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ml.chartshapes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ml.chartshapes+xml"/>
  <Override PartName="/xl/drawings/drawing24.xml" ContentType="application/vnd.openxmlformats-officedocument.drawingml.chartshap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worksheets/sheet6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8780" windowHeight="11190" tabRatio="882"/>
  </bookViews>
  <sheets>
    <sheet name="Tab.1- Normativ ONIV  2011" sheetId="1" r:id="rId1"/>
    <sheet name="Tab.2- Porovnání ONIV 2011-2006" sheetId="2" r:id="rId2"/>
    <sheet name="Tab.3- Praha 2011" sheetId="3" r:id="rId3"/>
    <sheet name="Tab.4- Středočeský 2011" sheetId="4" r:id="rId4"/>
    <sheet name="Tab.5- Zlínský 2011" sheetId="5" r:id="rId5"/>
    <sheet name="Tab.6 - Ústecký ONIV koop" sheetId="6" r:id="rId6"/>
    <sheet name="Grafy" sheetId="7" r:id="rId7"/>
  </sheets>
  <externalReferences>
    <externalReference r:id="rId8"/>
  </externalReferences>
  <definedNames>
    <definedName name="_xlnm._FilterDatabase" localSheetId="2" hidden="1">'Tab.3- Praha 2011'!#REF!</definedName>
    <definedName name="_xlnm.Print_Titles" localSheetId="1">'Tab.2- Porovnání ONIV 2011-2006'!$1:$6</definedName>
    <definedName name="_xlnm.Print_Area" localSheetId="6">Grafy!$A$1:$P$807</definedName>
    <definedName name="_xlnm.Print_Area" localSheetId="0">'Tab.1- Normativ ONIV  2011'!$A$1:$P$39</definedName>
    <definedName name="_xlnm.Print_Area" localSheetId="1">'Tab.2- Porovnání ONIV 2011-2006'!$A$1:$P$307</definedName>
    <definedName name="_xlnm.Print_Area" localSheetId="2">'Tab.3- Praha 2011'!$A$1:$K$49</definedName>
    <definedName name="_xlnm.Print_Area" localSheetId="3">'Tab.4- Středočeský 2011'!$A$1:$K$42</definedName>
    <definedName name="_xlnm.Print_Area" localSheetId="4">'Tab.5- Zlínský 2011'!$A$1:$I$30</definedName>
    <definedName name="_xlnm.Print_Area" localSheetId="5">'Tab.6 - Ústecký ONIV koop'!$A$1:$I$33</definedName>
  </definedNames>
  <calcPr calcId="125725"/>
</workbook>
</file>

<file path=xl/calcChain.xml><?xml version="1.0" encoding="utf-8"?>
<calcChain xmlns="http://schemas.openxmlformats.org/spreadsheetml/2006/main">
  <c r="F31" i="6"/>
  <c r="F30"/>
  <c r="F23"/>
  <c r="F22"/>
  <c r="F21"/>
  <c r="F17"/>
  <c r="F13"/>
  <c r="G26" i="5"/>
  <c r="G24"/>
  <c r="G23"/>
  <c r="G22"/>
  <c r="G21"/>
  <c r="G20"/>
  <c r="G19"/>
  <c r="G18"/>
  <c r="G16"/>
  <c r="G15"/>
  <c r="G14"/>
  <c r="G12"/>
  <c r="G11"/>
  <c r="G10"/>
  <c r="G9"/>
  <c r="K40" i="4"/>
  <c r="K39"/>
  <c r="E39"/>
  <c r="K38"/>
  <c r="E38"/>
  <c r="K37"/>
  <c r="E37"/>
  <c r="K36"/>
  <c r="E36"/>
  <c r="K35"/>
  <c r="E35"/>
  <c r="E34"/>
  <c r="E33"/>
  <c r="E32"/>
  <c r="E31"/>
  <c r="E30"/>
  <c r="E29"/>
  <c r="E28"/>
  <c r="E27"/>
  <c r="E26"/>
  <c r="E25"/>
  <c r="E24"/>
  <c r="E23"/>
  <c r="E22"/>
  <c r="E19"/>
  <c r="E18"/>
  <c r="E17"/>
  <c r="K16"/>
  <c r="E16"/>
  <c r="E15"/>
  <c r="K14"/>
  <c r="E14"/>
  <c r="K13"/>
  <c r="E13"/>
  <c r="K11"/>
  <c r="E10"/>
  <c r="K9"/>
  <c r="E9"/>
  <c r="K8"/>
  <c r="E8"/>
  <c r="K7"/>
  <c r="E7"/>
  <c r="K46" i="3"/>
  <c r="K45"/>
  <c r="E45"/>
  <c r="K44"/>
  <c r="E44"/>
  <c r="K43"/>
  <c r="E43"/>
  <c r="K42"/>
  <c r="E42"/>
  <c r="K41"/>
  <c r="E39"/>
  <c r="E38"/>
  <c r="E35"/>
  <c r="E34"/>
  <c r="E33"/>
  <c r="K30"/>
  <c r="E30"/>
  <c r="E29"/>
  <c r="E28"/>
  <c r="K27"/>
  <c r="E26"/>
  <c r="E25"/>
  <c r="E23"/>
  <c r="E22"/>
  <c r="K21"/>
  <c r="E19"/>
  <c r="K18"/>
  <c r="E18"/>
  <c r="E17"/>
  <c r="K16"/>
  <c r="E16"/>
  <c r="K15"/>
  <c r="E15"/>
  <c r="K14"/>
  <c r="K13"/>
  <c r="E13"/>
  <c r="K12"/>
  <c r="E12"/>
  <c r="E11"/>
  <c r="K10"/>
  <c r="E10"/>
  <c r="K9"/>
  <c r="K8"/>
  <c r="E8"/>
  <c r="K7"/>
  <c r="E7"/>
  <c r="O294" i="2"/>
  <c r="N294"/>
  <c r="M294"/>
  <c r="L294"/>
  <c r="K294"/>
  <c r="J294"/>
  <c r="I294"/>
  <c r="H294"/>
  <c r="G294"/>
  <c r="F294"/>
  <c r="E294"/>
  <c r="D294"/>
  <c r="C294"/>
  <c r="B294"/>
  <c r="O293"/>
  <c r="N293"/>
  <c r="M293"/>
  <c r="L293"/>
  <c r="K293"/>
  <c r="J293"/>
  <c r="I293"/>
  <c r="H293"/>
  <c r="G293"/>
  <c r="F293"/>
  <c r="E293"/>
  <c r="D293"/>
  <c r="C293"/>
  <c r="B293"/>
  <c r="O292"/>
  <c r="N292"/>
  <c r="M292"/>
  <c r="L292"/>
  <c r="K292"/>
  <c r="J292"/>
  <c r="I292"/>
  <c r="H292"/>
  <c r="G292"/>
  <c r="F292"/>
  <c r="E292"/>
  <c r="D292"/>
  <c r="C292"/>
  <c r="B292"/>
  <c r="O291"/>
  <c r="N291"/>
  <c r="M291"/>
  <c r="L291"/>
  <c r="K291"/>
  <c r="J291"/>
  <c r="I291"/>
  <c r="H291"/>
  <c r="G291"/>
  <c r="F291"/>
  <c r="E291"/>
  <c r="D291"/>
  <c r="C291"/>
  <c r="B291"/>
  <c r="O290"/>
  <c r="N290"/>
  <c r="M290"/>
  <c r="L290"/>
  <c r="K290"/>
  <c r="J290"/>
  <c r="I290"/>
  <c r="H290"/>
  <c r="G290"/>
  <c r="F290"/>
  <c r="E290"/>
  <c r="D290"/>
  <c r="C290"/>
  <c r="B290"/>
  <c r="P289"/>
  <c r="P288"/>
  <c r="P294" s="1"/>
  <c r="P287"/>
  <c r="P293" s="1"/>
  <c r="P286"/>
  <c r="P292" s="1"/>
  <c r="P285"/>
  <c r="P291" s="1"/>
  <c r="P284"/>
  <c r="P290" s="1"/>
  <c r="O282"/>
  <c r="N282"/>
  <c r="L282"/>
  <c r="J282"/>
  <c r="G282"/>
  <c r="E282"/>
  <c r="D282"/>
  <c r="B282"/>
  <c r="O281"/>
  <c r="N281"/>
  <c r="L281"/>
  <c r="J281"/>
  <c r="G281"/>
  <c r="E281"/>
  <c r="D281"/>
  <c r="B281"/>
  <c r="O280"/>
  <c r="N280"/>
  <c r="L280"/>
  <c r="J280"/>
  <c r="G280"/>
  <c r="E280"/>
  <c r="D280"/>
  <c r="B280"/>
  <c r="O279"/>
  <c r="N279"/>
  <c r="L279"/>
  <c r="J279"/>
  <c r="G279"/>
  <c r="E279"/>
  <c r="D279"/>
  <c r="B279"/>
  <c r="O278"/>
  <c r="N278"/>
  <c r="L278"/>
  <c r="J278"/>
  <c r="G278"/>
  <c r="E278"/>
  <c r="D278"/>
  <c r="B278"/>
  <c r="P277"/>
  <c r="P276"/>
  <c r="P282" s="1"/>
  <c r="P275"/>
  <c r="P281" s="1"/>
  <c r="P274"/>
  <c r="P280" s="1"/>
  <c r="P273"/>
  <c r="P279" s="1"/>
  <c r="P272"/>
  <c r="P278" s="1"/>
  <c r="O270"/>
  <c r="N270"/>
  <c r="M270"/>
  <c r="L270"/>
  <c r="K270"/>
  <c r="J270"/>
  <c r="I270"/>
  <c r="H270"/>
  <c r="G270"/>
  <c r="F270"/>
  <c r="E270"/>
  <c r="D270"/>
  <c r="C270"/>
  <c r="B270"/>
  <c r="O269"/>
  <c r="N269"/>
  <c r="M269"/>
  <c r="L269"/>
  <c r="K269"/>
  <c r="J269"/>
  <c r="I269"/>
  <c r="H269"/>
  <c r="G269"/>
  <c r="F269"/>
  <c r="E269"/>
  <c r="D269"/>
  <c r="C269"/>
  <c r="B269"/>
  <c r="O268"/>
  <c r="N268"/>
  <c r="M268"/>
  <c r="L268"/>
  <c r="K268"/>
  <c r="J268"/>
  <c r="I268"/>
  <c r="H268"/>
  <c r="G268"/>
  <c r="F268"/>
  <c r="E268"/>
  <c r="D268"/>
  <c r="C268"/>
  <c r="B268"/>
  <c r="O267"/>
  <c r="N267"/>
  <c r="M267"/>
  <c r="L267"/>
  <c r="K267"/>
  <c r="J267"/>
  <c r="I267"/>
  <c r="H267"/>
  <c r="G267"/>
  <c r="F267"/>
  <c r="E267"/>
  <c r="D267"/>
  <c r="C267"/>
  <c r="B267"/>
  <c r="O266"/>
  <c r="N266"/>
  <c r="M266"/>
  <c r="L266"/>
  <c r="K266"/>
  <c r="J266"/>
  <c r="I266"/>
  <c r="H266"/>
  <c r="G266"/>
  <c r="F266"/>
  <c r="E266"/>
  <c r="D266"/>
  <c r="C266"/>
  <c r="B266"/>
  <c r="P265"/>
  <c r="P264"/>
  <c r="P270" s="1"/>
  <c r="P263"/>
  <c r="P269" s="1"/>
  <c r="P262"/>
  <c r="P268" s="1"/>
  <c r="P261"/>
  <c r="P267" s="1"/>
  <c r="P260"/>
  <c r="P266" s="1"/>
  <c r="O258"/>
  <c r="N258"/>
  <c r="M258"/>
  <c r="L258"/>
  <c r="K258"/>
  <c r="J258"/>
  <c r="I258"/>
  <c r="H258"/>
  <c r="G258"/>
  <c r="F258"/>
  <c r="E258"/>
  <c r="D258"/>
  <c r="C258"/>
  <c r="B258"/>
  <c r="O257"/>
  <c r="N257"/>
  <c r="M257"/>
  <c r="L257"/>
  <c r="K257"/>
  <c r="J257"/>
  <c r="I257"/>
  <c r="H257"/>
  <c r="G257"/>
  <c r="F257"/>
  <c r="E257"/>
  <c r="D257"/>
  <c r="C257"/>
  <c r="B257"/>
  <c r="O256"/>
  <c r="N256"/>
  <c r="M256"/>
  <c r="L256"/>
  <c r="K256"/>
  <c r="J256"/>
  <c r="I256"/>
  <c r="H256"/>
  <c r="G256"/>
  <c r="F256"/>
  <c r="E256"/>
  <c r="D256"/>
  <c r="C256"/>
  <c r="B256"/>
  <c r="O255"/>
  <c r="N255"/>
  <c r="M255"/>
  <c r="L255"/>
  <c r="K255"/>
  <c r="J255"/>
  <c r="I255"/>
  <c r="H255"/>
  <c r="G255"/>
  <c r="F255"/>
  <c r="E255"/>
  <c r="D255"/>
  <c r="C255"/>
  <c r="B255"/>
  <c r="O254"/>
  <c r="N254"/>
  <c r="M254"/>
  <c r="L254"/>
  <c r="K254"/>
  <c r="J254"/>
  <c r="I254"/>
  <c r="H254"/>
  <c r="G254"/>
  <c r="F254"/>
  <c r="E254"/>
  <c r="D254"/>
  <c r="C254"/>
  <c r="B254"/>
  <c r="P253"/>
  <c r="P252"/>
  <c r="P258" s="1"/>
  <c r="P251"/>
  <c r="P257" s="1"/>
  <c r="P250"/>
  <c r="P256" s="1"/>
  <c r="P249"/>
  <c r="P255" s="1"/>
  <c r="P248"/>
  <c r="P254" s="1"/>
  <c r="O246"/>
  <c r="N246"/>
  <c r="M246"/>
  <c r="L246"/>
  <c r="K246"/>
  <c r="J246"/>
  <c r="I246"/>
  <c r="H246"/>
  <c r="G246"/>
  <c r="F246"/>
  <c r="E246"/>
  <c r="D246"/>
  <c r="C246"/>
  <c r="B246"/>
  <c r="O245"/>
  <c r="N245"/>
  <c r="M245"/>
  <c r="L245"/>
  <c r="K245"/>
  <c r="J245"/>
  <c r="I245"/>
  <c r="H245"/>
  <c r="G245"/>
  <c r="F245"/>
  <c r="E245"/>
  <c r="D245"/>
  <c r="C245"/>
  <c r="B245"/>
  <c r="O244"/>
  <c r="N244"/>
  <c r="M244"/>
  <c r="L244"/>
  <c r="K244"/>
  <c r="J244"/>
  <c r="I244"/>
  <c r="H244"/>
  <c r="G244"/>
  <c r="F244"/>
  <c r="E244"/>
  <c r="D244"/>
  <c r="C244"/>
  <c r="B244"/>
  <c r="O243"/>
  <c r="N243"/>
  <c r="M243"/>
  <c r="L243"/>
  <c r="K243"/>
  <c r="J243"/>
  <c r="I243"/>
  <c r="H243"/>
  <c r="G243"/>
  <c r="F243"/>
  <c r="E243"/>
  <c r="D243"/>
  <c r="C243"/>
  <c r="B243"/>
  <c r="O242"/>
  <c r="N242"/>
  <c r="M242"/>
  <c r="L242"/>
  <c r="K242"/>
  <c r="J242"/>
  <c r="I242"/>
  <c r="H242"/>
  <c r="G242"/>
  <c r="F242"/>
  <c r="E242"/>
  <c r="D242"/>
  <c r="C242"/>
  <c r="B242"/>
  <c r="P241"/>
  <c r="P240"/>
  <c r="P246" s="1"/>
  <c r="P239"/>
  <c r="P245" s="1"/>
  <c r="P238"/>
  <c r="P244" s="1"/>
  <c r="P237"/>
  <c r="P243" s="1"/>
  <c r="P236"/>
  <c r="P242" s="1"/>
  <c r="O234"/>
  <c r="N234"/>
  <c r="M234"/>
  <c r="L234"/>
  <c r="K234"/>
  <c r="J234"/>
  <c r="I234"/>
  <c r="H234"/>
  <c r="G234"/>
  <c r="F234"/>
  <c r="E234"/>
  <c r="D234"/>
  <c r="C234"/>
  <c r="B234"/>
  <c r="O233"/>
  <c r="N233"/>
  <c r="M233"/>
  <c r="L233"/>
  <c r="K233"/>
  <c r="J233"/>
  <c r="I233"/>
  <c r="H233"/>
  <c r="G233"/>
  <c r="F233"/>
  <c r="E233"/>
  <c r="D233"/>
  <c r="C233"/>
  <c r="B233"/>
  <c r="O232"/>
  <c r="N232"/>
  <c r="M232"/>
  <c r="L232"/>
  <c r="K232"/>
  <c r="J232"/>
  <c r="I232"/>
  <c r="H232"/>
  <c r="G232"/>
  <c r="F232"/>
  <c r="E232"/>
  <c r="D232"/>
  <c r="C232"/>
  <c r="B232"/>
  <c r="O231"/>
  <c r="N231"/>
  <c r="M231"/>
  <c r="L231"/>
  <c r="K231"/>
  <c r="J231"/>
  <c r="I231"/>
  <c r="H231"/>
  <c r="G231"/>
  <c r="F231"/>
  <c r="E231"/>
  <c r="D231"/>
  <c r="C231"/>
  <c r="B231"/>
  <c r="O230"/>
  <c r="N230"/>
  <c r="M230"/>
  <c r="L230"/>
  <c r="K230"/>
  <c r="J230"/>
  <c r="I230"/>
  <c r="H230"/>
  <c r="G230"/>
  <c r="F230"/>
  <c r="E230"/>
  <c r="D230"/>
  <c r="C230"/>
  <c r="B230"/>
  <c r="P229"/>
  <c r="P228"/>
  <c r="P234" s="1"/>
  <c r="P227"/>
  <c r="P233" s="1"/>
  <c r="P226"/>
  <c r="P232" s="1"/>
  <c r="P225"/>
  <c r="P231" s="1"/>
  <c r="P224"/>
  <c r="P230" s="1"/>
  <c r="O222"/>
  <c r="N222"/>
  <c r="M222"/>
  <c r="L222"/>
  <c r="K222"/>
  <c r="J222"/>
  <c r="I222"/>
  <c r="H222"/>
  <c r="G222"/>
  <c r="F222"/>
  <c r="E222"/>
  <c r="D222"/>
  <c r="C222"/>
  <c r="B222"/>
  <c r="O221"/>
  <c r="N221"/>
  <c r="M221"/>
  <c r="L221"/>
  <c r="K221"/>
  <c r="J221"/>
  <c r="I221"/>
  <c r="H221"/>
  <c r="G221"/>
  <c r="F221"/>
  <c r="E221"/>
  <c r="D221"/>
  <c r="C221"/>
  <c r="B221"/>
  <c r="O220"/>
  <c r="N220"/>
  <c r="M220"/>
  <c r="L220"/>
  <c r="K220"/>
  <c r="J220"/>
  <c r="I220"/>
  <c r="H220"/>
  <c r="G220"/>
  <c r="F220"/>
  <c r="E220"/>
  <c r="D220"/>
  <c r="C220"/>
  <c r="B220"/>
  <c r="O219"/>
  <c r="N219"/>
  <c r="M219"/>
  <c r="L219"/>
  <c r="K219"/>
  <c r="J219"/>
  <c r="I219"/>
  <c r="H219"/>
  <c r="G219"/>
  <c r="F219"/>
  <c r="E219"/>
  <c r="D219"/>
  <c r="C219"/>
  <c r="B219"/>
  <c r="O218"/>
  <c r="N218"/>
  <c r="M218"/>
  <c r="L218"/>
  <c r="K218"/>
  <c r="J218"/>
  <c r="I218"/>
  <c r="H218"/>
  <c r="G218"/>
  <c r="F218"/>
  <c r="E218"/>
  <c r="D218"/>
  <c r="C218"/>
  <c r="B218"/>
  <c r="P217"/>
  <c r="P216"/>
  <c r="P222" s="1"/>
  <c r="P215"/>
  <c r="P221" s="1"/>
  <c r="P214"/>
  <c r="P220" s="1"/>
  <c r="P213"/>
  <c r="P219" s="1"/>
  <c r="P212"/>
  <c r="P218" s="1"/>
  <c r="O210"/>
  <c r="N210"/>
  <c r="M210"/>
  <c r="L210"/>
  <c r="K210"/>
  <c r="J210"/>
  <c r="I210"/>
  <c r="H210"/>
  <c r="G210"/>
  <c r="F210"/>
  <c r="E210"/>
  <c r="D210"/>
  <c r="C210"/>
  <c r="B210"/>
  <c r="O209"/>
  <c r="N209"/>
  <c r="M209"/>
  <c r="L209"/>
  <c r="K209"/>
  <c r="J209"/>
  <c r="I209"/>
  <c r="H209"/>
  <c r="G209"/>
  <c r="F209"/>
  <c r="E209"/>
  <c r="D209"/>
  <c r="C209"/>
  <c r="B209"/>
  <c r="O208"/>
  <c r="N208"/>
  <c r="M208"/>
  <c r="L208"/>
  <c r="K208"/>
  <c r="J208"/>
  <c r="I208"/>
  <c r="H208"/>
  <c r="G208"/>
  <c r="F208"/>
  <c r="E208"/>
  <c r="D208"/>
  <c r="C208"/>
  <c r="B208"/>
  <c r="O207"/>
  <c r="N207"/>
  <c r="M207"/>
  <c r="L207"/>
  <c r="K207"/>
  <c r="J207"/>
  <c r="I207"/>
  <c r="H207"/>
  <c r="G207"/>
  <c r="F207"/>
  <c r="E207"/>
  <c r="D207"/>
  <c r="C207"/>
  <c r="B207"/>
  <c r="O206"/>
  <c r="N206"/>
  <c r="M206"/>
  <c r="L206"/>
  <c r="K206"/>
  <c r="J206"/>
  <c r="I206"/>
  <c r="H206"/>
  <c r="G206"/>
  <c r="F206"/>
  <c r="E206"/>
  <c r="D206"/>
  <c r="C206"/>
  <c r="B206"/>
  <c r="P205"/>
  <c r="P204"/>
  <c r="P210" s="1"/>
  <c r="P203"/>
  <c r="P209" s="1"/>
  <c r="P202"/>
  <c r="P208" s="1"/>
  <c r="P201"/>
  <c r="P207" s="1"/>
  <c r="P200"/>
  <c r="P206" s="1"/>
  <c r="O198"/>
  <c r="N198"/>
  <c r="M198"/>
  <c r="L198"/>
  <c r="K198"/>
  <c r="J198"/>
  <c r="I198"/>
  <c r="H198"/>
  <c r="G198"/>
  <c r="F198"/>
  <c r="E198"/>
  <c r="D198"/>
  <c r="C198"/>
  <c r="B198"/>
  <c r="O197"/>
  <c r="N197"/>
  <c r="M197"/>
  <c r="L197"/>
  <c r="K197"/>
  <c r="J197"/>
  <c r="I197"/>
  <c r="H197"/>
  <c r="G197"/>
  <c r="F197"/>
  <c r="E197"/>
  <c r="D197"/>
  <c r="C197"/>
  <c r="B197"/>
  <c r="O196"/>
  <c r="N196"/>
  <c r="M196"/>
  <c r="L196"/>
  <c r="K196"/>
  <c r="J196"/>
  <c r="I196"/>
  <c r="H196"/>
  <c r="G196"/>
  <c r="F196"/>
  <c r="E196"/>
  <c r="D196"/>
  <c r="C196"/>
  <c r="B196"/>
  <c r="O195"/>
  <c r="N195"/>
  <c r="M195"/>
  <c r="L195"/>
  <c r="K195"/>
  <c r="J195"/>
  <c r="I195"/>
  <c r="H195"/>
  <c r="G195"/>
  <c r="F195"/>
  <c r="E195"/>
  <c r="D195"/>
  <c r="C195"/>
  <c r="B195"/>
  <c r="O194"/>
  <c r="N194"/>
  <c r="M194"/>
  <c r="L194"/>
  <c r="K194"/>
  <c r="J194"/>
  <c r="I194"/>
  <c r="H194"/>
  <c r="G194"/>
  <c r="F194"/>
  <c r="E194"/>
  <c r="D194"/>
  <c r="C194"/>
  <c r="B194"/>
  <c r="P193"/>
  <c r="P192"/>
  <c r="P198" s="1"/>
  <c r="P191"/>
  <c r="P197" s="1"/>
  <c r="P190"/>
  <c r="P196" s="1"/>
  <c r="P189"/>
  <c r="P195" s="1"/>
  <c r="P188"/>
  <c r="P194" s="1"/>
  <c r="O186"/>
  <c r="N186"/>
  <c r="M186"/>
  <c r="L186"/>
  <c r="K186"/>
  <c r="J186"/>
  <c r="I186"/>
  <c r="H186"/>
  <c r="G186"/>
  <c r="F186"/>
  <c r="E186"/>
  <c r="D186"/>
  <c r="C186"/>
  <c r="B186"/>
  <c r="O185"/>
  <c r="N185"/>
  <c r="M185"/>
  <c r="L185"/>
  <c r="K185"/>
  <c r="J185"/>
  <c r="I185"/>
  <c r="H185"/>
  <c r="G185"/>
  <c r="F185"/>
  <c r="E185"/>
  <c r="D185"/>
  <c r="C185"/>
  <c r="B185"/>
  <c r="O184"/>
  <c r="N184"/>
  <c r="M184"/>
  <c r="L184"/>
  <c r="K184"/>
  <c r="J184"/>
  <c r="I184"/>
  <c r="H184"/>
  <c r="G184"/>
  <c r="F184"/>
  <c r="E184"/>
  <c r="D184"/>
  <c r="C184"/>
  <c r="B184"/>
  <c r="O183"/>
  <c r="N183"/>
  <c r="M183"/>
  <c r="L183"/>
  <c r="K183"/>
  <c r="J183"/>
  <c r="I183"/>
  <c r="H183"/>
  <c r="G183"/>
  <c r="F183"/>
  <c r="E183"/>
  <c r="D183"/>
  <c r="C183"/>
  <c r="B183"/>
  <c r="O182"/>
  <c r="N182"/>
  <c r="M182"/>
  <c r="L182"/>
  <c r="K182"/>
  <c r="J182"/>
  <c r="I182"/>
  <c r="H182"/>
  <c r="G182"/>
  <c r="F182"/>
  <c r="E182"/>
  <c r="D182"/>
  <c r="C182"/>
  <c r="B182"/>
  <c r="P181"/>
  <c r="P180"/>
  <c r="P186" s="1"/>
  <c r="P179"/>
  <c r="P185" s="1"/>
  <c r="P178"/>
  <c r="P184" s="1"/>
  <c r="P177"/>
  <c r="P183" s="1"/>
  <c r="P176"/>
  <c r="P182" s="1"/>
  <c r="O174"/>
  <c r="N174"/>
  <c r="M174"/>
  <c r="L174"/>
  <c r="K174"/>
  <c r="J174"/>
  <c r="I174"/>
  <c r="H174"/>
  <c r="G174"/>
  <c r="F174"/>
  <c r="E174"/>
  <c r="D174"/>
  <c r="C174"/>
  <c r="B174"/>
  <c r="O173"/>
  <c r="N173"/>
  <c r="M173"/>
  <c r="L173"/>
  <c r="K173"/>
  <c r="J173"/>
  <c r="I173"/>
  <c r="H173"/>
  <c r="G173"/>
  <c r="F173"/>
  <c r="E173"/>
  <c r="D173"/>
  <c r="C173"/>
  <c r="B173"/>
  <c r="O172"/>
  <c r="N172"/>
  <c r="M172"/>
  <c r="L172"/>
  <c r="K172"/>
  <c r="J172"/>
  <c r="I172"/>
  <c r="H172"/>
  <c r="G172"/>
  <c r="F172"/>
  <c r="E172"/>
  <c r="D172"/>
  <c r="C172"/>
  <c r="B172"/>
  <c r="O171"/>
  <c r="N171"/>
  <c r="M171"/>
  <c r="L171"/>
  <c r="K171"/>
  <c r="J171"/>
  <c r="I171"/>
  <c r="H171"/>
  <c r="G171"/>
  <c r="F171"/>
  <c r="E171"/>
  <c r="D171"/>
  <c r="C171"/>
  <c r="B171"/>
  <c r="O170"/>
  <c r="N170"/>
  <c r="M170"/>
  <c r="L170"/>
  <c r="K170"/>
  <c r="J170"/>
  <c r="I170"/>
  <c r="H170"/>
  <c r="G170"/>
  <c r="F170"/>
  <c r="E170"/>
  <c r="D170"/>
  <c r="C170"/>
  <c r="B170"/>
  <c r="P169"/>
  <c r="P168"/>
  <c r="P174" s="1"/>
  <c r="P167"/>
  <c r="P173" s="1"/>
  <c r="P166"/>
  <c r="P172" s="1"/>
  <c r="P165"/>
  <c r="P171" s="1"/>
  <c r="P164"/>
  <c r="P170" s="1"/>
  <c r="F162"/>
  <c r="E162"/>
  <c r="F161"/>
  <c r="E161"/>
  <c r="F160"/>
  <c r="E160"/>
  <c r="F159"/>
  <c r="E159"/>
  <c r="C159"/>
  <c r="F158"/>
  <c r="E158"/>
  <c r="C158"/>
  <c r="P157"/>
  <c r="P156"/>
  <c r="P162" s="1"/>
  <c r="P155"/>
  <c r="P161" s="1"/>
  <c r="P154"/>
  <c r="P160" s="1"/>
  <c r="P153"/>
  <c r="P159" s="1"/>
  <c r="P152"/>
  <c r="P158" s="1"/>
  <c r="O150"/>
  <c r="N150"/>
  <c r="M150"/>
  <c r="L150"/>
  <c r="K150"/>
  <c r="J150"/>
  <c r="I150"/>
  <c r="H150"/>
  <c r="G150"/>
  <c r="F150"/>
  <c r="E150"/>
  <c r="D150"/>
  <c r="C150"/>
  <c r="B150"/>
  <c r="O149"/>
  <c r="N149"/>
  <c r="M149"/>
  <c r="L149"/>
  <c r="K149"/>
  <c r="J149"/>
  <c r="I149"/>
  <c r="H149"/>
  <c r="G149"/>
  <c r="F149"/>
  <c r="E149"/>
  <c r="D149"/>
  <c r="C149"/>
  <c r="B149"/>
  <c r="O148"/>
  <c r="N148"/>
  <c r="M148"/>
  <c r="L148"/>
  <c r="K148"/>
  <c r="J148"/>
  <c r="I148"/>
  <c r="H148"/>
  <c r="G148"/>
  <c r="F148"/>
  <c r="E148"/>
  <c r="D148"/>
  <c r="C148"/>
  <c r="B148"/>
  <c r="O147"/>
  <c r="N147"/>
  <c r="M147"/>
  <c r="L147"/>
  <c r="K147"/>
  <c r="J147"/>
  <c r="I147"/>
  <c r="H147"/>
  <c r="G147"/>
  <c r="F147"/>
  <c r="E147"/>
  <c r="D147"/>
  <c r="C147"/>
  <c r="B147"/>
  <c r="O146"/>
  <c r="N146"/>
  <c r="M146"/>
  <c r="L146"/>
  <c r="K146"/>
  <c r="J146"/>
  <c r="I146"/>
  <c r="H146"/>
  <c r="G146"/>
  <c r="F146"/>
  <c r="E146"/>
  <c r="D146"/>
  <c r="C146"/>
  <c r="B146"/>
  <c r="P145"/>
  <c r="P144"/>
  <c r="P150" s="1"/>
  <c r="P143"/>
  <c r="P149" s="1"/>
  <c r="P142"/>
  <c r="P148" s="1"/>
  <c r="P141"/>
  <c r="P147" s="1"/>
  <c r="P140"/>
  <c r="P146" s="1"/>
  <c r="O138"/>
  <c r="N138"/>
  <c r="M138"/>
  <c r="L138"/>
  <c r="K138"/>
  <c r="J138"/>
  <c r="I138"/>
  <c r="H138"/>
  <c r="G138"/>
  <c r="F138"/>
  <c r="E138"/>
  <c r="D138"/>
  <c r="C138"/>
  <c r="B138"/>
  <c r="O137"/>
  <c r="N137"/>
  <c r="M137"/>
  <c r="L137"/>
  <c r="K137"/>
  <c r="J137"/>
  <c r="I137"/>
  <c r="H137"/>
  <c r="G137"/>
  <c r="F137"/>
  <c r="E137"/>
  <c r="D137"/>
  <c r="C137"/>
  <c r="B137"/>
  <c r="O136"/>
  <c r="N136"/>
  <c r="M136"/>
  <c r="L136"/>
  <c r="K136"/>
  <c r="J136"/>
  <c r="I136"/>
  <c r="H136"/>
  <c r="G136"/>
  <c r="F136"/>
  <c r="E136"/>
  <c r="D136"/>
  <c r="C136"/>
  <c r="B136"/>
  <c r="O135"/>
  <c r="N135"/>
  <c r="M135"/>
  <c r="L135"/>
  <c r="K135"/>
  <c r="J135"/>
  <c r="I135"/>
  <c r="H135"/>
  <c r="G135"/>
  <c r="F135"/>
  <c r="E135"/>
  <c r="D135"/>
  <c r="C135"/>
  <c r="B135"/>
  <c r="O134"/>
  <c r="N134"/>
  <c r="M134"/>
  <c r="L134"/>
  <c r="K134"/>
  <c r="J134"/>
  <c r="I134"/>
  <c r="H134"/>
  <c r="G134"/>
  <c r="F134"/>
  <c r="E134"/>
  <c r="D134"/>
  <c r="C134"/>
  <c r="B134"/>
  <c r="P133"/>
  <c r="P132"/>
  <c r="P138" s="1"/>
  <c r="P131"/>
  <c r="P137" s="1"/>
  <c r="P130"/>
  <c r="P136" s="1"/>
  <c r="P129"/>
  <c r="P135" s="1"/>
  <c r="P128"/>
  <c r="P134" s="1"/>
  <c r="O126"/>
  <c r="N126"/>
  <c r="M126"/>
  <c r="L126"/>
  <c r="K126"/>
  <c r="J126"/>
  <c r="I126"/>
  <c r="H126"/>
  <c r="G126"/>
  <c r="F126"/>
  <c r="E126"/>
  <c r="D126"/>
  <c r="C126"/>
  <c r="B126"/>
  <c r="O125"/>
  <c r="N125"/>
  <c r="M125"/>
  <c r="L125"/>
  <c r="K125"/>
  <c r="J125"/>
  <c r="I125"/>
  <c r="H125"/>
  <c r="G125"/>
  <c r="F125"/>
  <c r="E125"/>
  <c r="D125"/>
  <c r="C125"/>
  <c r="B125"/>
  <c r="O124"/>
  <c r="N124"/>
  <c r="M124"/>
  <c r="L124"/>
  <c r="K124"/>
  <c r="J124"/>
  <c r="I124"/>
  <c r="H124"/>
  <c r="G124"/>
  <c r="F124"/>
  <c r="E124"/>
  <c r="D124"/>
  <c r="C124"/>
  <c r="B124"/>
  <c r="O123"/>
  <c r="N123"/>
  <c r="M123"/>
  <c r="L123"/>
  <c r="K123"/>
  <c r="J123"/>
  <c r="I123"/>
  <c r="H123"/>
  <c r="G123"/>
  <c r="F123"/>
  <c r="E123"/>
  <c r="D123"/>
  <c r="C123"/>
  <c r="B123"/>
  <c r="O122"/>
  <c r="N122"/>
  <c r="M122"/>
  <c r="L122"/>
  <c r="K122"/>
  <c r="J122"/>
  <c r="I122"/>
  <c r="H122"/>
  <c r="G122"/>
  <c r="F122"/>
  <c r="E122"/>
  <c r="D122"/>
  <c r="C122"/>
  <c r="B122"/>
  <c r="P121"/>
  <c r="P120"/>
  <c r="P126" s="1"/>
  <c r="P119"/>
  <c r="P125" s="1"/>
  <c r="P118"/>
  <c r="P124" s="1"/>
  <c r="P117"/>
  <c r="P123" s="1"/>
  <c r="P116"/>
  <c r="P122" s="1"/>
  <c r="O114"/>
  <c r="N114"/>
  <c r="M114"/>
  <c r="L114"/>
  <c r="K114"/>
  <c r="J114"/>
  <c r="I114"/>
  <c r="H114"/>
  <c r="G114"/>
  <c r="F114"/>
  <c r="E114"/>
  <c r="D114"/>
  <c r="C114"/>
  <c r="B114"/>
  <c r="O113"/>
  <c r="N113"/>
  <c r="M113"/>
  <c r="L113"/>
  <c r="K113"/>
  <c r="J113"/>
  <c r="I113"/>
  <c r="H113"/>
  <c r="G113"/>
  <c r="F113"/>
  <c r="E113"/>
  <c r="D113"/>
  <c r="C113"/>
  <c r="B113"/>
  <c r="O112"/>
  <c r="N112"/>
  <c r="M112"/>
  <c r="L112"/>
  <c r="K112"/>
  <c r="J112"/>
  <c r="I112"/>
  <c r="H112"/>
  <c r="G112"/>
  <c r="F112"/>
  <c r="E112"/>
  <c r="D112"/>
  <c r="C112"/>
  <c r="B112"/>
  <c r="O111"/>
  <c r="N111"/>
  <c r="M111"/>
  <c r="L111"/>
  <c r="K111"/>
  <c r="J111"/>
  <c r="I111"/>
  <c r="H111"/>
  <c r="G111"/>
  <c r="F111"/>
  <c r="E111"/>
  <c r="D111"/>
  <c r="C111"/>
  <c r="B111"/>
  <c r="O110"/>
  <c r="N110"/>
  <c r="M110"/>
  <c r="L110"/>
  <c r="K110"/>
  <c r="J110"/>
  <c r="I110"/>
  <c r="H110"/>
  <c r="G110"/>
  <c r="F110"/>
  <c r="E110"/>
  <c r="D110"/>
  <c r="C110"/>
  <c r="B110"/>
  <c r="P109"/>
  <c r="P108"/>
  <c r="P114" s="1"/>
  <c r="P107"/>
  <c r="P113" s="1"/>
  <c r="P106"/>
  <c r="P112" s="1"/>
  <c r="P105"/>
  <c r="P111" s="1"/>
  <c r="P104"/>
  <c r="P110" s="1"/>
  <c r="O102"/>
  <c r="N102"/>
  <c r="M102"/>
  <c r="L102"/>
  <c r="K102"/>
  <c r="J102"/>
  <c r="I102"/>
  <c r="H102"/>
  <c r="G102"/>
  <c r="F102"/>
  <c r="E102"/>
  <c r="D102"/>
  <c r="C102"/>
  <c r="B102"/>
  <c r="O101"/>
  <c r="N101"/>
  <c r="M101"/>
  <c r="L101"/>
  <c r="K101"/>
  <c r="J101"/>
  <c r="I101"/>
  <c r="H101"/>
  <c r="G101"/>
  <c r="F101"/>
  <c r="E101"/>
  <c r="D101"/>
  <c r="C101"/>
  <c r="B101"/>
  <c r="O100"/>
  <c r="N100"/>
  <c r="M100"/>
  <c r="L100"/>
  <c r="K100"/>
  <c r="J100"/>
  <c r="I100"/>
  <c r="H100"/>
  <c r="G100"/>
  <c r="F100"/>
  <c r="E100"/>
  <c r="D100"/>
  <c r="C100"/>
  <c r="B100"/>
  <c r="O99"/>
  <c r="N99"/>
  <c r="M99"/>
  <c r="L99"/>
  <c r="K99"/>
  <c r="J99"/>
  <c r="I99"/>
  <c r="H99"/>
  <c r="G99"/>
  <c r="F99"/>
  <c r="E99"/>
  <c r="D99"/>
  <c r="C99"/>
  <c r="B99"/>
  <c r="O98"/>
  <c r="N98"/>
  <c r="M98"/>
  <c r="L98"/>
  <c r="K98"/>
  <c r="J98"/>
  <c r="I98"/>
  <c r="H98"/>
  <c r="G98"/>
  <c r="F98"/>
  <c r="E98"/>
  <c r="D98"/>
  <c r="C98"/>
  <c r="B98"/>
  <c r="P97"/>
  <c r="P96"/>
  <c r="P102" s="1"/>
  <c r="P95"/>
  <c r="P101" s="1"/>
  <c r="P94"/>
  <c r="P100" s="1"/>
  <c r="P93"/>
  <c r="P99" s="1"/>
  <c r="P92"/>
  <c r="P98" s="1"/>
  <c r="O90"/>
  <c r="N90"/>
  <c r="M90"/>
  <c r="L90"/>
  <c r="K90"/>
  <c r="J90"/>
  <c r="I90"/>
  <c r="H90"/>
  <c r="G90"/>
  <c r="F90"/>
  <c r="E90"/>
  <c r="D90"/>
  <c r="C90"/>
  <c r="B90"/>
  <c r="O89"/>
  <c r="N89"/>
  <c r="M89"/>
  <c r="L89"/>
  <c r="K89"/>
  <c r="J89"/>
  <c r="I89"/>
  <c r="H89"/>
  <c r="G89"/>
  <c r="F89"/>
  <c r="E89"/>
  <c r="D89"/>
  <c r="C89"/>
  <c r="B89"/>
  <c r="O88"/>
  <c r="N88"/>
  <c r="M88"/>
  <c r="L88"/>
  <c r="K88"/>
  <c r="J88"/>
  <c r="I88"/>
  <c r="H88"/>
  <c r="G88"/>
  <c r="F88"/>
  <c r="E88"/>
  <c r="D88"/>
  <c r="C88"/>
  <c r="B88"/>
  <c r="O87"/>
  <c r="N87"/>
  <c r="M87"/>
  <c r="L87"/>
  <c r="K87"/>
  <c r="J87"/>
  <c r="I87"/>
  <c r="H87"/>
  <c r="G87"/>
  <c r="F87"/>
  <c r="E87"/>
  <c r="D87"/>
  <c r="C87"/>
  <c r="B87"/>
  <c r="O86"/>
  <c r="N86"/>
  <c r="M86"/>
  <c r="L86"/>
  <c r="K86"/>
  <c r="J86"/>
  <c r="I86"/>
  <c r="H86"/>
  <c r="G86"/>
  <c r="F86"/>
  <c r="E86"/>
  <c r="D86"/>
  <c r="C86"/>
  <c r="B86"/>
  <c r="P85"/>
  <c r="P84"/>
  <c r="P90" s="1"/>
  <c r="P83"/>
  <c r="P89" s="1"/>
  <c r="P82"/>
  <c r="P88" s="1"/>
  <c r="P81"/>
  <c r="P87" s="1"/>
  <c r="P80"/>
  <c r="P86" s="1"/>
  <c r="O78"/>
  <c r="N78"/>
  <c r="M78"/>
  <c r="L78"/>
  <c r="K78"/>
  <c r="J78"/>
  <c r="I78"/>
  <c r="H78"/>
  <c r="G78"/>
  <c r="F78"/>
  <c r="E78"/>
  <c r="D78"/>
  <c r="C78"/>
  <c r="B78"/>
  <c r="O77"/>
  <c r="N77"/>
  <c r="M77"/>
  <c r="L77"/>
  <c r="K77"/>
  <c r="J77"/>
  <c r="I77"/>
  <c r="H77"/>
  <c r="G77"/>
  <c r="F77"/>
  <c r="E77"/>
  <c r="D77"/>
  <c r="C77"/>
  <c r="B77"/>
  <c r="O76"/>
  <c r="N76"/>
  <c r="M76"/>
  <c r="L76"/>
  <c r="K76"/>
  <c r="J76"/>
  <c r="I76"/>
  <c r="H76"/>
  <c r="G76"/>
  <c r="F76"/>
  <c r="E76"/>
  <c r="D76"/>
  <c r="C76"/>
  <c r="B76"/>
  <c r="O75"/>
  <c r="N75"/>
  <c r="M75"/>
  <c r="L75"/>
  <c r="K75"/>
  <c r="J75"/>
  <c r="I75"/>
  <c r="H75"/>
  <c r="G75"/>
  <c r="F75"/>
  <c r="E75"/>
  <c r="D75"/>
  <c r="C75"/>
  <c r="B75"/>
  <c r="O74"/>
  <c r="N74"/>
  <c r="M74"/>
  <c r="L74"/>
  <c r="K74"/>
  <c r="J74"/>
  <c r="I74"/>
  <c r="H74"/>
  <c r="G74"/>
  <c r="F74"/>
  <c r="E74"/>
  <c r="D74"/>
  <c r="C74"/>
  <c r="B74"/>
  <c r="P73"/>
  <c r="P72"/>
  <c r="P78" s="1"/>
  <c r="P71"/>
  <c r="P77" s="1"/>
  <c r="P70"/>
  <c r="P76" s="1"/>
  <c r="P69"/>
  <c r="P75" s="1"/>
  <c r="P68"/>
  <c r="P74" s="1"/>
  <c r="O66"/>
  <c r="N66"/>
  <c r="M66"/>
  <c r="L66"/>
  <c r="K66"/>
  <c r="J66"/>
  <c r="I66"/>
  <c r="H66"/>
  <c r="G66"/>
  <c r="F66"/>
  <c r="E66"/>
  <c r="D66"/>
  <c r="C66"/>
  <c r="B66"/>
  <c r="O65"/>
  <c r="N65"/>
  <c r="M65"/>
  <c r="L65"/>
  <c r="K65"/>
  <c r="J65"/>
  <c r="I65"/>
  <c r="H65"/>
  <c r="G65"/>
  <c r="F65"/>
  <c r="E65"/>
  <c r="D65"/>
  <c r="C65"/>
  <c r="B65"/>
  <c r="O64"/>
  <c r="N64"/>
  <c r="M64"/>
  <c r="L64"/>
  <c r="K64"/>
  <c r="J64"/>
  <c r="I64"/>
  <c r="H64"/>
  <c r="G64"/>
  <c r="F64"/>
  <c r="E64"/>
  <c r="D64"/>
  <c r="C64"/>
  <c r="B64"/>
  <c r="O63"/>
  <c r="N63"/>
  <c r="M63"/>
  <c r="L63"/>
  <c r="K63"/>
  <c r="J63"/>
  <c r="I63"/>
  <c r="H63"/>
  <c r="G63"/>
  <c r="F63"/>
  <c r="E63"/>
  <c r="D63"/>
  <c r="C63"/>
  <c r="B63"/>
  <c r="O62"/>
  <c r="N62"/>
  <c r="M62"/>
  <c r="L62"/>
  <c r="K62"/>
  <c r="J62"/>
  <c r="I62"/>
  <c r="H62"/>
  <c r="G62"/>
  <c r="F62"/>
  <c r="E62"/>
  <c r="D62"/>
  <c r="C62"/>
  <c r="B62"/>
  <c r="P61"/>
  <c r="P60"/>
  <c r="P66" s="1"/>
  <c r="P59"/>
  <c r="P65" s="1"/>
  <c r="P58"/>
  <c r="P64" s="1"/>
  <c r="P57"/>
  <c r="P63" s="1"/>
  <c r="P56"/>
  <c r="P62" s="1"/>
  <c r="O54"/>
  <c r="N54"/>
  <c r="M54"/>
  <c r="L54"/>
  <c r="K54"/>
  <c r="J54"/>
  <c r="I54"/>
  <c r="H54"/>
  <c r="G54"/>
  <c r="F54"/>
  <c r="E54"/>
  <c r="D54"/>
  <c r="C54"/>
  <c r="B54"/>
  <c r="O53"/>
  <c r="N53"/>
  <c r="M53"/>
  <c r="L53"/>
  <c r="K53"/>
  <c r="J53"/>
  <c r="I53"/>
  <c r="H53"/>
  <c r="G53"/>
  <c r="F53"/>
  <c r="E53"/>
  <c r="D53"/>
  <c r="C53"/>
  <c r="B53"/>
  <c r="O52"/>
  <c r="N52"/>
  <c r="M52"/>
  <c r="L52"/>
  <c r="K52"/>
  <c r="J52"/>
  <c r="I52"/>
  <c r="H52"/>
  <c r="G52"/>
  <c r="F52"/>
  <c r="E52"/>
  <c r="D52"/>
  <c r="C52"/>
  <c r="B52"/>
  <c r="O51"/>
  <c r="N51"/>
  <c r="M51"/>
  <c r="L51"/>
  <c r="K51"/>
  <c r="J51"/>
  <c r="I51"/>
  <c r="H51"/>
  <c r="G51"/>
  <c r="F51"/>
  <c r="E51"/>
  <c r="D51"/>
  <c r="C51"/>
  <c r="B51"/>
  <c r="O50"/>
  <c r="N50"/>
  <c r="M50"/>
  <c r="L50"/>
  <c r="K50"/>
  <c r="J50"/>
  <c r="I50"/>
  <c r="H50"/>
  <c r="G50"/>
  <c r="F50"/>
  <c r="E50"/>
  <c r="D50"/>
  <c r="C50"/>
  <c r="B50"/>
  <c r="P49"/>
  <c r="P48"/>
  <c r="P54" s="1"/>
  <c r="P47"/>
  <c r="P53" s="1"/>
  <c r="P46"/>
  <c r="P52" s="1"/>
  <c r="P45"/>
  <c r="P51" s="1"/>
  <c r="P44"/>
  <c r="P50" s="1"/>
  <c r="O42"/>
  <c r="N42"/>
  <c r="M42"/>
  <c r="L42"/>
  <c r="K42"/>
  <c r="J42"/>
  <c r="I42"/>
  <c r="H42"/>
  <c r="G42"/>
  <c r="F42"/>
  <c r="E42"/>
  <c r="D42"/>
  <c r="C42"/>
  <c r="B42"/>
  <c r="O41"/>
  <c r="N41"/>
  <c r="M41"/>
  <c r="L41"/>
  <c r="K41"/>
  <c r="J41"/>
  <c r="I41"/>
  <c r="H41"/>
  <c r="G41"/>
  <c r="F41"/>
  <c r="E41"/>
  <c r="D41"/>
  <c r="C41"/>
  <c r="B41"/>
  <c r="O40"/>
  <c r="N40"/>
  <c r="M40"/>
  <c r="L40"/>
  <c r="K40"/>
  <c r="J40"/>
  <c r="I40"/>
  <c r="H40"/>
  <c r="G40"/>
  <c r="F40"/>
  <c r="E40"/>
  <c r="D40"/>
  <c r="C40"/>
  <c r="B40"/>
  <c r="O39"/>
  <c r="N39"/>
  <c r="M39"/>
  <c r="L39"/>
  <c r="K39"/>
  <c r="J39"/>
  <c r="I39"/>
  <c r="H39"/>
  <c r="G39"/>
  <c r="F39"/>
  <c r="E39"/>
  <c r="D39"/>
  <c r="C39"/>
  <c r="B39"/>
  <c r="O38"/>
  <c r="N38"/>
  <c r="M38"/>
  <c r="L38"/>
  <c r="K38"/>
  <c r="J38"/>
  <c r="I38"/>
  <c r="H38"/>
  <c r="G38"/>
  <c r="F38"/>
  <c r="E38"/>
  <c r="D38"/>
  <c r="C38"/>
  <c r="B38"/>
  <c r="P37"/>
  <c r="P36"/>
  <c r="P42" s="1"/>
  <c r="P35"/>
  <c r="P41" s="1"/>
  <c r="P34"/>
  <c r="P40" s="1"/>
  <c r="P33"/>
  <c r="P39" s="1"/>
  <c r="P32"/>
  <c r="P38" s="1"/>
  <c r="O30"/>
  <c r="N30"/>
  <c r="M30"/>
  <c r="L30"/>
  <c r="K30"/>
  <c r="J30"/>
  <c r="I30"/>
  <c r="H30"/>
  <c r="G30"/>
  <c r="F30"/>
  <c r="E30"/>
  <c r="D30"/>
  <c r="C30"/>
  <c r="B30"/>
  <c r="O29"/>
  <c r="N29"/>
  <c r="M29"/>
  <c r="L29"/>
  <c r="K29"/>
  <c r="J29"/>
  <c r="I29"/>
  <c r="H29"/>
  <c r="G29"/>
  <c r="F29"/>
  <c r="E29"/>
  <c r="D29"/>
  <c r="C29"/>
  <c r="B29"/>
  <c r="O28"/>
  <c r="N28"/>
  <c r="M28"/>
  <c r="L28"/>
  <c r="K28"/>
  <c r="J28"/>
  <c r="I28"/>
  <c r="H28"/>
  <c r="G28"/>
  <c r="F28"/>
  <c r="E28"/>
  <c r="D28"/>
  <c r="C28"/>
  <c r="B28"/>
  <c r="O27"/>
  <c r="N27"/>
  <c r="M27"/>
  <c r="L27"/>
  <c r="K27"/>
  <c r="J27"/>
  <c r="I27"/>
  <c r="H27"/>
  <c r="G27"/>
  <c r="F27"/>
  <c r="E27"/>
  <c r="D27"/>
  <c r="C27"/>
  <c r="B27"/>
  <c r="O26"/>
  <c r="N26"/>
  <c r="M26"/>
  <c r="L26"/>
  <c r="K26"/>
  <c r="J26"/>
  <c r="I26"/>
  <c r="H26"/>
  <c r="G26"/>
  <c r="F26"/>
  <c r="E26"/>
  <c r="D26"/>
  <c r="C26"/>
  <c r="B26"/>
  <c r="P25"/>
  <c r="P24"/>
  <c r="P30" s="1"/>
  <c r="P23"/>
  <c r="P29" s="1"/>
  <c r="P22"/>
  <c r="P28" s="1"/>
  <c r="P21"/>
  <c r="P27" s="1"/>
  <c r="P20"/>
  <c r="P26" s="1"/>
  <c r="O18"/>
  <c r="N18"/>
  <c r="M18"/>
  <c r="L18"/>
  <c r="K18"/>
  <c r="J18"/>
  <c r="I18"/>
  <c r="H18"/>
  <c r="G18"/>
  <c r="F18"/>
  <c r="E18"/>
  <c r="D18"/>
  <c r="C18"/>
  <c r="B18"/>
  <c r="O17"/>
  <c r="N17"/>
  <c r="M17"/>
  <c r="L17"/>
  <c r="K17"/>
  <c r="J17"/>
  <c r="I17"/>
  <c r="H17"/>
  <c r="G17"/>
  <c r="F17"/>
  <c r="E17"/>
  <c r="D17"/>
  <c r="C17"/>
  <c r="B17"/>
  <c r="O16"/>
  <c r="N16"/>
  <c r="M16"/>
  <c r="L16"/>
  <c r="K16"/>
  <c r="J16"/>
  <c r="I16"/>
  <c r="H16"/>
  <c r="G16"/>
  <c r="F16"/>
  <c r="E16"/>
  <c r="D16"/>
  <c r="C16"/>
  <c r="B16"/>
  <c r="O15"/>
  <c r="N15"/>
  <c r="M15"/>
  <c r="L15"/>
  <c r="K15"/>
  <c r="J15"/>
  <c r="I15"/>
  <c r="H15"/>
  <c r="G15"/>
  <c r="F15"/>
  <c r="E15"/>
  <c r="D15"/>
  <c r="C15"/>
  <c r="B15"/>
  <c r="O14"/>
  <c r="N14"/>
  <c r="M14"/>
  <c r="L14"/>
  <c r="K14"/>
  <c r="J14"/>
  <c r="I14"/>
  <c r="H14"/>
  <c r="G14"/>
  <c r="F14"/>
  <c r="E14"/>
  <c r="D14"/>
  <c r="C14"/>
  <c r="B14"/>
  <c r="P13"/>
  <c r="P12"/>
  <c r="P18" s="1"/>
  <c r="P11"/>
  <c r="P17" s="1"/>
  <c r="P10"/>
  <c r="P16" s="1"/>
  <c r="P9"/>
  <c r="P15" s="1"/>
  <c r="P8"/>
  <c r="P14" s="1"/>
  <c r="P30" i="1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</calcChain>
</file>

<file path=xl/sharedStrings.xml><?xml version="1.0" encoding="utf-8"?>
<sst xmlns="http://schemas.openxmlformats.org/spreadsheetml/2006/main" count="875" uniqueCount="357">
  <si>
    <t>Normativ ostatních neinvestičních výdajů (ONIV) v jednotlivých krajích v roce 2011</t>
  </si>
  <si>
    <t>(v Kč)</t>
  </si>
  <si>
    <t>Tabulka č. 1</t>
  </si>
  <si>
    <t>Položky</t>
  </si>
  <si>
    <t>Kraj</t>
  </si>
  <si>
    <t>Průměr ČR</t>
  </si>
  <si>
    <r>
      <t xml:space="preserve">Hl. m. Praha   </t>
    </r>
    <r>
      <rPr>
        <b/>
        <vertAlign val="superscript"/>
        <sz val="12"/>
        <rFont val="Arial"/>
        <family val="2"/>
        <charset val="238"/>
      </rPr>
      <t>1)</t>
    </r>
  </si>
  <si>
    <r>
      <t xml:space="preserve">Středočeský   </t>
    </r>
    <r>
      <rPr>
        <b/>
        <vertAlign val="superscript"/>
        <sz val="12"/>
        <rFont val="Arial"/>
        <family val="2"/>
        <charset val="238"/>
      </rPr>
      <t>2)</t>
    </r>
  </si>
  <si>
    <r>
      <t xml:space="preserve">Jihočeský   </t>
    </r>
    <r>
      <rPr>
        <b/>
        <vertAlign val="superscript"/>
        <sz val="12"/>
        <rFont val="Arial"/>
        <family val="2"/>
        <charset val="238"/>
      </rPr>
      <t>3)</t>
    </r>
  </si>
  <si>
    <r>
      <t xml:space="preserve">Plzeňský   </t>
    </r>
    <r>
      <rPr>
        <b/>
        <vertAlign val="superscript"/>
        <sz val="12"/>
        <rFont val="Arial"/>
        <family val="2"/>
        <charset val="238"/>
      </rPr>
      <t>4)</t>
    </r>
  </si>
  <si>
    <t>Karlovarský</t>
  </si>
  <si>
    <r>
      <t xml:space="preserve">Ústecký    </t>
    </r>
    <r>
      <rPr>
        <b/>
        <vertAlign val="superscript"/>
        <sz val="12"/>
        <rFont val="Arial"/>
        <family val="2"/>
        <charset val="238"/>
      </rPr>
      <t>5)</t>
    </r>
  </si>
  <si>
    <t>Liberecký</t>
  </si>
  <si>
    <t>Královéhradecký</t>
  </si>
  <si>
    <t>Pardubický</t>
  </si>
  <si>
    <t>Vysočina</t>
  </si>
  <si>
    <t>Jihomoravský</t>
  </si>
  <si>
    <t>Olomoucký</t>
  </si>
  <si>
    <r>
      <t xml:space="preserve">Zlínský   </t>
    </r>
    <r>
      <rPr>
        <b/>
        <vertAlign val="superscript"/>
        <sz val="12"/>
        <rFont val="Arial"/>
        <family val="2"/>
        <charset val="238"/>
      </rPr>
      <t>6)</t>
    </r>
  </si>
  <si>
    <r>
      <t xml:space="preserve">Moravskoslezský </t>
    </r>
    <r>
      <rPr>
        <b/>
        <vertAlign val="superscript"/>
        <sz val="12"/>
        <rFont val="Arial"/>
        <family val="2"/>
        <charset val="238"/>
      </rPr>
      <t>7)</t>
    </r>
  </si>
  <si>
    <t>MŠ s celodenním provozem</t>
  </si>
  <si>
    <t>ZŠ tvořené pouze ročníky I. stupně</t>
  </si>
  <si>
    <t>ZŠ tvořené oběma stupni - 1. stupeň</t>
  </si>
  <si>
    <t>ZŠ tvořené oběma stupni - 2. stupeň</t>
  </si>
  <si>
    <t>Školní družiny</t>
  </si>
  <si>
    <t>Školní kluby</t>
  </si>
  <si>
    <t>Školní stravování - ŠJ MŠ</t>
  </si>
  <si>
    <t>Školní stravování - ŠJ ZŠ</t>
  </si>
  <si>
    <t>Školní stravování - ŠJ SŠ, konzervatoře, VOŠ</t>
  </si>
  <si>
    <t>Celodenní stravování</t>
  </si>
  <si>
    <t>DM - SŠ, konzervatoře</t>
  </si>
  <si>
    <t>DM - VOŠ</t>
  </si>
  <si>
    <t>ZUŠ</t>
  </si>
  <si>
    <r>
      <t xml:space="preserve">8, </t>
    </r>
    <r>
      <rPr>
        <b/>
        <sz val="8"/>
        <rFont val="Arial"/>
        <family val="2"/>
        <charset val="238"/>
      </rPr>
      <t>hud.ind.</t>
    </r>
    <r>
      <rPr>
        <b/>
        <sz val="12"/>
        <rFont val="Arial"/>
        <family val="2"/>
        <charset val="238"/>
      </rPr>
      <t>22</t>
    </r>
  </si>
  <si>
    <t>Gymnázium 4 leté</t>
  </si>
  <si>
    <t>Nižší stupeň 6letého a 8letého gymnázia</t>
  </si>
  <si>
    <t>Vyšší stupeň 6letého a 8letého gymnázia</t>
  </si>
  <si>
    <t>Obory vzdělání SŠ  ("M")</t>
  </si>
  <si>
    <t>Nástavby ("L5")</t>
  </si>
  <si>
    <t>Obory vzdělání SŠ  ("H")</t>
  </si>
  <si>
    <t>Obory vzdělání SŠ  ("L0")</t>
  </si>
  <si>
    <t>Obory vzdělání SŠ  ("E")</t>
  </si>
  <si>
    <t>VOŠ</t>
  </si>
  <si>
    <t>Konzervatoře</t>
  </si>
  <si>
    <r>
      <t xml:space="preserve">371,
</t>
    </r>
    <r>
      <rPr>
        <b/>
        <sz val="10"/>
        <rFont val="Arial"/>
        <family val="2"/>
        <charset val="238"/>
      </rPr>
      <t>Tanec</t>
    </r>
    <r>
      <rPr>
        <b/>
        <sz val="12"/>
        <rFont val="Arial"/>
        <family val="2"/>
        <charset val="238"/>
      </rPr>
      <t xml:space="preserve"> 900</t>
    </r>
  </si>
  <si>
    <t>x</t>
  </si>
  <si>
    <r>
      <t xml:space="preserve">306, 
</t>
    </r>
    <r>
      <rPr>
        <b/>
        <sz val="10"/>
        <rFont val="Arial"/>
        <family val="2"/>
        <charset val="238"/>
      </rPr>
      <t>Tanec</t>
    </r>
    <r>
      <rPr>
        <b/>
        <sz val="12"/>
        <rFont val="Arial"/>
        <family val="2"/>
        <charset val="238"/>
      </rPr>
      <t xml:space="preserve"> 1 459 </t>
    </r>
  </si>
  <si>
    <t>Dětské domovy</t>
  </si>
  <si>
    <t>Poznámky:</t>
  </si>
  <si>
    <t>1) Magistrát hl. m. Prahy stanovil u oborů vzdělání středních škol rozdílné hodnoty pro jednotlivé obory vzdělání. Pro potřebu porovnání jsou proto uvedeny nejčastěji použité hodnoty, obory vzdělání s odlišnou hodnotou normativu ONIV jsou uvedeny v tabulce č. 3.  
    U oboru vzdělání konzervatoří 82-46-N/001 Tanec stanovil hodnotu 900,- Kč.</t>
  </si>
  <si>
    <t xml:space="preserve">2) KÚ Středočeského kraje uvádí pro obory vzdělání ZUŠ rozdílné hodnoty (kromě v tabulce uvedených 14,- Kč pro obory taneční a výtvarný): pro hudební obor - individuální výuka 44,- Kč, hudební obor - kolektivní výuka 10,- Kč, literárně dramatický obor 19,- Kč. 
    V případě středních škol stanovil pro některé obory vzdělání vyšší hodnoty normativu ONIV než jsou uvedeny v tabulce (přehled těchto oborů vč. výše normativu je uveden v tabulce č. 4 přílohy). </t>
  </si>
  <si>
    <t xml:space="preserve">3) KÚ Jihočeského kraje uvádí pro obory vzdělání "E5" hodnotu 329,- Kč a pro obory vzdělání "E0" hodnotu 523,- Kč. </t>
  </si>
  <si>
    <t>4) KÚ Plzeňského kraje uvádí pro teoretické vyučování v oborech středních škol "H", L0", "E" hodnotu 220,- Kč, pro praktické vyučování uvádí navíc hodnotu 180,- Kč.</t>
  </si>
  <si>
    <t>5) Hodnoty normativu ONIV u Ústeckého kraje nezahrnují „pojištění ONIV Kooperativa“ (0,42 % z částky normativu mzdových prostředků pro každou jednotku výkonu, v závislosti na jednotlivých oborech vzdělání a na počtu žáků). 
    Informativní přehled částek normativu ONIV "pojištění ONIV Kooperativa" je uveden v tabulce č. 6.</t>
  </si>
  <si>
    <t>6) KÚ Zlínského kraje uvádí kromě hodnot uvedených v tabulce odlišné (vyšší) hodnoty normativu ONIV u oborů vzdělání středních škol, které zahrnují výuku k získání řidičského oprávnění (přehled těchto oborů vč. výše normativu je uveden v tabulce č. 5 přílohy).</t>
  </si>
  <si>
    <t xml:space="preserve">7) KÚ Moravskoslezského kraje uvádí jak pro teoretické, tak i pro praktické vyučování v oborech vzdělání středních škol s kódy "H", L0", "E" hodnoty ONIV 150,- Kč , tj. výsledná hodnota je 300,- Kč. </t>
  </si>
  <si>
    <t>Normativ ostatních neinvestičních výdajů (ONIV) v jednotlivých krajích v roce 2011 v porovnání s roky 2010 až 2006</t>
  </si>
  <si>
    <t>Tabulka č. 2</t>
  </si>
  <si>
    <r>
      <t xml:space="preserve">Karlovarský   </t>
    </r>
    <r>
      <rPr>
        <b/>
        <vertAlign val="superscript"/>
        <sz val="12"/>
        <rFont val="Arial"/>
        <family val="2"/>
        <charset val="238"/>
      </rPr>
      <t>5)</t>
    </r>
  </si>
  <si>
    <r>
      <t xml:space="preserve">Ústecký  </t>
    </r>
    <r>
      <rPr>
        <b/>
        <vertAlign val="superscript"/>
        <sz val="12"/>
        <rFont val="Arial"/>
        <family val="2"/>
        <charset val="238"/>
      </rPr>
      <t>6)</t>
    </r>
  </si>
  <si>
    <r>
      <t xml:space="preserve">Liberecký </t>
    </r>
    <r>
      <rPr>
        <b/>
        <vertAlign val="superscript"/>
        <sz val="12"/>
        <rFont val="Arial"/>
        <family val="2"/>
        <charset val="238"/>
      </rPr>
      <t xml:space="preserve">  7)</t>
    </r>
  </si>
  <si>
    <r>
      <t xml:space="preserve">Královéhradecký </t>
    </r>
    <r>
      <rPr>
        <b/>
        <vertAlign val="superscript"/>
        <sz val="12"/>
        <rFont val="Arial"/>
        <family val="2"/>
        <charset val="238"/>
      </rPr>
      <t xml:space="preserve">  8)</t>
    </r>
  </si>
  <si>
    <r>
      <t xml:space="preserve">Jihomoravský </t>
    </r>
    <r>
      <rPr>
        <b/>
        <vertAlign val="superscript"/>
        <sz val="12"/>
        <rFont val="Arial"/>
        <family val="2"/>
        <charset val="238"/>
      </rPr>
      <t xml:space="preserve">  9)</t>
    </r>
  </si>
  <si>
    <r>
      <t xml:space="preserve">Zlínský   </t>
    </r>
    <r>
      <rPr>
        <b/>
        <vertAlign val="superscript"/>
        <sz val="12"/>
        <rFont val="Arial"/>
        <family val="2"/>
        <charset val="238"/>
      </rPr>
      <t>10)</t>
    </r>
  </si>
  <si>
    <r>
      <t xml:space="preserve">Moravskoslezský </t>
    </r>
    <r>
      <rPr>
        <b/>
        <vertAlign val="superscript"/>
        <sz val="12"/>
        <rFont val="Arial"/>
        <family val="2"/>
        <charset val="238"/>
      </rPr>
      <t xml:space="preserve"> 11)</t>
    </r>
  </si>
  <si>
    <t xml:space="preserve">      ONIV 2011</t>
  </si>
  <si>
    <t xml:space="preserve">      ONIV 2010</t>
  </si>
  <si>
    <t xml:space="preserve">      ONIV 2009</t>
  </si>
  <si>
    <t xml:space="preserve">      ONIV 2008</t>
  </si>
  <si>
    <t xml:space="preserve">      ONIV 2007</t>
  </si>
  <si>
    <t xml:space="preserve">      ONIV 2006</t>
  </si>
  <si>
    <t xml:space="preserve">      Změna 2011/2010  (v %)</t>
  </si>
  <si>
    <t xml:space="preserve">      Změna 2010/2009  (v %)</t>
  </si>
  <si>
    <t xml:space="preserve">      Změna 2009/2008  (v %)</t>
  </si>
  <si>
    <t xml:space="preserve">      Změna 2008/2007  (v %)</t>
  </si>
  <si>
    <t xml:space="preserve">      Změna 2007/2006  (v %)</t>
  </si>
  <si>
    <r>
      <t xml:space="preserve"> 8, </t>
    </r>
    <r>
      <rPr>
        <b/>
        <sz val="8"/>
        <rFont val="Arial"/>
        <family val="2"/>
        <charset val="238"/>
      </rPr>
      <t>hud.ind.</t>
    </r>
    <r>
      <rPr>
        <b/>
        <sz val="12"/>
        <rFont val="Arial"/>
        <family val="2"/>
        <charset val="238"/>
      </rPr>
      <t>22</t>
    </r>
  </si>
  <si>
    <r>
      <t xml:space="preserve">10, </t>
    </r>
    <r>
      <rPr>
        <b/>
        <sz val="8"/>
        <rFont val="Arial"/>
        <family val="2"/>
        <charset val="238"/>
      </rPr>
      <t>hud.ind.</t>
    </r>
    <r>
      <rPr>
        <b/>
        <sz val="12"/>
        <rFont val="Arial"/>
        <family val="2"/>
        <charset val="238"/>
      </rPr>
      <t>27</t>
    </r>
  </si>
  <si>
    <r>
      <t xml:space="preserve">12, </t>
    </r>
    <r>
      <rPr>
        <b/>
        <sz val="8"/>
        <rFont val="Arial"/>
        <family val="2"/>
        <charset val="238"/>
      </rPr>
      <t>hud.ind</t>
    </r>
    <r>
      <rPr>
        <b/>
        <sz val="12"/>
        <rFont val="Arial"/>
        <family val="2"/>
        <charset val="238"/>
      </rPr>
      <t>.31</t>
    </r>
  </si>
  <si>
    <r>
      <t xml:space="preserve">15, </t>
    </r>
    <r>
      <rPr>
        <b/>
        <sz val="8"/>
        <rFont val="Arial"/>
        <family val="2"/>
        <charset val="238"/>
      </rPr>
      <t>hud.ind.</t>
    </r>
    <r>
      <rPr>
        <b/>
        <sz val="12"/>
        <rFont val="Arial"/>
        <family val="2"/>
        <charset val="238"/>
      </rPr>
      <t>40</t>
    </r>
  </si>
  <si>
    <t xml:space="preserve"> -20,00 (-18,52)</t>
  </si>
  <si>
    <t xml:space="preserve"> -16,67 (-12,90)</t>
  </si>
  <si>
    <t xml:space="preserve"> -20,00 (-22,50)</t>
  </si>
  <si>
    <t>Nástavbové studium ("L5")</t>
  </si>
  <si>
    <r>
      <t xml:space="preserve">1) </t>
    </r>
    <r>
      <rPr>
        <b/>
        <sz val="10"/>
        <rFont val="Arial"/>
        <family val="2"/>
        <charset val="238"/>
      </rPr>
      <t>Rok 2011</t>
    </r>
    <r>
      <rPr>
        <sz val="10"/>
        <rFont val="Arial"/>
        <family val="2"/>
        <charset val="238"/>
      </rPr>
      <t xml:space="preserve"> Magistrát hl. m. Prahy stanovil u oborů vzdělání středních škol stejně jako v předchozích letech rozdílné hodnoty pro jednotlivé obory vzdělání. Pro potřebu porovnání jsou proto uvedeny nejčastěji použité hodnoty, obory vzdělání s odlišnou hodnotou normativu ONIV jsou uvedeny v tabulce č. 3.  
    U oboru vzdělání konzervatoří 82-46-N/001 Tanec stanovil hodnotu 900,- Kč.
    </t>
    </r>
    <r>
      <rPr>
        <b/>
        <sz val="10"/>
        <rFont val="Arial"/>
        <family val="2"/>
        <charset val="238"/>
      </rPr>
      <t>Rok 2010</t>
    </r>
    <r>
      <rPr>
        <sz val="10"/>
        <rFont val="Arial"/>
        <family val="2"/>
        <charset val="238"/>
      </rPr>
      <t xml:space="preserve"> U oboru vzdělání konzervatoří 82-46-N/001 Tanec stanovil hodnotu 701,- Kč.
    </t>
    </r>
    <r>
      <rPr>
        <b/>
        <sz val="10"/>
        <rFont val="Arial"/>
        <family val="2"/>
        <charset val="238"/>
      </rPr>
      <t xml:space="preserve">Rok 2009 </t>
    </r>
    <r>
      <rPr>
        <sz val="10"/>
        <rFont val="Arial"/>
        <family val="2"/>
        <charset val="238"/>
      </rPr>
      <t xml:space="preserve">U oboru vzdělání konzervatoří 82-46-N/001 Tanec stanovil hodnotu 850,- Kč a u oboru 82-47-M/001 Hudebně dramatické umění stanovil hodnotu 500,- Kč.
    </t>
    </r>
    <r>
      <rPr>
        <b/>
        <sz val="10"/>
        <rFont val="Arial"/>
        <family val="2"/>
        <charset val="238"/>
      </rPr>
      <t>Rok 2008</t>
    </r>
    <r>
      <rPr>
        <sz val="10"/>
        <rFont val="Arial"/>
        <family val="2"/>
        <charset val="238"/>
      </rPr>
      <t xml:space="preserve"> U oboru vzdělání konzervatoří Hudebně dramatické umění stanovil hodnotu 650,- Kč.</t>
    </r>
  </si>
  <si>
    <r>
      <t xml:space="preserve">2) </t>
    </r>
    <r>
      <rPr>
        <b/>
        <sz val="10"/>
        <rFont val="Arial"/>
        <family val="2"/>
        <charset val="238"/>
      </rPr>
      <t>Rok 2011</t>
    </r>
    <r>
      <rPr>
        <sz val="10"/>
        <rFont val="Arial"/>
        <family val="2"/>
        <charset val="238"/>
      </rPr>
      <t xml:space="preserve"> KÚ Středočeského kraje uvádí pro obory vzdělání ZUŠ rozdílné hodnoty (kromě uvedených 14,- Kč pro obory taneční a výtvarný): pro hudební obor - individuální výuka 44,- Kč, hudební obor - kolektivní výuka 10,- Kč, literárně dramatický obor 19,- Kč.
    V případě středních škol stanovil pro některé obory vzdělání vyšší hodnoty normativu ONIV než jsou uvedeny v tabulce (přehled těchto oborů vč. výše normativu je uveden v tabulce č. 4 přílohy). 
    </t>
    </r>
    <r>
      <rPr>
        <b/>
        <sz val="10"/>
        <rFont val="Arial"/>
        <family val="2"/>
        <charset val="238"/>
      </rPr>
      <t>Rok 2010 a 2009</t>
    </r>
    <r>
      <rPr>
        <sz val="10"/>
        <rFont val="Arial"/>
        <family val="2"/>
        <charset val="238"/>
      </rPr>
      <t xml:space="preserve"> KÚ Středočeského kraje uvádí pro obory vzdělání ZUŠ rozdílné hodnoty (kromě uvedených 20,- Kč pro obory taneční a výtvarný): pro hudební obor - individuální výuka 60,- Kč, hudební obor - kolektivní výuka 14,- Kč, literárně dramatický obor 26,- Kč.
    </t>
    </r>
    <r>
      <rPr>
        <b/>
        <sz val="10"/>
        <rFont val="Arial"/>
        <family val="2"/>
        <charset val="238"/>
      </rPr>
      <t>Rok 2008</t>
    </r>
    <r>
      <rPr>
        <sz val="10"/>
        <rFont val="Arial"/>
        <family val="2"/>
        <charset val="238"/>
      </rPr>
      <t xml:space="preserve"> KÚ Středočeského kraje uvádí pro některé obory vzdělání "E0" také hodnotu 350,- Kč. </t>
    </r>
  </si>
  <si>
    <r>
      <t>3)</t>
    </r>
    <r>
      <rPr>
        <b/>
        <sz val="10"/>
        <rFont val="Arial"/>
        <family val="2"/>
        <charset val="238"/>
      </rPr>
      <t xml:space="preserve"> Rok 2011 </t>
    </r>
    <r>
      <rPr>
        <sz val="10"/>
        <rFont val="Arial"/>
        <family val="2"/>
        <charset val="238"/>
      </rPr>
      <t xml:space="preserve">KÚ Jihočeského kraje uvádí pro obory vzdělání "E5" hodnotu 329,- Kč a pro obory vzdělání "E0" hodnotu 523,- Kč. </t>
    </r>
    <r>
      <rPr>
        <b/>
        <sz val="10"/>
        <rFont val="Arial"/>
        <family val="2"/>
        <charset val="238"/>
      </rPr>
      <t xml:space="preserve">
    Rok 2010</t>
    </r>
    <r>
      <rPr>
        <sz val="10"/>
        <rFont val="Arial"/>
        <family val="2"/>
        <charset val="238"/>
      </rPr>
      <t xml:space="preserve"> KÚ Jihočeského kraje uvádí pro obory vzdělání "E5" hodnotu 401,- Kč a pro obory vzdělání "E0" hodnotu 638,- Kč. 
    </t>
    </r>
    <r>
      <rPr>
        <b/>
        <sz val="10"/>
        <rFont val="Arial"/>
        <family val="2"/>
        <charset val="238"/>
      </rPr>
      <t>Rok 2009 a 2008</t>
    </r>
    <r>
      <rPr>
        <sz val="10"/>
        <rFont val="Arial"/>
        <family val="2"/>
        <charset val="238"/>
      </rPr>
      <t xml:space="preserve"> KÚ Jihočeského kraje uvádí pro hudební obor ZUŠ s individuální výukou hodnotu 31,- Kč. 
    Pro obory vzdělání "E5" uvádí hodnotu 417,- Kč a pro obory vzdělání "E0" hodnotu 732,- Kč. 
    </t>
    </r>
    <r>
      <rPr>
        <b/>
        <sz val="10"/>
        <rFont val="Arial"/>
        <family val="2"/>
        <charset val="238"/>
      </rPr>
      <t>Rok 2007</t>
    </r>
    <r>
      <rPr>
        <sz val="10"/>
        <rFont val="Arial"/>
        <family val="2"/>
        <charset val="238"/>
      </rPr>
      <t xml:space="preserve"> KÚ Jihočeského kraje uvádí pro hudební oboru ZUŠ s individuální výukou hodnotu 40,- Kč.
</t>
    </r>
  </si>
  <si>
    <r>
      <t>4)</t>
    </r>
    <r>
      <rPr>
        <b/>
        <sz val="10"/>
        <rFont val="Arial"/>
        <family val="2"/>
        <charset val="238"/>
      </rPr>
      <t xml:space="preserve"> Rok 2011 </t>
    </r>
    <r>
      <rPr>
        <sz val="10"/>
        <rFont val="Arial"/>
        <family val="2"/>
        <charset val="238"/>
      </rPr>
      <t>KÚ Plzeňského kraje uvádí pro teoretické vyučování v oborech středních škol "H", L0", "E" hodnotu 220,- Kč, pro praktické vyučování uvádí navíc hodnotu 180,- Kč.</t>
    </r>
    <r>
      <rPr>
        <b/>
        <sz val="10"/>
        <rFont val="Arial"/>
        <family val="2"/>
        <charset val="238"/>
      </rPr>
      <t xml:space="preserve">
    Rok 2010</t>
    </r>
    <r>
      <rPr>
        <sz val="10"/>
        <rFont val="Arial"/>
        <family val="2"/>
        <charset val="238"/>
      </rPr>
      <t xml:space="preserve"> KÚ Plzeňského kraje uvádí pro teoretické vyučování v oborech středních škol "H", L0", "E" hodnotu 263,- Kč, pro praktické vyučování uvádí navíc hodnotu 219,- Kč.
    </t>
    </r>
    <r>
      <rPr>
        <b/>
        <sz val="10"/>
        <rFont val="Arial"/>
        <family val="2"/>
        <charset val="238"/>
      </rPr>
      <t>Rok 2007</t>
    </r>
    <r>
      <rPr>
        <sz val="10"/>
        <rFont val="Arial"/>
        <family val="2"/>
        <charset val="238"/>
      </rPr>
      <t xml:space="preserve"> KÚ Plzeňského kraje uvádí pro školní stravování v ZŠ a SŠ, konzervatořích a VOŠ v přehledové tabulce hodnotu 70,- Kč, v tabulkách rozepsaných hodnot pak hodnotu 60,- Kč. 
    </t>
    </r>
    <r>
      <rPr>
        <b/>
        <sz val="10"/>
        <rFont val="Arial"/>
        <family val="2"/>
        <charset val="238"/>
      </rPr>
      <t>Rok 2006</t>
    </r>
    <r>
      <rPr>
        <sz val="10"/>
        <rFont val="Arial"/>
        <family val="2"/>
        <charset val="238"/>
      </rPr>
      <t xml:space="preserve"> KÚ Plzeňského kraje stanovil v roce 2006 odlišné hodnoty ONIV v závislosti na počtu výkonů. Pro porovnání byly proto použity následující průměrné hodnoty: u MŠ (pro 1 až 200 dětí) ONIV = 282,- Kč, u ZŠ tvořených pouze třídami I. stupně (1 až 200 žáků) ONIV = 800,- Kč, u ZŠ tvořených oběma stupni: I. stupeň (80 až 400 žáků) ONIV = 511,- Kč, II. stupeň (80 až 400 žáků) ONIV = 527,- Kč, oba stupně (150 až 800 žáků) ONIV = 9,- Kč, u stravovaných v ŠJ: z MŠ ONIV = 66,- Kč, ze ZŠ, SŠ, VOŠ ONIV = 57,- Kč, u celodenně stravovaných ONIV = 67,- Kč. 
    U ZUŠ stanovil pro každý obor odlišnou hodnotu, pro porovnání byl použit průměr ONIV = 23,- Kč.
    U oborů vzdělání středních škol a VOŠ stanovil odlišné hodnoty pro jednotlivé obory vzdělání (navíc u jednotlivých oborů různé hodnoty pro teoretické i praktické vyučování), pro potřebu porovnání jsou proto uvedeny nejčastěji použité hodnoty.</t>
    </r>
  </si>
  <si>
    <r>
      <t xml:space="preserve">5) </t>
    </r>
    <r>
      <rPr>
        <b/>
        <sz val="10"/>
        <rFont val="Arial"/>
        <family val="2"/>
        <charset val="238"/>
      </rPr>
      <t>Rok 2007</t>
    </r>
    <r>
      <rPr>
        <sz val="10"/>
        <rFont val="Arial"/>
        <family val="2"/>
        <charset val="238"/>
      </rPr>
      <t xml:space="preserve"> KÚ Karlovarského kraje uvádí u školních družin v přehledové tabulce hodnotu 10,- Kč, v tabulkách rozepsaných hodnot pak hodnotu 7,- Kč.</t>
    </r>
  </si>
  <si>
    <r>
      <t>6)</t>
    </r>
    <r>
      <rPr>
        <b/>
        <sz val="10"/>
        <rFont val="Arial"/>
        <family val="2"/>
        <charset val="238"/>
      </rPr>
      <t xml:space="preserve"> Hodnoty normativu ONIV u Ústeckého kraje nezahrnují „pojištění ONIV Kooperativa“ (0,42 % z částky normativu mzdových prostředků pro každou jednotku výkonu, v závislosti na jednotlivých oborech vzdělání a na počtu žáků).
    Rok 2007</t>
    </r>
    <r>
      <rPr>
        <sz val="10"/>
        <rFont val="Arial"/>
        <family val="2"/>
        <charset val="238"/>
      </rPr>
      <t xml:space="preserve"> KÚ Ústeckého kraje uvádí kromě hodnot uvedených v tabulce odlišné (vyšší) hodnoty normativu ONIV u oborů vzdělání středních škol, které zahrnují výuku k získání řidičského oprávnění.
    </t>
    </r>
  </si>
  <si>
    <r>
      <t xml:space="preserve">7) </t>
    </r>
    <r>
      <rPr>
        <b/>
        <sz val="10"/>
        <rFont val="Arial"/>
        <family val="2"/>
        <charset val="238"/>
      </rPr>
      <t>Rok 2006</t>
    </r>
    <r>
      <rPr>
        <sz val="10"/>
        <rFont val="Arial"/>
        <family val="2"/>
        <charset val="238"/>
      </rPr>
      <t xml:space="preserve"> KÚ Libereckého kraje uvádí u VOŠ v přehledové tabulce hodnotu 500,- Kč, v tabulkách rozepsaných hodnot pak hodnotu 350,- Kč.</t>
    </r>
  </si>
  <si>
    <r>
      <t xml:space="preserve">8) </t>
    </r>
    <r>
      <rPr>
        <b/>
        <sz val="10"/>
        <rFont val="Arial"/>
        <family val="2"/>
        <charset val="238"/>
      </rPr>
      <t>Rok 2006</t>
    </r>
    <r>
      <rPr>
        <sz val="10"/>
        <rFont val="Arial"/>
        <family val="2"/>
        <charset val="238"/>
      </rPr>
      <t xml:space="preserve"> KÚ Královéhradeckého kraje uvádí u ŠD v přehledové tabulce hodnotu 7,- Kč, v tabulkách rozepsaných hodnot pak hodnotu 6,- Kč.</t>
    </r>
  </si>
  <si>
    <r>
      <t xml:space="preserve">9) </t>
    </r>
    <r>
      <rPr>
        <b/>
        <sz val="10"/>
        <rFont val="Arial"/>
        <family val="2"/>
        <charset val="238"/>
      </rPr>
      <t>Rok 2011</t>
    </r>
    <r>
      <rPr>
        <sz val="10"/>
        <rFont val="Arial"/>
        <family val="2"/>
        <charset val="238"/>
      </rPr>
      <t xml:space="preserve"> KÚ Jihomoravského kraje uvádí u oborů vzdělání v konzervatoři kromě hodnoty uvedené v tabulce navíc hodnotu ONIV = 1 456,- Kč pro obor Tanec.
    </t>
    </r>
    <r>
      <rPr>
        <b/>
        <sz val="10"/>
        <rFont val="Arial"/>
        <family val="2"/>
        <charset val="238"/>
      </rPr>
      <t>Rok 2010</t>
    </r>
    <r>
      <rPr>
        <sz val="10"/>
        <rFont val="Arial"/>
        <family val="2"/>
        <charset val="238"/>
      </rPr>
      <t xml:space="preserve"> KÚ Jihomoravského kraje uvádí u oborů vzdělání v konzervatoři kromě hodnoty uvedené v tabulce navíc hodnotu ONIV = 1 779,- Kč pro obor Tanec.
    </t>
    </r>
    <r>
      <rPr>
        <b/>
        <sz val="10"/>
        <rFont val="Arial"/>
        <family val="2"/>
        <charset val="238"/>
      </rPr>
      <t>Rok 2009 a 2008</t>
    </r>
    <r>
      <rPr>
        <sz val="10"/>
        <rFont val="Arial"/>
        <family val="2"/>
        <charset val="238"/>
      </rPr>
      <t xml:space="preserve"> KÚ Jihomoravského kraje uvádí u oborů vzdělání v konzervatoři kromě hodnoty uvedené v tabulce navíc hodnotu ONIV = 2 356,- Kč pro obor Tanec.
    </t>
    </r>
    <r>
      <rPr>
        <b/>
        <sz val="10"/>
        <rFont val="Arial"/>
        <family val="2"/>
        <charset val="238"/>
      </rPr>
      <t>Rok 2007 a 2006</t>
    </r>
    <r>
      <rPr>
        <sz val="10"/>
        <rFont val="Arial"/>
        <family val="2"/>
        <charset val="238"/>
      </rPr>
      <t xml:space="preserve"> KÚ Jihomoravského kraje uvádí u oborů vzdělání v konzervatoři kromě hodnoty uvedené v tabulce navíc hodnotu ONIV = 3 100,- Kč pro obor Tanec.</t>
    </r>
  </si>
  <si>
    <r>
      <t xml:space="preserve">10) </t>
    </r>
    <r>
      <rPr>
        <b/>
        <sz val="10"/>
        <rFont val="Arial"/>
        <family val="2"/>
        <charset val="238"/>
      </rPr>
      <t>Rok 2011 až 2007</t>
    </r>
    <r>
      <rPr>
        <sz val="10"/>
        <rFont val="Arial"/>
        <family val="2"/>
        <charset val="238"/>
      </rPr>
      <t xml:space="preserve"> KÚ Zlínského kraje uvádí kromě hodnot uvedených v tabulce odlišné (vyšší) hodnoty normativu ONIV u oborů vzdělání středních škol, které zahrnují výuku k získání řidičského oprávnění. </t>
    </r>
  </si>
  <si>
    <r>
      <t xml:space="preserve">11) </t>
    </r>
    <r>
      <rPr>
        <b/>
        <sz val="10"/>
        <rFont val="Arial"/>
        <family val="2"/>
        <charset val="238"/>
      </rPr>
      <t>Rok 2011</t>
    </r>
    <r>
      <rPr>
        <sz val="10"/>
        <rFont val="Arial"/>
        <family val="2"/>
        <charset val="238"/>
      </rPr>
      <t xml:space="preserve"> KÚ Moravskoslezského kraje uvádí jak pro teoretické, tak i pro praktické vyučování v oborech vzdělání středních škol s kódy "H", L0", "E" hodnoty ONIV 150,- Kč , tj. výsledná hodnota je 300,- Kč. 
     </t>
    </r>
    <r>
      <rPr>
        <b/>
        <sz val="10"/>
        <rFont val="Arial"/>
        <family val="2"/>
        <charset val="238"/>
      </rPr>
      <t>Rok 2010</t>
    </r>
    <r>
      <rPr>
        <sz val="10"/>
        <rFont val="Arial"/>
        <family val="2"/>
        <charset val="238"/>
      </rPr>
      <t xml:space="preserve"> KÚ Moravskoslezského kraje uvádí jak pro teoretické, tak i pro praktické vyučování v oborech vzdělání středních škol s kódy "H", L0", "E" hodnoty ONIV 185,- Kč , tj. výsledná hodnota je 370,- Kč. 
     </t>
    </r>
    <r>
      <rPr>
        <b/>
        <sz val="10"/>
        <rFont val="Arial"/>
        <family val="2"/>
        <charset val="238"/>
      </rPr>
      <t>Rok 2009 a 2008</t>
    </r>
    <r>
      <rPr>
        <sz val="10"/>
        <rFont val="Arial"/>
        <family val="2"/>
        <charset val="238"/>
      </rPr>
      <t xml:space="preserve"> KÚ Moravskoslezského kraje uvádí jak pro teoretické, tak i pro praktické vyučování v oborech vzdělání středních škol s kódy "H", L0", "E" hodnoty ONIV 210,- Kč , tj. výsledná hodnota je 420,- Kč. 
     </t>
    </r>
    <r>
      <rPr>
        <b/>
        <sz val="10"/>
        <rFont val="Arial"/>
        <family val="2"/>
        <charset val="238"/>
      </rPr>
      <t>Rok 2007</t>
    </r>
    <r>
      <rPr>
        <sz val="10"/>
        <rFont val="Arial"/>
        <family val="2"/>
        <charset val="238"/>
      </rPr>
      <t xml:space="preserve"> KÚ Moravskoslezského kraje uvádí jak pro teoretické, tak i pro praktické vyučování v oborech vzdělání středních škol s kódy "H", L0", "E" hodnoty ONIV 280,- Kč , tj. výsledná hodnota je 560,- Kč. 
     </t>
    </r>
    <r>
      <rPr>
        <b/>
        <sz val="10"/>
        <rFont val="Arial"/>
        <family val="2"/>
        <charset val="238"/>
      </rPr>
      <t>Rok 2006</t>
    </r>
    <r>
      <rPr>
        <sz val="10"/>
        <rFont val="Arial"/>
        <family val="2"/>
        <charset val="238"/>
      </rPr>
      <t xml:space="preserve"> KÚ Moravskoslezského kraje stanovil odlišné hodnoty ONIV pro obory vzdělání zahrnující výuku k získání řidičského oprávnění. </t>
    </r>
  </si>
  <si>
    <t xml:space="preserve">Přehled oborů vzdělání středních škol s rozdílnou hodnotou normativu ONIV u jednotlivých oborů vzdělání pro rok 2011 </t>
  </si>
  <si>
    <t xml:space="preserve">Magistrát hlavního města Prahy            </t>
  </si>
  <si>
    <t>Tabulka č. 3</t>
  </si>
  <si>
    <t>Kód oboru</t>
  </si>
  <si>
    <t>Název oboru vzdělání</t>
  </si>
  <si>
    <t>ONIV</t>
  </si>
  <si>
    <t>Změna v %</t>
  </si>
  <si>
    <r>
      <t>18-20-</t>
    </r>
    <r>
      <rPr>
        <b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/01</t>
    </r>
  </si>
  <si>
    <t>Informační technologie</t>
  </si>
  <si>
    <r>
      <t>26-41-</t>
    </r>
    <r>
      <rPr>
        <b/>
        <sz val="10"/>
        <rFont val="Arial"/>
        <family val="2"/>
        <charset val="238"/>
      </rPr>
      <t>L</t>
    </r>
    <r>
      <rPr>
        <sz val="10"/>
        <rFont val="Arial"/>
        <family val="2"/>
        <charset val="238"/>
      </rPr>
      <t>/</t>
    </r>
    <r>
      <rPr>
        <b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>01</t>
    </r>
  </si>
  <si>
    <t>Elektrotechnika</t>
  </si>
  <si>
    <t>34-41-M/001</t>
  </si>
  <si>
    <t>Polygrafie</t>
  </si>
  <si>
    <t>26-41-L/506</t>
  </si>
  <si>
    <t>Provozní elektrotechnika</t>
  </si>
  <si>
    <t>34-41-M/01</t>
  </si>
  <si>
    <t xml:space="preserve"> - </t>
  </si>
  <si>
    <t>26-46-L/505</t>
  </si>
  <si>
    <t>Autoelektronika</t>
  </si>
  <si>
    <t>41-43-M/002</t>
  </si>
  <si>
    <t>Chovatelství</t>
  </si>
  <si>
    <t>33-42-L/502</t>
  </si>
  <si>
    <t>Dřevařská a nábytkářská výroba</t>
  </si>
  <si>
    <t>41-44-M/001</t>
  </si>
  <si>
    <t>Zahradnictví</t>
  </si>
  <si>
    <t>33-42-L/51</t>
  </si>
  <si>
    <t>Nábytkářská a dřevařská výroba</t>
  </si>
  <si>
    <t>41-44-M/01</t>
  </si>
  <si>
    <t>36-44-L/502</t>
  </si>
  <si>
    <t>Stavební provoz</t>
  </si>
  <si>
    <t>69-41-M/001</t>
  </si>
  <si>
    <t>Masér sportovní a rekondiční</t>
  </si>
  <si>
    <t>64-41-L/51</t>
  </si>
  <si>
    <t>Podnikání</t>
  </si>
  <si>
    <t>75-41-M/01</t>
  </si>
  <si>
    <t>Sociální činnost</t>
  </si>
  <si>
    <t>64-41-L/524</t>
  </si>
  <si>
    <t>82-41-M/001</t>
  </si>
  <si>
    <t>Užitá malba</t>
  </si>
  <si>
    <t>69-41-L/502</t>
  </si>
  <si>
    <t>Vlasová kosmetika</t>
  </si>
  <si>
    <t>82-41-M/002</t>
  </si>
  <si>
    <t>Užitá fotografie</t>
  </si>
  <si>
    <t>82-51-L/501</t>
  </si>
  <si>
    <t>Umělecké řemeslné práce</t>
  </si>
  <si>
    <t>82-41-M/003</t>
  </si>
  <si>
    <t>Scénická technika</t>
  </si>
  <si>
    <t>82-41-M/007</t>
  </si>
  <si>
    <t>Propagační výtvarnictví - propagační grafika</t>
  </si>
  <si>
    <r>
      <t>28-57-</t>
    </r>
    <r>
      <rPr>
        <b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/001</t>
    </r>
  </si>
  <si>
    <t>Keramické práce</t>
  </si>
  <si>
    <t>82-41-M/008</t>
  </si>
  <si>
    <t>Propagační výtvarnictví - výstavnictví</t>
  </si>
  <si>
    <t>28-57-E/01</t>
  </si>
  <si>
    <t>Keramická výroba</t>
  </si>
  <si>
    <t>82-41-M/01</t>
  </si>
  <si>
    <t>29-51-E/02</t>
  </si>
  <si>
    <t>Potravinářské práce</t>
  </si>
  <si>
    <t>82-41-M/02</t>
  </si>
  <si>
    <t>Užitá fotografie a média</t>
  </si>
  <si>
    <t>33-52-E/001</t>
  </si>
  <si>
    <t>Kartáčnické a košíkářské práce</t>
  </si>
  <si>
    <t>82-41-M/023</t>
  </si>
  <si>
    <t>Tvorba hraček a dekorativních předmětů</t>
  </si>
  <si>
    <t>65-51-E/01</t>
  </si>
  <si>
    <t>Stravovací a ubytovací služby</t>
  </si>
  <si>
    <t>82-41-M/026</t>
  </si>
  <si>
    <t>Konstrukce a tvorba nábytku</t>
  </si>
  <si>
    <t>66-51-E/01</t>
  </si>
  <si>
    <t>Prodavačské práce</t>
  </si>
  <si>
    <t>82-41-M/03</t>
  </si>
  <si>
    <t>Scénická a výstavní tvorba</t>
  </si>
  <si>
    <t>82-41-M/030</t>
  </si>
  <si>
    <t>Tvarování dřeva a řezbářství</t>
  </si>
  <si>
    <r>
      <t>75-32-</t>
    </r>
    <r>
      <rPr>
        <b/>
        <sz val="10"/>
        <rFont val="Arial CE"/>
        <charset val="238"/>
      </rPr>
      <t>N</t>
    </r>
    <r>
      <rPr>
        <sz val="10"/>
        <rFont val="Arial CE"/>
        <family val="2"/>
        <charset val="238"/>
      </rPr>
      <t>/01</t>
    </r>
  </si>
  <si>
    <t>Sociální práce</t>
  </si>
  <si>
    <t>82-41-M/035</t>
  </si>
  <si>
    <t>Propagační výtvarnictví - grafická úprava tiskovin</t>
  </si>
  <si>
    <t>82-41-N/10</t>
  </si>
  <si>
    <t>Textilní řemesla v oděvní tvobě</t>
  </si>
  <si>
    <t>82-41-M/05</t>
  </si>
  <si>
    <t>Grafický design</t>
  </si>
  <si>
    <t>82-42-N/011</t>
  </si>
  <si>
    <t>Konzervování a restaurování textilií</t>
  </si>
  <si>
    <t>82-41-M/051</t>
  </si>
  <si>
    <t>Textilní výtvarnictví - krajkářská a vyšívačská tvorba</t>
  </si>
  <si>
    <t>82-47-N/02</t>
  </si>
  <si>
    <t>Tvorba textu a scénáře</t>
  </si>
  <si>
    <t>82-41-M/052</t>
  </si>
  <si>
    <t>Textilní výtvarnictví - ruční tisk a ruční tkaní</t>
  </si>
  <si>
    <t>82-41-M/053</t>
  </si>
  <si>
    <t>Textilní výtvarnictví - tvorba dekorativních předm</t>
  </si>
  <si>
    <r>
      <t>63-51-</t>
    </r>
    <r>
      <rPr>
        <b/>
        <sz val="10"/>
        <rFont val="Arial"/>
        <family val="2"/>
        <charset val="238"/>
      </rPr>
      <t>J</t>
    </r>
    <r>
      <rPr>
        <sz val="10"/>
        <rFont val="Arial"/>
        <family val="2"/>
        <charset val="238"/>
      </rPr>
      <t>/001</t>
    </r>
  </si>
  <si>
    <t>Obchodní škola</t>
  </si>
  <si>
    <t>82-41-M/08</t>
  </si>
  <si>
    <t>Tvorba hraček a herních předmětů</t>
  </si>
  <si>
    <t>82-41-M/10</t>
  </si>
  <si>
    <t>Řezbářství</t>
  </si>
  <si>
    <t>82-41-M/14</t>
  </si>
  <si>
    <t>Textilní výtvarnictví</t>
  </si>
  <si>
    <t>82-41-M/17</t>
  </si>
  <si>
    <t>Multimediální tvorba</t>
  </si>
  <si>
    <t>82-42-M/001</t>
  </si>
  <si>
    <t>Konzervátorství a restaurátorství</t>
  </si>
  <si>
    <t>82-42-M/01</t>
  </si>
  <si>
    <r>
      <t>69-41-</t>
    </r>
    <r>
      <rPr>
        <b/>
        <sz val="10"/>
        <rFont val="Arial"/>
        <family val="2"/>
        <charset val="238"/>
      </rPr>
      <t>L</t>
    </r>
    <r>
      <rPr>
        <sz val="10"/>
        <rFont val="Arial"/>
        <family val="2"/>
        <charset val="238"/>
      </rPr>
      <t>/02</t>
    </r>
  </si>
  <si>
    <t>82-51-L/007</t>
  </si>
  <si>
    <t>Uměleckořemeslné zpracování dřeva - práce řezbář.</t>
  </si>
  <si>
    <t xml:space="preserve">Poznámka: </t>
  </si>
  <si>
    <t>82-51-L/02</t>
  </si>
  <si>
    <t>Uměleckořemeslné zpracování dřeva</t>
  </si>
  <si>
    <t>U ostatních oborů vzdělání byly stanoveny následující hodnoty (viz tabulka č. 1 nebo č. 2):</t>
  </si>
  <si>
    <r>
      <t>XX-XX-</t>
    </r>
    <r>
      <rPr>
        <b/>
        <sz val="8"/>
        <rFont val="Arial CE"/>
        <charset val="238"/>
      </rPr>
      <t>M</t>
    </r>
    <r>
      <rPr>
        <sz val="8"/>
        <rFont val="Arial CE"/>
        <charset val="238"/>
      </rPr>
      <t>/XXX</t>
    </r>
  </si>
  <si>
    <t>obory vzdělání poskytující střední vzdělání s maturitní zkouškou</t>
  </si>
  <si>
    <r>
      <t>28-52-</t>
    </r>
    <r>
      <rPr>
        <b/>
        <sz val="10"/>
        <rFont val="Arial"/>
        <family val="2"/>
        <charset val="238"/>
      </rPr>
      <t>H</t>
    </r>
    <r>
      <rPr>
        <sz val="10"/>
        <rFont val="Arial"/>
        <family val="2"/>
        <charset val="238"/>
      </rPr>
      <t>/007</t>
    </r>
  </si>
  <si>
    <t>Chemik</t>
  </si>
  <si>
    <r>
      <t>XX-XX-</t>
    </r>
    <r>
      <rPr>
        <b/>
        <sz val="8"/>
        <rFont val="Arial CE"/>
        <charset val="238"/>
      </rPr>
      <t>L</t>
    </r>
    <r>
      <rPr>
        <sz val="8"/>
        <rFont val="Arial CE"/>
        <charset val="238"/>
      </rPr>
      <t>/</t>
    </r>
    <r>
      <rPr>
        <b/>
        <sz val="8"/>
        <rFont val="Arial CE"/>
        <charset val="238"/>
      </rPr>
      <t>5</t>
    </r>
    <r>
      <rPr>
        <sz val="8"/>
        <rFont val="Arial CE"/>
        <charset val="238"/>
      </rPr>
      <t>XX</t>
    </r>
  </si>
  <si>
    <t>obory vzdělání nástavbového studia</t>
  </si>
  <si>
    <t>28-57-H/007</t>
  </si>
  <si>
    <t>Keramik</t>
  </si>
  <si>
    <r>
      <t>XX-XX-</t>
    </r>
    <r>
      <rPr>
        <b/>
        <sz val="8"/>
        <rFont val="Arial CE"/>
        <charset val="238"/>
      </rPr>
      <t>L</t>
    </r>
    <r>
      <rPr>
        <sz val="8"/>
        <rFont val="Arial CE"/>
        <charset val="238"/>
      </rPr>
      <t>/</t>
    </r>
    <r>
      <rPr>
        <b/>
        <sz val="8"/>
        <rFont val="Arial CE"/>
        <charset val="238"/>
      </rPr>
      <t>0</t>
    </r>
    <r>
      <rPr>
        <sz val="8"/>
        <rFont val="Arial CE"/>
        <charset val="238"/>
      </rPr>
      <t>XX</t>
    </r>
  </si>
  <si>
    <t>28-57-H/01</t>
  </si>
  <si>
    <t>Výrobce a dekoratér keramiky</t>
  </si>
  <si>
    <r>
      <t>XX-XX-</t>
    </r>
    <r>
      <rPr>
        <b/>
        <sz val="8"/>
        <rFont val="Arial CE"/>
        <charset val="238"/>
      </rPr>
      <t>H</t>
    </r>
    <r>
      <rPr>
        <sz val="8"/>
        <rFont val="Arial CE"/>
        <charset val="238"/>
      </rPr>
      <t>/0XX</t>
    </r>
  </si>
  <si>
    <t>obory vzdělání poskytující střední vzdělání s výučním listem</t>
  </si>
  <si>
    <t>69-53-H/001</t>
  </si>
  <si>
    <t>Rekondiční a sportovní masér</t>
  </si>
  <si>
    <r>
      <t>XX-XX-</t>
    </r>
    <r>
      <rPr>
        <b/>
        <sz val="8"/>
        <rFont val="Arial CE"/>
        <charset val="238"/>
      </rPr>
      <t>E</t>
    </r>
    <r>
      <rPr>
        <sz val="8"/>
        <rFont val="Arial CE"/>
        <charset val="238"/>
      </rPr>
      <t>/XXX</t>
    </r>
  </si>
  <si>
    <t>69-53-H/01</t>
  </si>
  <si>
    <r>
      <t>XX-XX-</t>
    </r>
    <r>
      <rPr>
        <b/>
        <sz val="8"/>
        <rFont val="Arial CE"/>
        <charset val="238"/>
      </rPr>
      <t>N</t>
    </r>
    <r>
      <rPr>
        <sz val="8"/>
        <rFont val="Arial CE"/>
        <charset val="238"/>
      </rPr>
      <t>/XXX</t>
    </r>
  </si>
  <si>
    <t>obory vzdělání poskytující vyšší odborné vzdělání</t>
  </si>
  <si>
    <t>Hodnoty normativu ONIV uvedených oborů vzdělání byly u Magistrátu hlavního města Prahy pro rok 2010 o cca 17,5 % nižší než v roce 2009, pro rok 2009 o cca 17,2 % vyšší než v roce 2008 (u oborů vzdělání "L5" naopak cca o 29,4 nižší), pro rok 2008 byly ve stejné výši jako v roce 2007.</t>
  </si>
  <si>
    <t>Krajský úřad Středočeského kraje</t>
  </si>
  <si>
    <t>Tabulka č. 4</t>
  </si>
  <si>
    <r>
      <t>23-45-</t>
    </r>
    <r>
      <rPr>
        <b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/003</t>
    </r>
  </si>
  <si>
    <t>Strojník požární techniky</t>
  </si>
  <si>
    <r>
      <t>39-41-</t>
    </r>
    <r>
      <rPr>
        <b/>
        <sz val="10"/>
        <rFont val="Arial"/>
        <family val="2"/>
        <charset val="238"/>
      </rPr>
      <t>L</t>
    </r>
    <r>
      <rPr>
        <sz val="10"/>
        <rFont val="Arial"/>
        <family val="2"/>
        <charset val="238"/>
      </rPr>
      <t>/001</t>
    </r>
  </si>
  <si>
    <t>Autotronik</t>
  </si>
  <si>
    <t>23-45-M/004</t>
  </si>
  <si>
    <t>Silniční doprava</t>
  </si>
  <si>
    <t xml:space="preserve">39-41-L/01 </t>
  </si>
  <si>
    <t>23-45-M/01</t>
  </si>
  <si>
    <t>Dopravní prostředky</t>
  </si>
  <si>
    <t>39-41-L/002</t>
  </si>
  <si>
    <t xml:space="preserve">Mechanik instalatérských a elektrotechnických zařízení budov                    </t>
  </si>
  <si>
    <t>37-41-M/006</t>
  </si>
  <si>
    <t>Provoz a ekonomika dopravy</t>
  </si>
  <si>
    <t>37-41-M/01</t>
  </si>
  <si>
    <r>
      <t>41-51-</t>
    </r>
    <r>
      <rPr>
        <b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/006</t>
    </r>
  </si>
  <si>
    <t>Farmářské práce</t>
  </si>
  <si>
    <t xml:space="preserve">39-08-M/01 </t>
  </si>
  <si>
    <t>Požární ochrana</t>
  </si>
  <si>
    <t>41-51-E/01</t>
  </si>
  <si>
    <t>Zemědělské práce</t>
  </si>
  <si>
    <t>41-41-M/001</t>
  </si>
  <si>
    <t>Agropodnikání</t>
  </si>
  <si>
    <t>41-55-E/002</t>
  </si>
  <si>
    <t>Opravářské práce</t>
  </si>
  <si>
    <t>41-41-M/01</t>
  </si>
  <si>
    <t>41-55-E/01</t>
  </si>
  <si>
    <r>
      <t>53-44-</t>
    </r>
    <r>
      <rPr>
        <b/>
        <sz val="10"/>
        <rFont val="Arial CE"/>
        <charset val="238"/>
      </rPr>
      <t>N</t>
    </r>
    <r>
      <rPr>
        <sz val="10"/>
        <rFont val="Arial CE"/>
        <family val="2"/>
        <charset val="238"/>
      </rPr>
      <t>/11</t>
    </r>
  </si>
  <si>
    <t>Diplomovaný zubní technik</t>
  </si>
  <si>
    <t>41-45-M/001</t>
  </si>
  <si>
    <t>Mechanizace a služby</t>
  </si>
  <si>
    <t>41-45-M/01</t>
  </si>
  <si>
    <t>53-44-M/007</t>
  </si>
  <si>
    <t>Asistent zubního technika</t>
  </si>
  <si>
    <t>53-44-M/03</t>
  </si>
  <si>
    <r>
      <t>23-51-</t>
    </r>
    <r>
      <rPr>
        <b/>
        <sz val="10"/>
        <rFont val="Arial"/>
        <family val="2"/>
        <charset val="238"/>
      </rPr>
      <t>H</t>
    </r>
    <r>
      <rPr>
        <sz val="10"/>
        <rFont val="Arial"/>
        <family val="2"/>
        <charset val="238"/>
      </rPr>
      <t>/001</t>
    </r>
  </si>
  <si>
    <t>Zámečník</t>
  </si>
  <si>
    <t>23-51-H/01</t>
  </si>
  <si>
    <t>Strojní mechanik</t>
  </si>
  <si>
    <t>23-55-H/002</t>
  </si>
  <si>
    <t>Klempíř - strojírenská výroba</t>
  </si>
  <si>
    <t xml:space="preserve">23-55-H/01 </t>
  </si>
  <si>
    <t>Klempiř</t>
  </si>
  <si>
    <t xml:space="preserve">23-55-H/02 </t>
  </si>
  <si>
    <t>Karosář</t>
  </si>
  <si>
    <t>23-66-H/001</t>
  </si>
  <si>
    <t>Mechanik opravář</t>
  </si>
  <si>
    <t>23-68-H/001</t>
  </si>
  <si>
    <t>Automechanik</t>
  </si>
  <si>
    <t>23-68-H/01</t>
  </si>
  <si>
    <t>Mechanik opravář motorových vozidel</t>
  </si>
  <si>
    <t>26-57-H/001</t>
  </si>
  <si>
    <t>Autoelektrikář</t>
  </si>
  <si>
    <t xml:space="preserve">26-57-H/01 </t>
  </si>
  <si>
    <t>36-52-H/001</t>
  </si>
  <si>
    <t>Instalatér</t>
  </si>
  <si>
    <t xml:space="preserve">36-52-H/01 </t>
  </si>
  <si>
    <t>41-51-H/007</t>
  </si>
  <si>
    <t>Zemědělec, hospodyňka</t>
  </si>
  <si>
    <t>41-51-H/01</t>
  </si>
  <si>
    <t>Zemědělec - farmář</t>
  </si>
  <si>
    <t>41-55-H/003</t>
  </si>
  <si>
    <t>Opravář zemědělských strojů</t>
  </si>
  <si>
    <t>41-55-H/01</t>
  </si>
  <si>
    <t>41-56-H/001</t>
  </si>
  <si>
    <t>Mechanizátor lesní výroby</t>
  </si>
  <si>
    <t xml:space="preserve">41-56-H/01 </t>
  </si>
  <si>
    <t>Lesní mechanizátor</t>
  </si>
  <si>
    <t>41-56-H/02</t>
  </si>
  <si>
    <t>Opravář lesnických strojů</t>
  </si>
  <si>
    <t xml:space="preserve">Středočeský kraj stanovil odlišné hodnoty normativu ONIV u některých oborů vzdělání poprvé v roce 2010. </t>
  </si>
  <si>
    <t>Přehled oborů vzdělání středních škol s rozdílnou hodnotou normativu ONIV u jednotlivých oborů vzdělání pro rok 2011</t>
  </si>
  <si>
    <t>Krajský úřad Zlínského kraje</t>
  </si>
  <si>
    <t>Tabulka č. 5</t>
  </si>
  <si>
    <r>
      <t>41-41-</t>
    </r>
    <r>
      <rPr>
        <b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/001</t>
    </r>
  </si>
  <si>
    <t xml:space="preserve">Agropodnikání                                                                   </t>
  </si>
  <si>
    <t>43-41-M/001</t>
  </si>
  <si>
    <t xml:space="preserve">Veterinární prevence                                                            </t>
  </si>
  <si>
    <t>43-41-M/01</t>
  </si>
  <si>
    <t>Veterinářství</t>
  </si>
  <si>
    <r>
      <t>39-41-</t>
    </r>
    <r>
      <rPr>
        <b/>
        <sz val="10"/>
        <rFont val="Arial"/>
        <family val="2"/>
        <charset val="238"/>
      </rPr>
      <t>L/0</t>
    </r>
    <r>
      <rPr>
        <sz val="10"/>
        <rFont val="Arial"/>
        <family val="2"/>
        <charset val="238"/>
      </rPr>
      <t>01</t>
    </r>
  </si>
  <si>
    <t>39-41-L/01</t>
  </si>
  <si>
    <t>Mechanik instalaterských a  elektronických zařízení budov</t>
  </si>
  <si>
    <t>Mechanik - opravář motorových vozidel</t>
  </si>
  <si>
    <t>Instalatér   *</t>
  </si>
  <si>
    <t>41-51-H/008</t>
  </si>
  <si>
    <t>Krajinář   *</t>
  </si>
  <si>
    <r>
      <t>41-55-</t>
    </r>
    <r>
      <rPr>
        <b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/002</t>
    </r>
  </si>
  <si>
    <t>Hodnoty normativu ONIV pro rok 2010 u Zlínského kraje byly o cca 20 % nižší než v roce 2009, 
pro rok 2009 o cca 4,96 % nižší než v roce 2008 a pro rok 2008 o 10 % nižší než v roce 2007.</t>
  </si>
  <si>
    <t>* Obory vzdělání, které měly odlišnou hodnotu normativu ONIV v loňském roce.</t>
  </si>
  <si>
    <t>Přehled částek normativu ONIV "pojištění ONIV Kooperativa" pro rok 2011</t>
  </si>
  <si>
    <t>Krajský úřad Ústeckého kraje</t>
  </si>
  <si>
    <t>Tabulka č. 6</t>
  </si>
  <si>
    <t>ONIV přímé</t>
  </si>
  <si>
    <t>ONIV koop</t>
  </si>
  <si>
    <t>ONIV celkem 
(bez náhrad)</t>
  </si>
  <si>
    <t>86 - 122</t>
  </si>
  <si>
    <t>186 - 222</t>
  </si>
  <si>
    <t>95 - 165</t>
  </si>
  <si>
    <t>495 - 565</t>
  </si>
  <si>
    <t>63 - 88</t>
  </si>
  <si>
    <t>386 - 411</t>
  </si>
  <si>
    <t>86 - 135</t>
  </si>
  <si>
    <t>409 - 458</t>
  </si>
  <si>
    <t>29 - 35</t>
  </si>
  <si>
    <t>33 - 39</t>
  </si>
  <si>
    <t>17 - 26</t>
  </si>
  <si>
    <t>37 - 46</t>
  </si>
  <si>
    <t xml:space="preserve"> 8 - 22</t>
  </si>
  <si>
    <t>22 - 36</t>
  </si>
  <si>
    <t xml:space="preserve"> 10 - 11</t>
  </si>
  <si>
    <t>36 - 37</t>
  </si>
  <si>
    <t xml:space="preserve"> 76 - 82</t>
  </si>
  <si>
    <t>154 - 160</t>
  </si>
  <si>
    <t>21 - 63</t>
  </si>
  <si>
    <t xml:space="preserve"> 110 - 191</t>
  </si>
  <si>
    <t>302 - 383</t>
  </si>
  <si>
    <t xml:space="preserve"> 114 - 146</t>
  </si>
  <si>
    <t>306 - 338</t>
  </si>
  <si>
    <t xml:space="preserve"> 114 - 172</t>
  </si>
  <si>
    <t>306 - 364</t>
  </si>
  <si>
    <t xml:space="preserve"> 122 - 172</t>
  </si>
  <si>
    <t>314 - 364</t>
  </si>
  <si>
    <t xml:space="preserve"> 110 - 180</t>
  </si>
  <si>
    <t>302 - 372</t>
  </si>
  <si>
    <t xml:space="preserve"> 83 - 131</t>
  </si>
  <si>
    <t>275 - 323</t>
  </si>
  <si>
    <t>Hodnoty normativu ONIV u Ústeckého kraje uvedené v tabulkách č. 1 a 2 na rozdíl od ostatních krajů nezahrnují „pojištění ONIV Kooperativa“ (0,42 % z částky normativu mzdových prostředků pro každou jednotku výkonu, 
v závislosti na jednotlivých oborech vzdělání a na počtu žáků). 
Celkový normativ přímých ONIV je tak různý pro každou jednotku výkonu.</t>
  </si>
  <si>
    <t>Příloha č. 18 materiálu MŠMT č.j. 27 558/2011-26</t>
  </si>
</sst>
</file>

<file path=xl/styles.xml><?xml version="1.0" encoding="utf-8"?>
<styleSheet xmlns="http://schemas.openxmlformats.org/spreadsheetml/2006/main">
  <numFmts count="2">
    <numFmt numFmtId="164" formatCode="\+\ #,##0.00;[Red]\-\ #,##0.00;0"/>
    <numFmt numFmtId="165" formatCode="\+\ #,##0.00;[Red]\-\ #,##0.00;0.0"/>
  </numFmts>
  <fonts count="42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u/>
      <sz val="16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4"/>
      <color rgb="FFFF0000"/>
      <name val="Arial"/>
      <family val="2"/>
      <charset val="238"/>
    </font>
    <font>
      <sz val="12"/>
      <color indexed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4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sz val="8"/>
      <color rgb="FFFF0000"/>
      <name val="Arial CE"/>
      <charset val="238"/>
    </font>
    <font>
      <sz val="9"/>
      <color rgb="FFFF0000"/>
      <name val="Arial CE"/>
      <charset val="238"/>
    </font>
    <font>
      <i/>
      <sz val="10"/>
      <color rgb="FFFF0000"/>
      <name val="Arial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i/>
      <sz val="11"/>
      <name val="Arial"/>
      <family val="2"/>
      <charset val="238"/>
    </font>
    <font>
      <b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88">
    <xf numFmtId="0" fontId="0" fillId="0" borderId="0" xfId="0"/>
    <xf numFmtId="0" fontId="4" fillId="0" borderId="0" xfId="1" applyFont="1" applyAlignment="1">
      <alignment horizontal="center"/>
    </xf>
    <xf numFmtId="0" fontId="1" fillId="0" borderId="0" xfId="1" applyFont="1"/>
    <xf numFmtId="0" fontId="5" fillId="0" borderId="0" xfId="1" applyFont="1" applyAlignment="1">
      <alignment horizontal="center"/>
    </xf>
    <xf numFmtId="0" fontId="1" fillId="0" borderId="0" xfId="0" applyFont="1"/>
    <xf numFmtId="0" fontId="2" fillId="0" borderId="0" xfId="1" applyFont="1"/>
    <xf numFmtId="0" fontId="2" fillId="0" borderId="0" xfId="1" applyFont="1" applyFill="1"/>
    <xf numFmtId="0" fontId="6" fillId="0" borderId="0" xfId="1" applyFont="1" applyFill="1" applyAlignment="1">
      <alignment horizontal="right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1" xfId="1" applyFont="1" applyBorder="1" applyAlignment="1">
      <alignment horizontal="center" textRotation="90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textRotation="90" wrapText="1"/>
    </xf>
    <xf numFmtId="0" fontId="5" fillId="0" borderId="7" xfId="1" applyFont="1" applyFill="1" applyBorder="1" applyAlignment="1">
      <alignment horizontal="center" textRotation="90" wrapText="1"/>
    </xf>
    <xf numFmtId="0" fontId="5" fillId="0" borderId="7" xfId="1" applyFont="1" applyBorder="1" applyAlignment="1">
      <alignment horizontal="center" textRotation="90" wrapText="1"/>
    </xf>
    <xf numFmtId="0" fontId="5" fillId="0" borderId="8" xfId="1" applyFont="1" applyBorder="1" applyAlignment="1">
      <alignment horizontal="center" textRotation="90" wrapText="1"/>
    </xf>
    <xf numFmtId="0" fontId="5" fillId="0" borderId="5" xfId="1" applyFont="1" applyBorder="1" applyAlignment="1">
      <alignment horizontal="center" textRotation="90" wrapText="1"/>
    </xf>
    <xf numFmtId="0" fontId="8" fillId="0" borderId="0" xfId="1" applyFont="1" applyAlignment="1">
      <alignment textRotation="90" wrapText="1"/>
    </xf>
    <xf numFmtId="0" fontId="8" fillId="0" borderId="0" xfId="1" applyFont="1"/>
    <xf numFmtId="0" fontId="5" fillId="0" borderId="9" xfId="1" applyFont="1" applyFill="1" applyBorder="1" applyAlignment="1">
      <alignment horizontal="left"/>
    </xf>
    <xf numFmtId="3" fontId="5" fillId="0" borderId="10" xfId="1" applyNumberFormat="1" applyFont="1" applyFill="1" applyBorder="1" applyAlignment="1" applyProtection="1">
      <alignment horizontal="center" wrapText="1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9" fillId="0" borderId="0" xfId="1" applyNumberFormat="1" applyFont="1" applyAlignment="1">
      <alignment horizontal="center"/>
    </xf>
    <xf numFmtId="0" fontId="5" fillId="0" borderId="13" xfId="1" applyFont="1" applyFill="1" applyBorder="1" applyAlignment="1">
      <alignment horizontal="left"/>
    </xf>
    <xf numFmtId="3" fontId="5" fillId="0" borderId="14" xfId="1" applyNumberFormat="1" applyFont="1" applyFill="1" applyBorder="1" applyAlignment="1" applyProtection="1">
      <alignment horizont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0" fontId="9" fillId="0" borderId="0" xfId="1" applyFont="1"/>
    <xf numFmtId="3" fontId="5" fillId="0" borderId="15" xfId="1" applyNumberFormat="1" applyFont="1" applyFill="1" applyBorder="1" applyAlignment="1" applyProtection="1">
      <alignment horizontal="center" wrapText="1"/>
      <protection locked="0"/>
    </xf>
    <xf numFmtId="0" fontId="5" fillId="0" borderId="5" xfId="1" applyFont="1" applyFill="1" applyBorder="1" applyAlignment="1">
      <alignment horizontal="left"/>
    </xf>
    <xf numFmtId="3" fontId="5" fillId="0" borderId="17" xfId="1" applyNumberFormat="1" applyFont="1" applyFill="1" applyBorder="1" applyAlignment="1" applyProtection="1">
      <alignment horizontal="center" wrapText="1"/>
      <protection locked="0"/>
    </xf>
    <xf numFmtId="3" fontId="5" fillId="0" borderId="18" xfId="1" applyNumberFormat="1" applyFont="1" applyFill="1" applyBorder="1" applyAlignment="1" applyProtection="1">
      <alignment horizontal="center"/>
      <protection locked="0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0" fontId="5" fillId="0" borderId="0" xfId="1" applyFont="1" applyBorder="1" applyAlignment="1">
      <alignment horizontal="left" indent="3"/>
    </xf>
    <xf numFmtId="3" fontId="8" fillId="0" borderId="0" xfId="1" applyNumberFormat="1" applyFont="1" applyFill="1" applyBorder="1" applyAlignment="1" applyProtection="1">
      <alignment horizontal="center" wrapText="1"/>
      <protection locked="0"/>
    </xf>
    <xf numFmtId="3" fontId="8" fillId="0" borderId="0" xfId="1" applyNumberFormat="1" applyFont="1" applyFill="1" applyBorder="1" applyAlignment="1" applyProtection="1">
      <alignment horizontal="center"/>
      <protection locked="0"/>
    </xf>
    <xf numFmtId="3" fontId="8" fillId="0" borderId="0" xfId="1" applyNumberFormat="1" applyFont="1" applyBorder="1" applyAlignment="1" applyProtection="1">
      <alignment horizontal="center"/>
      <protection locked="0"/>
    </xf>
    <xf numFmtId="0" fontId="1" fillId="0" borderId="0" xfId="1" applyFont="1" applyBorder="1"/>
    <xf numFmtId="0" fontId="5" fillId="0" borderId="0" xfId="1" applyFont="1" applyFill="1" applyBorder="1" applyAlignment="1">
      <alignment horizontal="left"/>
    </xf>
    <xf numFmtId="3" fontId="9" fillId="0" borderId="0" xfId="1" applyNumberFormat="1" applyFont="1" applyFill="1" applyBorder="1" applyAlignment="1" applyProtection="1">
      <alignment horizontal="center" wrapText="1"/>
      <protection locked="0"/>
    </xf>
    <xf numFmtId="3" fontId="9" fillId="0" borderId="0" xfId="1" applyNumberFormat="1" applyFont="1" applyFill="1" applyBorder="1" applyAlignment="1" applyProtection="1">
      <alignment horizontal="center"/>
      <protection locked="0"/>
    </xf>
    <xf numFmtId="3" fontId="9" fillId="0" borderId="0" xfId="1" applyNumberFormat="1" applyFont="1" applyBorder="1" applyAlignment="1" applyProtection="1">
      <alignment horizontal="center"/>
      <protection locked="0"/>
    </xf>
    <xf numFmtId="0" fontId="12" fillId="0" borderId="0" xfId="1" applyFont="1" applyFill="1" applyBorder="1" applyAlignment="1">
      <alignment horizontal="left" wrapText="1"/>
    </xf>
    <xf numFmtId="0" fontId="12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12" fillId="0" borderId="0" xfId="1" applyFont="1" applyFill="1" applyBorder="1" applyAlignment="1">
      <alignment horizontal="left"/>
    </xf>
    <xf numFmtId="0" fontId="9" fillId="0" borderId="0" xfId="1" applyFont="1" applyBorder="1" applyAlignment="1">
      <alignment horizontal="left"/>
    </xf>
    <xf numFmtId="0" fontId="9" fillId="0" borderId="0" xfId="1" applyFont="1" applyFill="1" applyBorder="1" applyAlignment="1">
      <alignment horizontal="left"/>
    </xf>
    <xf numFmtId="0" fontId="1" fillId="0" borderId="0" xfId="1" applyFont="1" applyFill="1"/>
    <xf numFmtId="0" fontId="9" fillId="0" borderId="0" xfId="1" applyFont="1" applyFill="1" applyBorder="1" applyAlignment="1">
      <alignment horizontal="justify" wrapText="1"/>
    </xf>
    <xf numFmtId="0" fontId="8" fillId="0" borderId="0" xfId="1" applyFont="1" applyBorder="1" applyAlignment="1">
      <alignment horizontal="left" indent="3"/>
    </xf>
    <xf numFmtId="0" fontId="8" fillId="0" borderId="0" xfId="1" applyFont="1" applyBorder="1" applyAlignment="1">
      <alignment horizontal="left"/>
    </xf>
    <xf numFmtId="0" fontId="1" fillId="0" borderId="0" xfId="1" applyFont="1" applyFill="1" applyBorder="1"/>
    <xf numFmtId="2" fontId="9" fillId="0" borderId="0" xfId="1" applyNumberFormat="1" applyFont="1" applyFill="1"/>
    <xf numFmtId="0" fontId="5" fillId="0" borderId="20" xfId="1" applyFont="1" applyBorder="1" applyAlignment="1">
      <alignment horizontal="center"/>
    </xf>
    <xf numFmtId="0" fontId="5" fillId="0" borderId="21" xfId="1" applyFont="1" applyBorder="1" applyAlignment="1">
      <alignment horizontal="center" textRotation="90" wrapText="1"/>
    </xf>
    <xf numFmtId="0" fontId="5" fillId="0" borderId="22" xfId="1" applyFont="1" applyBorder="1" applyAlignment="1">
      <alignment horizontal="center" vertical="center"/>
    </xf>
    <xf numFmtId="0" fontId="5" fillId="0" borderId="20" xfId="1" applyFont="1" applyFill="1" applyBorder="1" applyAlignment="1">
      <alignment horizontal="center" textRotation="90" wrapText="1"/>
    </xf>
    <xf numFmtId="0" fontId="5" fillId="0" borderId="3" xfId="1" applyFont="1" applyFill="1" applyBorder="1" applyAlignment="1">
      <alignment horizontal="center" textRotation="90" wrapText="1"/>
    </xf>
    <xf numFmtId="0" fontId="5" fillId="0" borderId="4" xfId="1" applyFont="1" applyBorder="1" applyAlignment="1">
      <alignment horizontal="center" textRotation="90" wrapText="1"/>
    </xf>
    <xf numFmtId="0" fontId="5" fillId="0" borderId="23" xfId="1" applyFont="1" applyBorder="1" applyAlignment="1">
      <alignment horizontal="center" textRotation="90" wrapText="1"/>
    </xf>
    <xf numFmtId="0" fontId="5" fillId="0" borderId="0" xfId="1" applyFont="1" applyAlignment="1">
      <alignment textRotation="90" wrapText="1"/>
    </xf>
    <xf numFmtId="0" fontId="5" fillId="0" borderId="0" xfId="1" applyFont="1" applyAlignment="1">
      <alignment wrapText="1"/>
    </xf>
    <xf numFmtId="0" fontId="5" fillId="0" borderId="0" xfId="1" applyFont="1"/>
    <xf numFmtId="0" fontId="5" fillId="2" borderId="24" xfId="1" applyFont="1" applyFill="1" applyBorder="1" applyAlignment="1">
      <alignment horizontal="left"/>
    </xf>
    <xf numFmtId="3" fontId="12" fillId="2" borderId="25" xfId="1" applyNumberFormat="1" applyFont="1" applyFill="1" applyBorder="1" applyAlignment="1">
      <alignment horizontal="center"/>
    </xf>
    <xf numFmtId="3" fontId="5" fillId="2" borderId="26" xfId="1" applyNumberFormat="1" applyFont="1" applyFill="1" applyBorder="1" applyAlignment="1">
      <alignment horizontal="center"/>
    </xf>
    <xf numFmtId="3" fontId="12" fillId="0" borderId="0" xfId="1" applyNumberFormat="1" applyFont="1" applyAlignment="1">
      <alignment horizontal="center"/>
    </xf>
    <xf numFmtId="0" fontId="5" fillId="3" borderId="9" xfId="1" applyFont="1" applyFill="1" applyBorder="1" applyAlignment="1">
      <alignment horizontal="left"/>
    </xf>
    <xf numFmtId="3" fontId="5" fillId="3" borderId="27" xfId="1" applyNumberFormat="1" applyFont="1" applyFill="1" applyBorder="1" applyAlignment="1" applyProtection="1">
      <alignment horizontal="center" wrapText="1"/>
      <protection locked="0"/>
    </xf>
    <xf numFmtId="3" fontId="5" fillId="3" borderId="28" xfId="1" applyNumberFormat="1" applyFont="1" applyFill="1" applyBorder="1" applyAlignment="1" applyProtection="1">
      <alignment horizontal="center"/>
      <protection locked="0"/>
    </xf>
    <xf numFmtId="3" fontId="5" fillId="3" borderId="29" xfId="1" applyNumberFormat="1" applyFont="1" applyFill="1" applyBorder="1" applyAlignment="1" applyProtection="1">
      <alignment horizontal="center"/>
      <protection locked="0"/>
    </xf>
    <xf numFmtId="3" fontId="5" fillId="3" borderId="9" xfId="1" applyNumberFormat="1" applyFont="1" applyFill="1" applyBorder="1" applyAlignment="1" applyProtection="1">
      <alignment horizontal="center"/>
      <protection locked="0"/>
    </xf>
    <xf numFmtId="3" fontId="14" fillId="0" borderId="0" xfId="1" applyNumberFormat="1" applyFont="1" applyFill="1" applyAlignment="1">
      <alignment horizontal="center"/>
    </xf>
    <xf numFmtId="3" fontId="5" fillId="0" borderId="27" xfId="1" applyNumberFormat="1" applyFont="1" applyFill="1" applyBorder="1" applyAlignment="1" applyProtection="1">
      <alignment horizontal="center" wrapText="1"/>
      <protection locked="0"/>
    </xf>
    <xf numFmtId="3" fontId="5" fillId="0" borderId="28" xfId="1" applyNumberFormat="1" applyFont="1" applyFill="1" applyBorder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/>
      <protection locked="0"/>
    </xf>
    <xf numFmtId="3" fontId="5" fillId="0" borderId="9" xfId="1" applyNumberFormat="1" applyFont="1" applyFill="1" applyBorder="1" applyAlignment="1" applyProtection="1">
      <alignment horizontal="center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Fill="1" applyBorder="1" applyAlignment="1" applyProtection="1">
      <alignment horizontal="center" wrapText="1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0" fontId="15" fillId="3" borderId="9" xfId="1" applyFont="1" applyFill="1" applyBorder="1" applyAlignment="1">
      <alignment horizontal="left"/>
    </xf>
    <xf numFmtId="164" fontId="15" fillId="3" borderId="30" xfId="0" applyNumberFormat="1" applyFont="1" applyFill="1" applyBorder="1" applyAlignment="1">
      <alignment horizontal="center"/>
    </xf>
    <xf numFmtId="164" fontId="15" fillId="3" borderId="15" xfId="0" applyNumberFormat="1" applyFont="1" applyFill="1" applyBorder="1" applyAlignment="1">
      <alignment horizontal="center"/>
    </xf>
    <xf numFmtId="164" fontId="15" fillId="3" borderId="13" xfId="0" applyNumberFormat="1" applyFont="1" applyFill="1" applyBorder="1" applyAlignment="1">
      <alignment horizontal="center"/>
    </xf>
    <xf numFmtId="0" fontId="15" fillId="0" borderId="9" xfId="1" applyFont="1" applyFill="1" applyBorder="1" applyAlignment="1">
      <alignment horizontal="left"/>
    </xf>
    <xf numFmtId="164" fontId="15" fillId="0" borderId="30" xfId="0" applyNumberFormat="1" applyFont="1" applyFill="1" applyBorder="1" applyAlignment="1">
      <alignment horizontal="center"/>
    </xf>
    <xf numFmtId="164" fontId="15" fillId="0" borderId="15" xfId="0" applyNumberFormat="1" applyFont="1" applyFill="1" applyBorder="1" applyAlignment="1">
      <alignment horizontal="center"/>
    </xf>
    <xf numFmtId="164" fontId="15" fillId="0" borderId="13" xfId="0" applyNumberFormat="1" applyFont="1" applyFill="1" applyBorder="1" applyAlignment="1">
      <alignment horizontal="center"/>
    </xf>
    <xf numFmtId="0" fontId="15" fillId="0" borderId="31" xfId="1" applyFont="1" applyFill="1" applyBorder="1" applyAlignment="1">
      <alignment horizontal="left"/>
    </xf>
    <xf numFmtId="164" fontId="15" fillId="0" borderId="32" xfId="0" applyNumberFormat="1" applyFont="1" applyFill="1" applyBorder="1" applyAlignment="1">
      <alignment horizontal="center"/>
    </xf>
    <xf numFmtId="164" fontId="15" fillId="0" borderId="18" xfId="0" applyNumberFormat="1" applyFont="1" applyFill="1" applyBorder="1" applyAlignment="1">
      <alignment horizontal="center"/>
    </xf>
    <xf numFmtId="164" fontId="15" fillId="0" borderId="19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3" fontId="16" fillId="0" borderId="0" xfId="1" applyNumberFormat="1" applyFont="1" applyFill="1" applyBorder="1" applyAlignment="1" applyProtection="1">
      <alignment horizontal="center" wrapText="1"/>
      <protection locked="0"/>
    </xf>
    <xf numFmtId="3" fontId="16" fillId="0" borderId="0" xfId="1" applyNumberFormat="1" applyFont="1" applyFill="1" applyBorder="1" applyAlignment="1" applyProtection="1">
      <alignment horizontal="center"/>
      <protection locked="0"/>
    </xf>
    <xf numFmtId="3" fontId="16" fillId="0" borderId="0" xfId="1" applyNumberFormat="1" applyFont="1" applyBorder="1" applyAlignment="1" applyProtection="1">
      <alignment horizontal="center"/>
      <protection locked="0"/>
    </xf>
    <xf numFmtId="164" fontId="15" fillId="0" borderId="0" xfId="0" applyNumberFormat="1" applyFont="1" applyFill="1" applyBorder="1" applyAlignment="1">
      <alignment horizontal="center"/>
    </xf>
    <xf numFmtId="0" fontId="17" fillId="0" borderId="0" xfId="1" applyFont="1" applyBorder="1"/>
    <xf numFmtId="0" fontId="11" fillId="0" borderId="0" xfId="1" applyFont="1" applyFill="1" applyBorder="1" applyAlignment="1">
      <alignment horizontal="left"/>
    </xf>
    <xf numFmtId="3" fontId="1" fillId="0" borderId="0" xfId="1" applyNumberFormat="1" applyFont="1" applyFill="1" applyBorder="1" applyAlignment="1" applyProtection="1">
      <alignment horizontal="center" wrapText="1"/>
      <protection locked="0"/>
    </xf>
    <xf numFmtId="3" fontId="1" fillId="0" borderId="0" xfId="1" applyNumberFormat="1" applyFont="1" applyFill="1" applyBorder="1" applyAlignment="1" applyProtection="1">
      <alignment horizontal="center"/>
      <protection locked="0"/>
    </xf>
    <xf numFmtId="3" fontId="1" fillId="0" borderId="0" xfId="1" applyNumberFormat="1" applyFont="1" applyBorder="1" applyAlignment="1" applyProtection="1">
      <alignment horizontal="center"/>
      <protection locked="0"/>
    </xf>
    <xf numFmtId="164" fontId="18" fillId="0" borderId="0" xfId="1" applyNumberFormat="1" applyFont="1" applyBorder="1"/>
    <xf numFmtId="0" fontId="0" fillId="0" borderId="0" xfId="1" applyFont="1" applyFill="1" applyBorder="1" applyAlignment="1">
      <alignment horizontal="justify" vertical="top" wrapText="1"/>
    </xf>
    <xf numFmtId="0" fontId="2" fillId="0" borderId="0" xfId="1" applyFont="1" applyFill="1" applyBorder="1" applyAlignment="1">
      <alignment horizontal="justify" vertical="top" wrapText="1"/>
    </xf>
    <xf numFmtId="0" fontId="2" fillId="0" borderId="0" xfId="1" applyFont="1" applyFill="1" applyBorder="1" applyAlignment="1">
      <alignment horizontal="left" vertical="top" wrapText="1"/>
    </xf>
    <xf numFmtId="0" fontId="0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top"/>
    </xf>
    <xf numFmtId="0" fontId="18" fillId="0" borderId="0" xfId="1" applyFont="1" applyBorder="1" applyAlignment="1">
      <alignment vertical="top"/>
    </xf>
    <xf numFmtId="0" fontId="2" fillId="0" borderId="0" xfId="1" applyFont="1" applyBorder="1"/>
    <xf numFmtId="0" fontId="11" fillId="0" borderId="0" xfId="1" applyFont="1" applyBorder="1" applyAlignment="1">
      <alignment vertical="top"/>
    </xf>
    <xf numFmtId="0" fontId="12" fillId="0" borderId="0" xfId="1" applyFont="1" applyBorder="1"/>
    <xf numFmtId="0" fontId="13" fillId="0" borderId="0" xfId="1" applyFont="1"/>
    <xf numFmtId="0" fontId="13" fillId="0" borderId="0" xfId="1" applyFont="1" applyFill="1"/>
    <xf numFmtId="0" fontId="18" fillId="0" borderId="0" xfId="1" applyFont="1"/>
    <xf numFmtId="0" fontId="17" fillId="0" borderId="0" xfId="1" applyFont="1"/>
    <xf numFmtId="0" fontId="16" fillId="0" borderId="0" xfId="1" applyFont="1" applyFill="1" applyBorder="1" applyAlignment="1">
      <alignment horizontal="left"/>
    </xf>
    <xf numFmtId="0" fontId="19" fillId="0" borderId="0" xfId="1" applyFont="1" applyFill="1"/>
    <xf numFmtId="0" fontId="19" fillId="0" borderId="0" xfId="1" applyFont="1"/>
    <xf numFmtId="0" fontId="20" fillId="0" borderId="0" xfId="1" applyFont="1"/>
    <xf numFmtId="0" fontId="17" fillId="0" borderId="0" xfId="1" applyFont="1" applyFill="1"/>
    <xf numFmtId="0" fontId="17" fillId="0" borderId="0" xfId="1" applyFont="1" applyFill="1" applyBorder="1"/>
    <xf numFmtId="0" fontId="20" fillId="0" borderId="0" xfId="1" applyFont="1" applyBorder="1"/>
    <xf numFmtId="0" fontId="24" fillId="0" borderId="0" xfId="0" applyFont="1" applyAlignment="1">
      <alignment horizontal="center" wrapText="1"/>
    </xf>
    <xf numFmtId="0" fontId="21" fillId="0" borderId="0" xfId="0" applyFont="1"/>
    <xf numFmtId="0" fontId="24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11" fillId="0" borderId="21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/>
    </xf>
    <xf numFmtId="0" fontId="6" fillId="0" borderId="21" xfId="0" applyFont="1" applyBorder="1"/>
    <xf numFmtId="0" fontId="11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/>
    </xf>
    <xf numFmtId="0" fontId="0" fillId="0" borderId="13" xfId="0" applyFont="1" applyFill="1" applyBorder="1"/>
    <xf numFmtId="0" fontId="0" fillId="0" borderId="37" xfId="0" applyFont="1" applyFill="1" applyBorder="1"/>
    <xf numFmtId="0" fontId="11" fillId="0" borderId="13" xfId="0" applyFont="1" applyFill="1" applyBorder="1" applyAlignment="1">
      <alignment horizontal="right" indent="1"/>
    </xf>
    <xf numFmtId="3" fontId="0" fillId="0" borderId="38" xfId="0" applyNumberFormat="1" applyFont="1" applyFill="1" applyBorder="1" applyAlignment="1">
      <alignment horizontal="right" indent="1"/>
    </xf>
    <xf numFmtId="164" fontId="6" fillId="0" borderId="1" xfId="0" applyNumberFormat="1" applyFont="1" applyFill="1" applyBorder="1" applyAlignment="1">
      <alignment horizontal="right" indent="1"/>
    </xf>
    <xf numFmtId="3" fontId="21" fillId="0" borderId="0" xfId="0" applyNumberFormat="1" applyFont="1"/>
    <xf numFmtId="0" fontId="0" fillId="0" borderId="1" xfId="0" applyFont="1" applyFill="1" applyBorder="1"/>
    <xf numFmtId="0" fontId="0" fillId="0" borderId="25" xfId="0" applyFont="1" applyFill="1" applyBorder="1"/>
    <xf numFmtId="0" fontId="11" fillId="0" borderId="1" xfId="0" applyFont="1" applyFill="1" applyBorder="1" applyAlignment="1">
      <alignment horizontal="right" indent="1"/>
    </xf>
    <xf numFmtId="3" fontId="0" fillId="0" borderId="1" xfId="0" applyNumberFormat="1" applyFont="1" applyFill="1" applyBorder="1" applyAlignment="1">
      <alignment horizontal="right" indent="1"/>
    </xf>
    <xf numFmtId="164" fontId="6" fillId="0" borderId="13" xfId="0" applyNumberFormat="1" applyFont="1" applyFill="1" applyBorder="1" applyAlignment="1">
      <alignment horizontal="right" indent="1"/>
    </xf>
    <xf numFmtId="3" fontId="0" fillId="0" borderId="13" xfId="0" applyNumberFormat="1" applyFont="1" applyFill="1" applyBorder="1" applyAlignment="1">
      <alignment horizontal="right" indent="1"/>
    </xf>
    <xf numFmtId="0" fontId="0" fillId="0" borderId="13" xfId="0" applyFill="1" applyBorder="1"/>
    <xf numFmtId="3" fontId="0" fillId="0" borderId="38" xfId="0" applyNumberForma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3" fontId="0" fillId="0" borderId="13" xfId="0" applyNumberFormat="1" applyFont="1" applyFill="1" applyBorder="1" applyAlignment="1">
      <alignment horizontal="center"/>
    </xf>
    <xf numFmtId="3" fontId="0" fillId="0" borderId="38" xfId="0" applyNumberFormat="1" applyFont="1" applyFill="1" applyBorder="1" applyAlignment="1">
      <alignment horizontal="center"/>
    </xf>
    <xf numFmtId="0" fontId="0" fillId="0" borderId="5" xfId="0" applyFont="1" applyFill="1" applyBorder="1"/>
    <xf numFmtId="0" fontId="0" fillId="0" borderId="39" xfId="0" applyFont="1" applyFill="1" applyBorder="1"/>
    <xf numFmtId="0" fontId="11" fillId="0" borderId="5" xfId="0" applyFont="1" applyFill="1" applyBorder="1" applyAlignment="1">
      <alignment horizontal="right" indent="1"/>
    </xf>
    <xf numFmtId="3" fontId="0" fillId="0" borderId="5" xfId="0" applyNumberFormat="1" applyFont="1" applyFill="1" applyBorder="1" applyAlignment="1">
      <alignment horizontal="right" indent="1"/>
    </xf>
    <xf numFmtId="164" fontId="6" fillId="0" borderId="5" xfId="0" applyNumberFormat="1" applyFont="1" applyFill="1" applyBorder="1" applyAlignment="1">
      <alignment horizontal="right" indent="1"/>
    </xf>
    <xf numFmtId="0" fontId="26" fillId="0" borderId="0" xfId="0" applyFont="1"/>
    <xf numFmtId="0" fontId="0" fillId="0" borderId="1" xfId="0" applyFill="1" applyBorder="1"/>
    <xf numFmtId="3" fontId="11" fillId="0" borderId="1" xfId="0" applyNumberFormat="1" applyFont="1" applyFill="1" applyBorder="1" applyAlignment="1">
      <alignment horizontal="right" indent="1"/>
    </xf>
    <xf numFmtId="3" fontId="11" fillId="0" borderId="13" xfId="0" applyNumberFormat="1" applyFont="1" applyFill="1" applyBorder="1" applyAlignment="1">
      <alignment horizontal="right" indent="1"/>
    </xf>
    <xf numFmtId="0" fontId="0" fillId="0" borderId="5" xfId="0" applyFill="1" applyBorder="1"/>
    <xf numFmtId="3" fontId="11" fillId="0" borderId="5" xfId="0" applyNumberFormat="1" applyFont="1" applyFill="1" applyBorder="1" applyAlignment="1">
      <alignment horizontal="right" indent="1"/>
    </xf>
    <xf numFmtId="3" fontId="0" fillId="0" borderId="5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0" fontId="21" fillId="0" borderId="0" xfId="0" applyFont="1" applyAlignment="1">
      <alignment horizontal="right" indent="1"/>
    </xf>
    <xf numFmtId="0" fontId="26" fillId="0" borderId="0" xfId="0" applyFont="1" applyAlignment="1">
      <alignment horizontal="right" indent="1"/>
    </xf>
    <xf numFmtId="0" fontId="26" fillId="0" borderId="1" xfId="0" applyFont="1" applyFill="1" applyBorder="1"/>
    <xf numFmtId="0" fontId="26" fillId="0" borderId="40" xfId="0" applyFont="1" applyFill="1" applyBorder="1"/>
    <xf numFmtId="3" fontId="0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26" fillId="0" borderId="13" xfId="0" applyFont="1" applyFill="1" applyBorder="1"/>
    <xf numFmtId="0" fontId="26" fillId="0" borderId="30" xfId="0" applyFont="1" applyFill="1" applyBorder="1"/>
    <xf numFmtId="0" fontId="0" fillId="0" borderId="36" xfId="0" applyFont="1" applyBorder="1"/>
    <xf numFmtId="0" fontId="0" fillId="0" borderId="34" xfId="0" applyFont="1" applyBorder="1"/>
    <xf numFmtId="3" fontId="11" fillId="0" borderId="36" xfId="0" applyNumberFormat="1" applyFont="1" applyFill="1" applyBorder="1" applyAlignment="1">
      <alignment horizontal="right" indent="1"/>
    </xf>
    <xf numFmtId="164" fontId="6" fillId="0" borderId="36" xfId="0" applyNumberFormat="1" applyFont="1" applyFill="1" applyBorder="1" applyAlignment="1">
      <alignment horizontal="right" indent="1"/>
    </xf>
    <xf numFmtId="0" fontId="0" fillId="0" borderId="22" xfId="0" applyFont="1" applyFill="1" applyBorder="1"/>
    <xf numFmtId="0" fontId="0" fillId="0" borderId="41" xfId="0" applyFont="1" applyFill="1" applyBorder="1"/>
    <xf numFmtId="0" fontId="11" fillId="0" borderId="22" xfId="0" applyFont="1" applyFill="1" applyBorder="1" applyAlignment="1">
      <alignment horizontal="right" indent="1"/>
    </xf>
    <xf numFmtId="3" fontId="0" fillId="0" borderId="42" xfId="0" applyNumberFormat="1" applyFont="1" applyFill="1" applyBorder="1" applyAlignment="1">
      <alignment horizontal="right" indent="1"/>
    </xf>
    <xf numFmtId="3" fontId="0" fillId="0" borderId="43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8" fillId="0" borderId="0" xfId="0" applyFont="1" applyFill="1" applyBorder="1" applyAlignment="1">
      <alignment horizontal="right" indent="1"/>
    </xf>
    <xf numFmtId="3" fontId="1" fillId="0" borderId="0" xfId="0" applyNumberFormat="1" applyFont="1" applyFill="1" applyBorder="1" applyAlignment="1">
      <alignment horizontal="right" indent="1"/>
    </xf>
    <xf numFmtId="164" fontId="6" fillId="0" borderId="0" xfId="0" applyNumberFormat="1" applyFont="1" applyFill="1" applyBorder="1" applyAlignment="1">
      <alignment horizontal="right" inden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1" fillId="0" borderId="0" xfId="0" applyFont="1" applyBorder="1"/>
    <xf numFmtId="3" fontId="18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0" fontId="30" fillId="0" borderId="1" xfId="0" applyFont="1" applyBorder="1"/>
    <xf numFmtId="0" fontId="30" fillId="0" borderId="25" xfId="0" applyFont="1" applyBorder="1"/>
    <xf numFmtId="3" fontId="27" fillId="0" borderId="1" xfId="0" applyNumberFormat="1" applyFont="1" applyFill="1" applyBorder="1" applyAlignment="1">
      <alignment horizontal="right" indent="1"/>
    </xf>
    <xf numFmtId="0" fontId="0" fillId="0" borderId="24" xfId="0" applyFont="1" applyFill="1" applyBorder="1"/>
    <xf numFmtId="0" fontId="30" fillId="0" borderId="13" xfId="0" applyFont="1" applyBorder="1"/>
    <xf numFmtId="0" fontId="30" fillId="0" borderId="37" xfId="0" applyFont="1" applyBorder="1"/>
    <xf numFmtId="3" fontId="27" fillId="0" borderId="13" xfId="0" applyNumberFormat="1" applyFont="1" applyFill="1" applyBorder="1" applyAlignment="1">
      <alignment horizontal="right" indent="1"/>
    </xf>
    <xf numFmtId="0" fontId="0" fillId="0" borderId="38" xfId="0" applyFont="1" applyFill="1" applyBorder="1"/>
    <xf numFmtId="0" fontId="0" fillId="0" borderId="38" xfId="0" applyFill="1" applyBorder="1"/>
    <xf numFmtId="0" fontId="0" fillId="0" borderId="43" xfId="0" applyFill="1" applyBorder="1"/>
    <xf numFmtId="0" fontId="30" fillId="0" borderId="5" xfId="0" applyFont="1" applyBorder="1"/>
    <xf numFmtId="0" fontId="30" fillId="0" borderId="39" xfId="0" applyFont="1" applyBorder="1"/>
    <xf numFmtId="3" fontId="27" fillId="0" borderId="5" xfId="0" applyNumberFormat="1" applyFont="1" applyFill="1" applyBorder="1" applyAlignment="1">
      <alignment horizontal="right" indent="1"/>
    </xf>
    <xf numFmtId="0" fontId="33" fillId="0" borderId="0" xfId="0" applyFont="1" applyFill="1" applyAlignment="1">
      <alignment wrapText="1"/>
    </xf>
    <xf numFmtId="0" fontId="34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9" fillId="0" borderId="0" xfId="0" applyFont="1"/>
    <xf numFmtId="3" fontId="8" fillId="0" borderId="0" xfId="0" applyNumberFormat="1" applyFont="1" applyFill="1" applyAlignment="1">
      <alignment horizontal="right"/>
    </xf>
    <xf numFmtId="0" fontId="35" fillId="0" borderId="0" xfId="0" applyFont="1" applyAlignment="1">
      <alignment wrapText="1"/>
    </xf>
    <xf numFmtId="3" fontId="23" fillId="0" borderId="0" xfId="0" applyNumberFormat="1" applyFont="1" applyFill="1" applyAlignment="1">
      <alignment horizontal="right"/>
    </xf>
    <xf numFmtId="0" fontId="36" fillId="0" borderId="0" xfId="0" applyFont="1" applyAlignment="1">
      <alignment horizontal="right"/>
    </xf>
    <xf numFmtId="0" fontId="6" fillId="0" borderId="36" xfId="0" applyFont="1" applyBorder="1"/>
    <xf numFmtId="0" fontId="37" fillId="0" borderId="39" xfId="0" applyFont="1" applyFill="1" applyBorder="1"/>
    <xf numFmtId="0" fontId="0" fillId="0" borderId="0" xfId="0" applyFont="1" applyBorder="1" applyAlignment="1">
      <alignment horizontal="right" indent="1"/>
    </xf>
    <xf numFmtId="3" fontId="18" fillId="0" borderId="0" xfId="0" applyNumberFormat="1" applyFont="1" applyFill="1" applyBorder="1" applyAlignment="1">
      <alignment horizontal="right" indent="1"/>
    </xf>
    <xf numFmtId="0" fontId="26" fillId="0" borderId="36" xfId="0" applyFont="1" applyBorder="1"/>
    <xf numFmtId="0" fontId="26" fillId="0" borderId="44" xfId="0" applyFont="1" applyBorder="1"/>
    <xf numFmtId="3" fontId="0" fillId="0" borderId="36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right" indent="1"/>
    </xf>
    <xf numFmtId="3" fontId="0" fillId="0" borderId="43" xfId="0" applyNumberFormat="1" applyFont="1" applyFill="1" applyBorder="1" applyAlignment="1">
      <alignment horizontal="right" indent="1"/>
    </xf>
    <xf numFmtId="3" fontId="11" fillId="0" borderId="9" xfId="0" applyNumberFormat="1" applyFont="1" applyFill="1" applyBorder="1" applyAlignment="1">
      <alignment horizontal="right" indent="1"/>
    </xf>
    <xf numFmtId="3" fontId="0" fillId="0" borderId="9" xfId="0" applyNumberFormat="1" applyFont="1" applyFill="1" applyBorder="1" applyAlignment="1">
      <alignment horizontal="right" indent="1"/>
    </xf>
    <xf numFmtId="0" fontId="35" fillId="0" borderId="0" xfId="0" applyFont="1" applyFill="1" applyAlignment="1">
      <alignment wrapText="1"/>
    </xf>
    <xf numFmtId="3" fontId="11" fillId="0" borderId="31" xfId="0" applyNumberFormat="1" applyFont="1" applyFill="1" applyBorder="1" applyAlignment="1">
      <alignment horizontal="right" indent="1"/>
    </xf>
    <xf numFmtId="0" fontId="33" fillId="0" borderId="0" xfId="0" applyFont="1" applyFill="1" applyAlignment="1"/>
    <xf numFmtId="0" fontId="23" fillId="0" borderId="0" xfId="0" applyFont="1" applyFill="1" applyBorder="1"/>
    <xf numFmtId="0" fontId="23" fillId="0" borderId="0" xfId="0" applyFont="1" applyFill="1"/>
    <xf numFmtId="0" fontId="22" fillId="0" borderId="0" xfId="0" applyFont="1" applyAlignment="1">
      <alignment horizontal="center" wrapText="1"/>
    </xf>
    <xf numFmtId="0" fontId="0" fillId="0" borderId="0" xfId="0" applyFont="1"/>
    <xf numFmtId="0" fontId="2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5" fillId="0" borderId="0" xfId="0" applyFont="1" applyFill="1" applyAlignment="1">
      <alignment horizontal="right"/>
    </xf>
    <xf numFmtId="0" fontId="6" fillId="0" borderId="3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3" fontId="11" fillId="0" borderId="1" xfId="0" applyNumberFormat="1" applyFont="1" applyFill="1" applyBorder="1" applyAlignment="1" applyProtection="1">
      <alignment horizontal="right" vertical="center" indent="1"/>
      <protection locked="0"/>
    </xf>
    <xf numFmtId="0" fontId="0" fillId="0" borderId="13" xfId="0" applyFont="1" applyFill="1" applyBorder="1" applyAlignment="1">
      <alignment horizontal="left"/>
    </xf>
    <xf numFmtId="3" fontId="11" fillId="0" borderId="13" xfId="0" applyNumberFormat="1" applyFont="1" applyFill="1" applyBorder="1" applyAlignment="1" applyProtection="1">
      <alignment horizontal="right" vertical="center" indent="1"/>
      <protection locked="0"/>
    </xf>
    <xf numFmtId="0" fontId="0" fillId="0" borderId="5" xfId="0" applyFont="1" applyFill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right" vertical="center" indent="1"/>
      <protection locked="0"/>
    </xf>
    <xf numFmtId="165" fontId="6" fillId="0" borderId="5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/>
    <xf numFmtId="3" fontId="18" fillId="0" borderId="0" xfId="0" applyNumberFormat="1" applyFont="1" applyFill="1" applyBorder="1" applyAlignment="1" applyProtection="1">
      <alignment horizontal="right" vertical="center" indent="1"/>
      <protection locked="0"/>
    </xf>
    <xf numFmtId="3" fontId="11" fillId="0" borderId="0" xfId="0" applyNumberFormat="1" applyFont="1" applyFill="1" applyBorder="1" applyAlignment="1" applyProtection="1">
      <alignment horizontal="right" vertical="center" indent="1"/>
      <protection locked="0"/>
    </xf>
    <xf numFmtId="3" fontId="0" fillId="0" borderId="0" xfId="0" applyNumberFormat="1" applyFont="1" applyFill="1" applyBorder="1" applyAlignment="1" applyProtection="1">
      <alignment horizontal="right" vertical="center" indent="1"/>
      <protection locked="0"/>
    </xf>
    <xf numFmtId="0" fontId="0" fillId="0" borderId="5" xfId="0" applyFill="1" applyBorder="1" applyAlignment="1">
      <alignment horizontal="left"/>
    </xf>
    <xf numFmtId="0" fontId="1" fillId="0" borderId="0" xfId="0" applyFont="1" applyBorder="1" applyAlignment="1">
      <alignment horizontal="left"/>
    </xf>
    <xf numFmtId="3" fontId="11" fillId="0" borderId="0" xfId="0" applyNumberFormat="1" applyFont="1" applyBorder="1" applyAlignment="1">
      <alignment horizontal="right" indent="1"/>
    </xf>
    <xf numFmtId="3" fontId="0" fillId="0" borderId="0" xfId="0" applyNumberFormat="1" applyFont="1" applyBorder="1" applyAlignment="1">
      <alignment horizontal="right" indent="1"/>
    </xf>
    <xf numFmtId="3" fontId="11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wrapText="1"/>
    </xf>
    <xf numFmtId="0" fontId="38" fillId="0" borderId="0" xfId="0" applyFont="1"/>
    <xf numFmtId="0" fontId="11" fillId="0" borderId="21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/>
    </xf>
    <xf numFmtId="3" fontId="11" fillId="0" borderId="1" xfId="1" applyNumberFormat="1" applyFont="1" applyFill="1" applyBorder="1" applyAlignment="1" applyProtection="1">
      <alignment horizontal="center"/>
      <protection locked="0"/>
    </xf>
    <xf numFmtId="0" fontId="11" fillId="0" borderId="13" xfId="1" applyFont="1" applyFill="1" applyBorder="1" applyAlignment="1">
      <alignment horizontal="left"/>
    </xf>
    <xf numFmtId="3" fontId="11" fillId="0" borderId="13" xfId="1" applyNumberFormat="1" applyFont="1" applyFill="1" applyBorder="1" applyAlignment="1" applyProtection="1">
      <alignment horizontal="center"/>
      <protection locked="0"/>
    </xf>
    <xf numFmtId="0" fontId="0" fillId="0" borderId="0" xfId="0" applyFont="1" applyFill="1"/>
    <xf numFmtId="0" fontId="39" fillId="0" borderId="0" xfId="0" applyFont="1" applyFill="1" applyBorder="1"/>
    <xf numFmtId="0" fontId="0" fillId="0" borderId="0" xfId="0" applyFont="1" applyFill="1" applyBorder="1"/>
    <xf numFmtId="0" fontId="11" fillId="0" borderId="5" xfId="1" applyFont="1" applyFill="1" applyBorder="1" applyAlignment="1">
      <alignment horizontal="left"/>
    </xf>
    <xf numFmtId="3" fontId="11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0" applyFont="1"/>
    <xf numFmtId="0" fontId="11" fillId="0" borderId="0" xfId="0" applyFont="1" applyAlignment="1">
      <alignment horizontal="justify" wrapText="1"/>
    </xf>
    <xf numFmtId="0" fontId="40" fillId="0" borderId="0" xfId="1" applyFont="1" applyFill="1" applyAlignment="1">
      <alignment horizontal="right"/>
    </xf>
    <xf numFmtId="2" fontId="13" fillId="0" borderId="0" xfId="1" applyNumberFormat="1" applyFont="1" applyFill="1"/>
    <xf numFmtId="2" fontId="1" fillId="0" borderId="0" xfId="1" applyNumberFormat="1" applyFont="1" applyFill="1"/>
    <xf numFmtId="0" fontId="26" fillId="0" borderId="0" xfId="0" applyFont="1" applyFill="1"/>
    <xf numFmtId="0" fontId="24" fillId="0" borderId="0" xfId="0" applyFont="1" applyFill="1"/>
    <xf numFmtId="3" fontId="41" fillId="0" borderId="0" xfId="0" applyNumberFormat="1" applyFont="1" applyFill="1" applyAlignment="1">
      <alignment horizontal="right"/>
    </xf>
  </cellXfs>
  <cellStyles count="3">
    <cellStyle name="normální" xfId="0" builtinId="0"/>
    <cellStyle name="normální 2" xfId="2"/>
    <cellStyle name="normální_ZUŠ - hudební-individuální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MŠ s celodenním provozem</a:t>
            </a:r>
            <a:endParaRPr lang="cs-CZ" sz="1400"/>
          </a:p>
        </c:rich>
      </c:tx>
      <c:layout>
        <c:manualLayout>
          <c:xMode val="edge"/>
          <c:yMode val="edge"/>
          <c:x val="0.38035825351679226"/>
          <c:y val="4.7365304914150433E-3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(2)'!$R$8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(2)'!$S$8:$AG$8</c:f>
              <c:numCache>
                <c:formatCode>#,##0</c:formatCode>
                <c:ptCount val="15"/>
                <c:pt idx="0">
                  <c:v>250</c:v>
                </c:pt>
                <c:pt idx="1">
                  <c:v>207</c:v>
                </c:pt>
                <c:pt idx="2">
                  <c:v>244</c:v>
                </c:pt>
                <c:pt idx="3">
                  <c:v>282</c:v>
                </c:pt>
                <c:pt idx="4">
                  <c:v>180</c:v>
                </c:pt>
                <c:pt idx="5">
                  <c:v>170</c:v>
                </c:pt>
                <c:pt idx="6">
                  <c:v>200</c:v>
                </c:pt>
                <c:pt idx="7">
                  <c:v>181</c:v>
                </c:pt>
                <c:pt idx="8">
                  <c:v>250</c:v>
                </c:pt>
                <c:pt idx="9">
                  <c:v>201</c:v>
                </c:pt>
                <c:pt idx="10">
                  <c:v>460</c:v>
                </c:pt>
                <c:pt idx="11">
                  <c:v>240</c:v>
                </c:pt>
                <c:pt idx="12">
                  <c:v>300</c:v>
                </c:pt>
                <c:pt idx="13">
                  <c:v>350</c:v>
                </c:pt>
                <c:pt idx="14">
                  <c:v>251.07142857142858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(2)'!$R$9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(2)'!$S$9:$AG$9</c:f>
              <c:numCache>
                <c:formatCode>#,##0</c:formatCode>
                <c:ptCount val="15"/>
                <c:pt idx="0">
                  <c:v>265</c:v>
                </c:pt>
                <c:pt idx="1">
                  <c:v>240</c:v>
                </c:pt>
                <c:pt idx="2">
                  <c:v>244</c:v>
                </c:pt>
                <c:pt idx="3">
                  <c:v>300</c:v>
                </c:pt>
                <c:pt idx="4">
                  <c:v>280</c:v>
                </c:pt>
                <c:pt idx="5">
                  <c:v>170</c:v>
                </c:pt>
                <c:pt idx="6">
                  <c:v>290</c:v>
                </c:pt>
                <c:pt idx="7">
                  <c:v>190</c:v>
                </c:pt>
                <c:pt idx="8">
                  <c:v>250</c:v>
                </c:pt>
                <c:pt idx="9">
                  <c:v>201</c:v>
                </c:pt>
                <c:pt idx="10">
                  <c:v>460</c:v>
                </c:pt>
                <c:pt idx="11">
                  <c:v>300</c:v>
                </c:pt>
                <c:pt idx="12">
                  <c:v>300</c:v>
                </c:pt>
                <c:pt idx="13">
                  <c:v>375</c:v>
                </c:pt>
                <c:pt idx="14">
                  <c:v>276.07142857142856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(2)'!$R$10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(2)'!$S$10:$AG$10</c:f>
              <c:numCache>
                <c:formatCode>#,##0</c:formatCode>
                <c:ptCount val="15"/>
                <c:pt idx="0">
                  <c:v>204</c:v>
                </c:pt>
                <c:pt idx="1">
                  <c:v>168</c:v>
                </c:pt>
                <c:pt idx="2">
                  <c:v>188</c:v>
                </c:pt>
                <c:pt idx="3">
                  <c:v>280</c:v>
                </c:pt>
                <c:pt idx="4">
                  <c:v>200</c:v>
                </c:pt>
                <c:pt idx="5">
                  <c:v>136</c:v>
                </c:pt>
                <c:pt idx="6">
                  <c:v>190</c:v>
                </c:pt>
                <c:pt idx="7">
                  <c:v>171</c:v>
                </c:pt>
                <c:pt idx="8">
                  <c:v>180</c:v>
                </c:pt>
                <c:pt idx="9">
                  <c:v>155</c:v>
                </c:pt>
                <c:pt idx="10">
                  <c:v>345</c:v>
                </c:pt>
                <c:pt idx="11">
                  <c:v>225</c:v>
                </c:pt>
                <c:pt idx="12">
                  <c:v>248</c:v>
                </c:pt>
                <c:pt idx="13">
                  <c:v>280</c:v>
                </c:pt>
                <c:pt idx="14">
                  <c:v>212.14285714285714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(2)'!$R$11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(2)'!$S$11:$AG$11</c:f>
              <c:numCache>
                <c:formatCode>#,##0</c:formatCode>
                <c:ptCount val="15"/>
                <c:pt idx="0">
                  <c:v>204</c:v>
                </c:pt>
                <c:pt idx="1">
                  <c:v>230</c:v>
                </c:pt>
                <c:pt idx="2">
                  <c:v>188</c:v>
                </c:pt>
                <c:pt idx="3">
                  <c:v>308</c:v>
                </c:pt>
                <c:pt idx="4">
                  <c:v>200</c:v>
                </c:pt>
                <c:pt idx="5">
                  <c:v>190</c:v>
                </c:pt>
                <c:pt idx="6">
                  <c:v>190</c:v>
                </c:pt>
                <c:pt idx="7">
                  <c:v>171</c:v>
                </c:pt>
                <c:pt idx="8">
                  <c:v>180</c:v>
                </c:pt>
                <c:pt idx="9">
                  <c:v>170</c:v>
                </c:pt>
                <c:pt idx="10">
                  <c:v>345</c:v>
                </c:pt>
                <c:pt idx="11">
                  <c:v>225</c:v>
                </c:pt>
                <c:pt idx="12">
                  <c:v>236</c:v>
                </c:pt>
                <c:pt idx="13">
                  <c:v>260</c:v>
                </c:pt>
                <c:pt idx="14">
                  <c:v>221.21428571428572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(2)'!$R$12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(2)'!$S$12:$AG$12</c:f>
              <c:numCache>
                <c:formatCode>#,##0</c:formatCode>
                <c:ptCount val="15"/>
                <c:pt idx="0">
                  <c:v>168</c:v>
                </c:pt>
                <c:pt idx="1">
                  <c:v>150</c:v>
                </c:pt>
                <c:pt idx="2">
                  <c:v>164</c:v>
                </c:pt>
                <c:pt idx="3">
                  <c:v>245</c:v>
                </c:pt>
                <c:pt idx="4">
                  <c:v>175</c:v>
                </c:pt>
                <c:pt idx="5">
                  <c:v>133</c:v>
                </c:pt>
                <c:pt idx="6">
                  <c:v>150</c:v>
                </c:pt>
                <c:pt idx="7">
                  <c:v>132</c:v>
                </c:pt>
                <c:pt idx="8">
                  <c:v>144</c:v>
                </c:pt>
                <c:pt idx="9">
                  <c:v>124</c:v>
                </c:pt>
                <c:pt idx="10">
                  <c:v>260</c:v>
                </c:pt>
                <c:pt idx="11">
                  <c:v>165</c:v>
                </c:pt>
                <c:pt idx="12">
                  <c:v>189</c:v>
                </c:pt>
                <c:pt idx="13">
                  <c:v>230</c:v>
                </c:pt>
                <c:pt idx="14">
                  <c:v>173.5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(2)'!$R$13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(2)'!$S$13:$AG$13</c:f>
              <c:numCache>
                <c:formatCode>#,##0</c:formatCode>
                <c:ptCount val="15"/>
                <c:pt idx="0">
                  <c:v>168</c:v>
                </c:pt>
                <c:pt idx="1">
                  <c:v>110</c:v>
                </c:pt>
                <c:pt idx="2">
                  <c:v>134</c:v>
                </c:pt>
                <c:pt idx="3">
                  <c:v>200</c:v>
                </c:pt>
                <c:pt idx="4">
                  <c:v>150</c:v>
                </c:pt>
                <c:pt idx="5">
                  <c:v>100</c:v>
                </c:pt>
                <c:pt idx="6">
                  <c:v>130</c:v>
                </c:pt>
                <c:pt idx="7">
                  <c:v>112</c:v>
                </c:pt>
                <c:pt idx="8">
                  <c:v>140</c:v>
                </c:pt>
                <c:pt idx="9">
                  <c:v>120</c:v>
                </c:pt>
                <c:pt idx="10">
                  <c:v>213</c:v>
                </c:pt>
                <c:pt idx="11">
                  <c:v>137</c:v>
                </c:pt>
                <c:pt idx="12">
                  <c:v>154</c:v>
                </c:pt>
                <c:pt idx="13">
                  <c:v>180</c:v>
                </c:pt>
                <c:pt idx="14">
                  <c:v>146.28571428571428</c:v>
                </c:pt>
              </c:numCache>
            </c:numRef>
          </c:val>
        </c:ser>
        <c:dLbls>
          <c:showVal val="1"/>
        </c:dLbls>
        <c:axId val="135776512"/>
        <c:axId val="160546816"/>
      </c:barChart>
      <c:catAx>
        <c:axId val="1357765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546816"/>
        <c:crossesAt val="0"/>
        <c:auto val="1"/>
        <c:lblAlgn val="ctr"/>
        <c:lblOffset val="100"/>
        <c:tickLblSkip val="1"/>
        <c:tickMarkSkip val="1"/>
      </c:catAx>
      <c:valAx>
        <c:axId val="160546816"/>
        <c:scaling>
          <c:orientation val="minMax"/>
          <c:max val="5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Kč/dítě)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577651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Celodenní stravování</a:t>
            </a:r>
            <a:endParaRPr lang="cs-CZ" sz="1400"/>
          </a:p>
        </c:rich>
      </c:tx>
      <c:layout>
        <c:manualLayout>
          <c:xMode val="edge"/>
          <c:yMode val="edge"/>
          <c:x val="0.38616003311890784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(2)'!$R$116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(2)'!$S$116:$AG$116</c:f>
              <c:numCache>
                <c:formatCode>#,##0</c:formatCode>
                <c:ptCount val="15"/>
                <c:pt idx="0">
                  <c:v>39</c:v>
                </c:pt>
                <c:pt idx="1">
                  <c:v>75</c:v>
                </c:pt>
                <c:pt idx="2">
                  <c:v>135</c:v>
                </c:pt>
                <c:pt idx="3">
                  <c:v>67</c:v>
                </c:pt>
                <c:pt idx="4">
                  <c:v>70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90</c:v>
                </c:pt>
                <c:pt idx="9">
                  <c:v>79</c:v>
                </c:pt>
                <c:pt idx="10">
                  <c:v>132</c:v>
                </c:pt>
                <c:pt idx="11">
                  <c:v>70</c:v>
                </c:pt>
                <c:pt idx="12">
                  <c:v>63</c:v>
                </c:pt>
                <c:pt idx="13">
                  <c:v>80</c:v>
                </c:pt>
                <c:pt idx="14">
                  <c:v>81.642857142857139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(2)'!$R$117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(2)'!$S$117:$AG$117</c:f>
              <c:numCache>
                <c:formatCode>#,##0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135</c:v>
                </c:pt>
                <c:pt idx="3">
                  <c:v>70</c:v>
                </c:pt>
                <c:pt idx="4">
                  <c:v>70</c:v>
                </c:pt>
                <c:pt idx="5">
                  <c:v>63</c:v>
                </c:pt>
                <c:pt idx="6">
                  <c:v>95</c:v>
                </c:pt>
                <c:pt idx="7">
                  <c:v>95</c:v>
                </c:pt>
                <c:pt idx="8">
                  <c:v>90</c:v>
                </c:pt>
                <c:pt idx="9">
                  <c:v>79</c:v>
                </c:pt>
                <c:pt idx="10">
                  <c:v>132</c:v>
                </c:pt>
                <c:pt idx="11">
                  <c:v>140</c:v>
                </c:pt>
                <c:pt idx="12">
                  <c:v>69</c:v>
                </c:pt>
                <c:pt idx="13">
                  <c:v>80</c:v>
                </c:pt>
                <c:pt idx="14">
                  <c:v>93.428571428571431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(2)'!$R$118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(2)'!$S$118:$AG$118</c:f>
              <c:numCache>
                <c:formatCode>#,##0</c:formatCode>
                <c:ptCount val="15"/>
                <c:pt idx="0">
                  <c:v>100</c:v>
                </c:pt>
                <c:pt idx="1">
                  <c:v>63</c:v>
                </c:pt>
                <c:pt idx="2">
                  <c:v>104</c:v>
                </c:pt>
                <c:pt idx="3">
                  <c:v>68</c:v>
                </c:pt>
                <c:pt idx="4">
                  <c:v>45</c:v>
                </c:pt>
                <c:pt idx="5">
                  <c:v>50</c:v>
                </c:pt>
                <c:pt idx="6">
                  <c:v>65</c:v>
                </c:pt>
                <c:pt idx="7">
                  <c:v>86</c:v>
                </c:pt>
                <c:pt idx="8">
                  <c:v>70</c:v>
                </c:pt>
                <c:pt idx="9">
                  <c:v>61</c:v>
                </c:pt>
                <c:pt idx="10">
                  <c:v>100</c:v>
                </c:pt>
                <c:pt idx="11">
                  <c:v>98</c:v>
                </c:pt>
                <c:pt idx="12">
                  <c:v>62</c:v>
                </c:pt>
                <c:pt idx="13">
                  <c:v>60</c:v>
                </c:pt>
                <c:pt idx="14">
                  <c:v>73.714285714285708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(2)'!$R$119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(2)'!$S$119:$AG$119</c:f>
              <c:numCache>
                <c:formatCode>#,##0</c:formatCode>
                <c:ptCount val="15"/>
                <c:pt idx="0">
                  <c:v>100</c:v>
                </c:pt>
                <c:pt idx="1">
                  <c:v>82</c:v>
                </c:pt>
                <c:pt idx="2">
                  <c:v>104</c:v>
                </c:pt>
                <c:pt idx="3">
                  <c:v>75</c:v>
                </c:pt>
                <c:pt idx="4">
                  <c:v>48</c:v>
                </c:pt>
                <c:pt idx="5">
                  <c:v>50</c:v>
                </c:pt>
                <c:pt idx="6">
                  <c:v>65</c:v>
                </c:pt>
                <c:pt idx="7">
                  <c:v>86</c:v>
                </c:pt>
                <c:pt idx="8">
                  <c:v>60</c:v>
                </c:pt>
                <c:pt idx="9">
                  <c:v>61</c:v>
                </c:pt>
                <c:pt idx="10">
                  <c:v>100</c:v>
                </c:pt>
                <c:pt idx="11">
                  <c:v>98</c:v>
                </c:pt>
                <c:pt idx="12">
                  <c:v>59</c:v>
                </c:pt>
                <c:pt idx="13">
                  <c:v>60</c:v>
                </c:pt>
                <c:pt idx="14">
                  <c:v>74.857142857142861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(2)'!$R$120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(2)'!$S$120:$AG$120</c:f>
              <c:numCache>
                <c:formatCode>#,##0</c:formatCode>
                <c:ptCount val="15"/>
                <c:pt idx="0">
                  <c:v>82</c:v>
                </c:pt>
                <c:pt idx="1">
                  <c:v>62</c:v>
                </c:pt>
                <c:pt idx="2">
                  <c:v>78</c:v>
                </c:pt>
                <c:pt idx="3">
                  <c:v>60</c:v>
                </c:pt>
                <c:pt idx="4">
                  <c:v>36</c:v>
                </c:pt>
                <c:pt idx="5">
                  <c:v>35</c:v>
                </c:pt>
                <c:pt idx="6">
                  <c:v>50</c:v>
                </c:pt>
                <c:pt idx="7">
                  <c:v>66</c:v>
                </c:pt>
                <c:pt idx="8">
                  <c:v>48</c:v>
                </c:pt>
                <c:pt idx="9">
                  <c:v>45</c:v>
                </c:pt>
                <c:pt idx="10">
                  <c:v>76</c:v>
                </c:pt>
                <c:pt idx="11">
                  <c:v>74</c:v>
                </c:pt>
                <c:pt idx="12">
                  <c:v>47</c:v>
                </c:pt>
                <c:pt idx="13">
                  <c:v>45</c:v>
                </c:pt>
                <c:pt idx="14">
                  <c:v>57.428571428571431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(2)'!$R$121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(2)'!$S$121:$AG$121</c:f>
              <c:numCache>
                <c:formatCode>#,##0</c:formatCode>
                <c:ptCount val="15"/>
                <c:pt idx="0">
                  <c:v>82</c:v>
                </c:pt>
                <c:pt idx="1">
                  <c:v>47</c:v>
                </c:pt>
                <c:pt idx="2">
                  <c:v>60</c:v>
                </c:pt>
                <c:pt idx="3">
                  <c:v>50</c:v>
                </c:pt>
                <c:pt idx="4">
                  <c:v>30</c:v>
                </c:pt>
                <c:pt idx="5">
                  <c:v>26</c:v>
                </c:pt>
                <c:pt idx="6">
                  <c:v>43</c:v>
                </c:pt>
                <c:pt idx="7">
                  <c:v>56</c:v>
                </c:pt>
                <c:pt idx="8">
                  <c:v>48</c:v>
                </c:pt>
                <c:pt idx="9">
                  <c:v>36</c:v>
                </c:pt>
                <c:pt idx="10">
                  <c:v>62</c:v>
                </c:pt>
                <c:pt idx="11">
                  <c:v>61</c:v>
                </c:pt>
                <c:pt idx="12">
                  <c:v>38</c:v>
                </c:pt>
                <c:pt idx="13">
                  <c:v>36</c:v>
                </c:pt>
                <c:pt idx="14">
                  <c:v>48.214285714285715</c:v>
                </c:pt>
              </c:numCache>
            </c:numRef>
          </c:val>
        </c:ser>
        <c:dLbls>
          <c:showVal val="1"/>
        </c:dLbls>
        <c:axId val="162556160"/>
        <c:axId val="162574336"/>
      </c:barChart>
      <c:catAx>
        <c:axId val="1625561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574336"/>
        <c:crossesAt val="0"/>
        <c:auto val="1"/>
        <c:lblAlgn val="ctr"/>
        <c:lblOffset val="100"/>
        <c:tickLblSkip val="1"/>
        <c:tickMarkSkip val="1"/>
      </c:catAx>
      <c:valAx>
        <c:axId val="162574336"/>
        <c:scaling>
          <c:orientation val="minMax"/>
          <c:max val="1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Kč/stravovaného)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556160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DM - SŠ, konzervatoře</a:t>
            </a:r>
            <a:endParaRPr lang="cs-CZ" sz="1400"/>
          </a:p>
        </c:rich>
      </c:tx>
      <c:layout>
        <c:manualLayout>
          <c:xMode val="edge"/>
          <c:yMode val="edge"/>
          <c:x val="0.36941829401470155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(2)'!$R$128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(2)'!$S$128:$AG$128</c:f>
              <c:numCache>
                <c:formatCode>#,##0</c:formatCode>
                <c:ptCount val="15"/>
                <c:pt idx="0">
                  <c:v>200</c:v>
                </c:pt>
                <c:pt idx="1">
                  <c:v>248</c:v>
                </c:pt>
                <c:pt idx="2">
                  <c:v>408</c:v>
                </c:pt>
                <c:pt idx="3">
                  <c:v>198</c:v>
                </c:pt>
                <c:pt idx="4">
                  <c:v>450</c:v>
                </c:pt>
                <c:pt idx="5">
                  <c:v>190</c:v>
                </c:pt>
                <c:pt idx="6">
                  <c:v>300</c:v>
                </c:pt>
                <c:pt idx="7">
                  <c:v>720</c:v>
                </c:pt>
                <c:pt idx="8">
                  <c:v>250</c:v>
                </c:pt>
                <c:pt idx="9">
                  <c:v>241</c:v>
                </c:pt>
                <c:pt idx="10">
                  <c:v>398</c:v>
                </c:pt>
                <c:pt idx="11">
                  <c:v>345</c:v>
                </c:pt>
                <c:pt idx="12">
                  <c:v>190</c:v>
                </c:pt>
                <c:pt idx="13">
                  <c:v>290</c:v>
                </c:pt>
                <c:pt idx="14">
                  <c:v>316.28571428571428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(2)'!$R$129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(2)'!$S$129:$AG$129</c:f>
              <c:numCache>
                <c:formatCode>#,##0</c:formatCode>
                <c:ptCount val="15"/>
                <c:pt idx="0">
                  <c:v>214</c:v>
                </c:pt>
                <c:pt idx="1">
                  <c:v>280</c:v>
                </c:pt>
                <c:pt idx="2">
                  <c:v>408</c:v>
                </c:pt>
                <c:pt idx="3">
                  <c:v>200</c:v>
                </c:pt>
                <c:pt idx="4">
                  <c:v>550</c:v>
                </c:pt>
                <c:pt idx="5">
                  <c:v>190</c:v>
                </c:pt>
                <c:pt idx="6">
                  <c:v>350</c:v>
                </c:pt>
                <c:pt idx="7">
                  <c:v>330</c:v>
                </c:pt>
                <c:pt idx="8">
                  <c:v>250</c:v>
                </c:pt>
                <c:pt idx="9">
                  <c:v>241</c:v>
                </c:pt>
                <c:pt idx="10">
                  <c:v>400</c:v>
                </c:pt>
                <c:pt idx="11">
                  <c:v>415</c:v>
                </c:pt>
                <c:pt idx="12">
                  <c:v>190</c:v>
                </c:pt>
                <c:pt idx="13">
                  <c:v>290</c:v>
                </c:pt>
                <c:pt idx="14">
                  <c:v>307.71428571428572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(2)'!$R$130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(2)'!$S$130:$AG$130</c:f>
              <c:numCache>
                <c:formatCode>#,##0</c:formatCode>
                <c:ptCount val="15"/>
                <c:pt idx="0">
                  <c:v>214</c:v>
                </c:pt>
                <c:pt idx="1">
                  <c:v>196</c:v>
                </c:pt>
                <c:pt idx="2">
                  <c:v>314</c:v>
                </c:pt>
                <c:pt idx="3">
                  <c:v>150</c:v>
                </c:pt>
                <c:pt idx="4">
                  <c:v>400</c:v>
                </c:pt>
                <c:pt idx="5">
                  <c:v>152</c:v>
                </c:pt>
                <c:pt idx="6">
                  <c:v>250</c:v>
                </c:pt>
                <c:pt idx="7">
                  <c:v>251</c:v>
                </c:pt>
                <c:pt idx="8">
                  <c:v>170</c:v>
                </c:pt>
                <c:pt idx="9">
                  <c:v>186</c:v>
                </c:pt>
                <c:pt idx="10">
                  <c:v>304</c:v>
                </c:pt>
                <c:pt idx="11">
                  <c:v>311</c:v>
                </c:pt>
                <c:pt idx="12">
                  <c:v>171</c:v>
                </c:pt>
                <c:pt idx="13">
                  <c:v>220</c:v>
                </c:pt>
                <c:pt idx="14">
                  <c:v>234.92857142857142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(2)'!$R$131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(2)'!$S$131:$AG$131</c:f>
              <c:numCache>
                <c:formatCode>#,##0</c:formatCode>
                <c:ptCount val="15"/>
                <c:pt idx="0">
                  <c:v>214</c:v>
                </c:pt>
                <c:pt idx="1">
                  <c:v>280</c:v>
                </c:pt>
                <c:pt idx="2">
                  <c:v>314</c:v>
                </c:pt>
                <c:pt idx="3">
                  <c:v>220</c:v>
                </c:pt>
                <c:pt idx="4">
                  <c:v>400</c:v>
                </c:pt>
                <c:pt idx="5">
                  <c:v>152</c:v>
                </c:pt>
                <c:pt idx="6">
                  <c:v>250</c:v>
                </c:pt>
                <c:pt idx="7">
                  <c:v>251</c:v>
                </c:pt>
                <c:pt idx="8">
                  <c:v>170</c:v>
                </c:pt>
                <c:pt idx="9">
                  <c:v>186</c:v>
                </c:pt>
                <c:pt idx="10">
                  <c:v>304</c:v>
                </c:pt>
                <c:pt idx="11">
                  <c:v>311</c:v>
                </c:pt>
                <c:pt idx="12">
                  <c:v>162</c:v>
                </c:pt>
                <c:pt idx="13">
                  <c:v>220</c:v>
                </c:pt>
                <c:pt idx="14">
                  <c:v>245.28571428571428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(2)'!$R$132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(2)'!$S$132:$AG$132</c:f>
              <c:numCache>
                <c:formatCode>#,##0</c:formatCode>
                <c:ptCount val="15"/>
                <c:pt idx="0">
                  <c:v>176</c:v>
                </c:pt>
                <c:pt idx="1">
                  <c:v>204</c:v>
                </c:pt>
                <c:pt idx="2">
                  <c:v>273</c:v>
                </c:pt>
                <c:pt idx="3">
                  <c:v>132</c:v>
                </c:pt>
                <c:pt idx="4">
                  <c:v>300</c:v>
                </c:pt>
                <c:pt idx="5">
                  <c:v>106</c:v>
                </c:pt>
                <c:pt idx="6">
                  <c:v>190</c:v>
                </c:pt>
                <c:pt idx="7">
                  <c:v>193</c:v>
                </c:pt>
                <c:pt idx="8">
                  <c:v>136</c:v>
                </c:pt>
                <c:pt idx="9">
                  <c:v>136</c:v>
                </c:pt>
                <c:pt idx="10">
                  <c:v>230</c:v>
                </c:pt>
                <c:pt idx="11">
                  <c:v>234</c:v>
                </c:pt>
                <c:pt idx="12">
                  <c:v>130</c:v>
                </c:pt>
                <c:pt idx="13">
                  <c:v>165</c:v>
                </c:pt>
                <c:pt idx="14">
                  <c:v>186.07142857142858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(2)'!$R$133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(2)'!$S$133:$AG$133</c:f>
              <c:numCache>
                <c:formatCode>#,##0</c:formatCode>
                <c:ptCount val="15"/>
                <c:pt idx="0">
                  <c:v>176</c:v>
                </c:pt>
                <c:pt idx="1">
                  <c:v>161.44</c:v>
                </c:pt>
                <c:pt idx="2">
                  <c:v>224</c:v>
                </c:pt>
                <c:pt idx="3">
                  <c:v>110</c:v>
                </c:pt>
                <c:pt idx="4">
                  <c:v>240</c:v>
                </c:pt>
                <c:pt idx="5">
                  <c:v>78</c:v>
                </c:pt>
                <c:pt idx="6">
                  <c:v>160</c:v>
                </c:pt>
                <c:pt idx="7">
                  <c:v>164</c:v>
                </c:pt>
                <c:pt idx="8">
                  <c:v>123</c:v>
                </c:pt>
                <c:pt idx="9">
                  <c:v>109</c:v>
                </c:pt>
                <c:pt idx="10">
                  <c:v>189</c:v>
                </c:pt>
                <c:pt idx="11">
                  <c:v>194</c:v>
                </c:pt>
                <c:pt idx="12">
                  <c:v>106</c:v>
                </c:pt>
                <c:pt idx="13">
                  <c:v>134</c:v>
                </c:pt>
                <c:pt idx="14">
                  <c:v>154.88857142857142</c:v>
                </c:pt>
              </c:numCache>
            </c:numRef>
          </c:val>
        </c:ser>
        <c:dLbls>
          <c:showVal val="1"/>
        </c:dLbls>
        <c:axId val="162642176"/>
        <c:axId val="162668544"/>
      </c:barChart>
      <c:catAx>
        <c:axId val="1626421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668544"/>
        <c:crossesAt val="0"/>
        <c:auto val="1"/>
        <c:lblAlgn val="ctr"/>
        <c:lblOffset val="100"/>
        <c:tickLblSkip val="1"/>
        <c:tickMarkSkip val="1"/>
      </c:catAx>
      <c:valAx>
        <c:axId val="162668544"/>
        <c:scaling>
          <c:orientation val="minMax"/>
          <c:max val="8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Kč/ubytovaného)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642176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DM - VOŠ</a:t>
            </a:r>
            <a:endParaRPr lang="en-US" sz="1400"/>
          </a:p>
        </c:rich>
      </c:tx>
      <c:layout>
        <c:manualLayout>
          <c:xMode val="edge"/>
          <c:yMode val="edge"/>
          <c:x val="0.43167066375780205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(2)'!$R$140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(2)'!$S$140:$AG$140</c:f>
              <c:numCache>
                <c:formatCode>#,##0</c:formatCode>
                <c:ptCount val="15"/>
                <c:pt idx="0">
                  <c:v>200</c:v>
                </c:pt>
                <c:pt idx="1">
                  <c:v>248</c:v>
                </c:pt>
                <c:pt idx="2">
                  <c:v>204</c:v>
                </c:pt>
                <c:pt idx="3">
                  <c:v>180</c:v>
                </c:pt>
                <c:pt idx="4">
                  <c:v>450</c:v>
                </c:pt>
                <c:pt idx="5">
                  <c:v>190</c:v>
                </c:pt>
                <c:pt idx="6">
                  <c:v>300</c:v>
                </c:pt>
                <c:pt idx="7">
                  <c:v>720</c:v>
                </c:pt>
                <c:pt idx="8">
                  <c:v>100</c:v>
                </c:pt>
                <c:pt idx="9">
                  <c:v>241</c:v>
                </c:pt>
                <c:pt idx="10">
                  <c:v>398</c:v>
                </c:pt>
                <c:pt idx="11">
                  <c:v>345</c:v>
                </c:pt>
                <c:pt idx="12">
                  <c:v>190</c:v>
                </c:pt>
                <c:pt idx="13">
                  <c:v>290</c:v>
                </c:pt>
                <c:pt idx="14">
                  <c:v>289.71428571428572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(2)'!$R$141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(2)'!$S$141:$AG$141</c:f>
              <c:numCache>
                <c:formatCode>#,##0</c:formatCode>
                <c:ptCount val="15"/>
                <c:pt idx="0">
                  <c:v>190</c:v>
                </c:pt>
                <c:pt idx="1">
                  <c:v>280</c:v>
                </c:pt>
                <c:pt idx="2">
                  <c:v>204</c:v>
                </c:pt>
                <c:pt idx="3">
                  <c:v>200</c:v>
                </c:pt>
                <c:pt idx="4">
                  <c:v>550</c:v>
                </c:pt>
                <c:pt idx="5">
                  <c:v>190</c:v>
                </c:pt>
                <c:pt idx="6">
                  <c:v>350</c:v>
                </c:pt>
                <c:pt idx="7">
                  <c:v>330</c:v>
                </c:pt>
                <c:pt idx="8">
                  <c:v>100</c:v>
                </c:pt>
                <c:pt idx="9">
                  <c:v>241</c:v>
                </c:pt>
                <c:pt idx="10">
                  <c:v>400</c:v>
                </c:pt>
                <c:pt idx="11">
                  <c:v>415</c:v>
                </c:pt>
                <c:pt idx="12">
                  <c:v>190</c:v>
                </c:pt>
                <c:pt idx="13">
                  <c:v>290</c:v>
                </c:pt>
                <c:pt idx="14">
                  <c:v>280.71428571428572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(2)'!$R$142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(2)'!$S$142:$AG$142</c:f>
              <c:numCache>
                <c:formatCode>#,##0</c:formatCode>
                <c:ptCount val="15"/>
                <c:pt idx="0">
                  <c:v>190</c:v>
                </c:pt>
                <c:pt idx="1">
                  <c:v>196</c:v>
                </c:pt>
                <c:pt idx="2">
                  <c:v>157</c:v>
                </c:pt>
                <c:pt idx="3">
                  <c:v>150</c:v>
                </c:pt>
                <c:pt idx="4">
                  <c:v>400</c:v>
                </c:pt>
                <c:pt idx="5">
                  <c:v>152</c:v>
                </c:pt>
                <c:pt idx="6">
                  <c:v>250</c:v>
                </c:pt>
                <c:pt idx="7">
                  <c:v>251</c:v>
                </c:pt>
                <c:pt idx="8">
                  <c:v>70</c:v>
                </c:pt>
                <c:pt idx="9">
                  <c:v>186</c:v>
                </c:pt>
                <c:pt idx="10">
                  <c:v>304</c:v>
                </c:pt>
                <c:pt idx="11">
                  <c:v>311</c:v>
                </c:pt>
                <c:pt idx="12">
                  <c:v>171</c:v>
                </c:pt>
                <c:pt idx="13">
                  <c:v>220</c:v>
                </c:pt>
                <c:pt idx="14">
                  <c:v>214.85714285714286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(2)'!$R$143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(2)'!$S$143:$AG$143</c:f>
              <c:numCache>
                <c:formatCode>#,##0</c:formatCode>
                <c:ptCount val="15"/>
                <c:pt idx="0">
                  <c:v>190</c:v>
                </c:pt>
                <c:pt idx="1">
                  <c:v>245</c:v>
                </c:pt>
                <c:pt idx="2">
                  <c:v>157</c:v>
                </c:pt>
                <c:pt idx="3">
                  <c:v>220</c:v>
                </c:pt>
                <c:pt idx="4">
                  <c:v>400</c:v>
                </c:pt>
                <c:pt idx="5">
                  <c:v>152</c:v>
                </c:pt>
                <c:pt idx="6">
                  <c:v>250</c:v>
                </c:pt>
                <c:pt idx="7">
                  <c:v>251</c:v>
                </c:pt>
                <c:pt idx="8">
                  <c:v>70</c:v>
                </c:pt>
                <c:pt idx="9">
                  <c:v>186</c:v>
                </c:pt>
                <c:pt idx="10">
                  <c:v>304</c:v>
                </c:pt>
                <c:pt idx="11">
                  <c:v>311</c:v>
                </c:pt>
                <c:pt idx="12">
                  <c:v>162</c:v>
                </c:pt>
                <c:pt idx="13">
                  <c:v>220</c:v>
                </c:pt>
                <c:pt idx="14">
                  <c:v>222.71428571428572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(2)'!$R$144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(2)'!$S$144:$AG$144</c:f>
              <c:numCache>
                <c:formatCode>#,##0</c:formatCode>
                <c:ptCount val="15"/>
                <c:pt idx="0">
                  <c:v>156</c:v>
                </c:pt>
                <c:pt idx="1">
                  <c:v>187</c:v>
                </c:pt>
                <c:pt idx="2">
                  <c:v>137</c:v>
                </c:pt>
                <c:pt idx="3">
                  <c:v>90</c:v>
                </c:pt>
                <c:pt idx="4">
                  <c:v>300</c:v>
                </c:pt>
                <c:pt idx="5">
                  <c:v>106</c:v>
                </c:pt>
                <c:pt idx="6">
                  <c:v>190</c:v>
                </c:pt>
                <c:pt idx="7">
                  <c:v>193</c:v>
                </c:pt>
                <c:pt idx="8">
                  <c:v>56</c:v>
                </c:pt>
                <c:pt idx="9">
                  <c:v>136</c:v>
                </c:pt>
                <c:pt idx="10">
                  <c:v>230</c:v>
                </c:pt>
                <c:pt idx="11">
                  <c:v>234</c:v>
                </c:pt>
                <c:pt idx="12">
                  <c:v>130</c:v>
                </c:pt>
                <c:pt idx="13">
                  <c:v>165</c:v>
                </c:pt>
                <c:pt idx="14">
                  <c:v>165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(2)'!$R$145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(2)'!$S$145:$AG$145</c:f>
              <c:numCache>
                <c:formatCode>#,##0</c:formatCode>
                <c:ptCount val="15"/>
                <c:pt idx="0">
                  <c:v>156</c:v>
                </c:pt>
                <c:pt idx="1">
                  <c:v>154.52000000000001</c:v>
                </c:pt>
                <c:pt idx="2">
                  <c:v>149</c:v>
                </c:pt>
                <c:pt idx="3">
                  <c:v>70</c:v>
                </c:pt>
                <c:pt idx="4">
                  <c:v>240</c:v>
                </c:pt>
                <c:pt idx="5">
                  <c:v>78</c:v>
                </c:pt>
                <c:pt idx="6">
                  <c:v>160</c:v>
                </c:pt>
                <c:pt idx="7">
                  <c:v>164</c:v>
                </c:pt>
                <c:pt idx="8">
                  <c:v>56</c:v>
                </c:pt>
                <c:pt idx="9">
                  <c:v>109</c:v>
                </c:pt>
                <c:pt idx="10">
                  <c:v>189</c:v>
                </c:pt>
                <c:pt idx="11">
                  <c:v>194</c:v>
                </c:pt>
                <c:pt idx="12">
                  <c:v>106</c:v>
                </c:pt>
                <c:pt idx="13">
                  <c:v>134</c:v>
                </c:pt>
                <c:pt idx="14">
                  <c:v>139.96571428571428</c:v>
                </c:pt>
              </c:numCache>
            </c:numRef>
          </c:val>
        </c:ser>
        <c:dLbls>
          <c:showVal val="1"/>
        </c:dLbls>
        <c:axId val="162810112"/>
        <c:axId val="162832384"/>
      </c:barChart>
      <c:catAx>
        <c:axId val="1628101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832384"/>
        <c:crossesAt val="0"/>
        <c:auto val="1"/>
        <c:lblAlgn val="ctr"/>
        <c:lblOffset val="100"/>
        <c:tickLblSkip val="1"/>
        <c:tickMarkSkip val="1"/>
      </c:catAx>
      <c:valAx>
        <c:axId val="162832384"/>
        <c:scaling>
          <c:orientation val="minMax"/>
          <c:max val="8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Kč/ubytovaného)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81011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Gymnázium 4 leté</a:t>
            </a:r>
            <a:endParaRPr lang="en-US" sz="1400"/>
          </a:p>
        </c:rich>
      </c:tx>
      <c:layout>
        <c:manualLayout>
          <c:xMode val="edge"/>
          <c:yMode val="edge"/>
          <c:x val="0.40822552947441065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(2)'!$R$164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(2)'!$S$164:$AG$164</c:f>
              <c:numCache>
                <c:formatCode>#,##0</c:formatCode>
                <c:ptCount val="15"/>
                <c:pt idx="0">
                  <c:v>600</c:v>
                </c:pt>
                <c:pt idx="1">
                  <c:v>324</c:v>
                </c:pt>
                <c:pt idx="2">
                  <c:v>541</c:v>
                </c:pt>
                <c:pt idx="3">
                  <c:v>351</c:v>
                </c:pt>
                <c:pt idx="4">
                  <c:v>450</c:v>
                </c:pt>
                <c:pt idx="5">
                  <c:v>300</c:v>
                </c:pt>
                <c:pt idx="6">
                  <c:v>500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633</c:v>
                </c:pt>
                <c:pt idx="11">
                  <c:v>650</c:v>
                </c:pt>
                <c:pt idx="12">
                  <c:v>500</c:v>
                </c:pt>
                <c:pt idx="13">
                  <c:v>400</c:v>
                </c:pt>
                <c:pt idx="14">
                  <c:v>513.85714285714289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(2)'!$R$165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(2)'!$S$165:$AG$165</c:f>
              <c:numCache>
                <c:formatCode>#,##0</c:formatCode>
                <c:ptCount val="15"/>
                <c:pt idx="0">
                  <c:v>640</c:v>
                </c:pt>
                <c:pt idx="1">
                  <c:v>450</c:v>
                </c:pt>
                <c:pt idx="2">
                  <c:v>541</c:v>
                </c:pt>
                <c:pt idx="3">
                  <c:v>500</c:v>
                </c:pt>
                <c:pt idx="4">
                  <c:v>700</c:v>
                </c:pt>
                <c:pt idx="5">
                  <c:v>400</c:v>
                </c:pt>
                <c:pt idx="6">
                  <c:v>580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650</c:v>
                </c:pt>
                <c:pt idx="11">
                  <c:v>729</c:v>
                </c:pt>
                <c:pt idx="12">
                  <c:v>680</c:v>
                </c:pt>
                <c:pt idx="13">
                  <c:v>560</c:v>
                </c:pt>
                <c:pt idx="14">
                  <c:v>598.21428571428567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(2)'!$R$166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(2)'!$S$166:$AG$166</c:f>
              <c:numCache>
                <c:formatCode>#,##0</c:formatCode>
                <c:ptCount val="15"/>
                <c:pt idx="0">
                  <c:v>640</c:v>
                </c:pt>
                <c:pt idx="1">
                  <c:v>315</c:v>
                </c:pt>
                <c:pt idx="2">
                  <c:v>417</c:v>
                </c:pt>
                <c:pt idx="3">
                  <c:v>500</c:v>
                </c:pt>
                <c:pt idx="4">
                  <c:v>620</c:v>
                </c:pt>
                <c:pt idx="5">
                  <c:v>320</c:v>
                </c:pt>
                <c:pt idx="6">
                  <c:v>480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612</c:v>
                </c:pt>
                <c:pt idx="13">
                  <c:v>420</c:v>
                </c:pt>
                <c:pt idx="14">
                  <c:v>492.78571428571428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(2)'!$R$167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(2)'!$S$167:$AG$167</c:f>
              <c:numCache>
                <c:formatCode>#,##0</c:formatCode>
                <c:ptCount val="15"/>
                <c:pt idx="0">
                  <c:v>600</c:v>
                </c:pt>
                <c:pt idx="1">
                  <c:v>475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370</c:v>
                </c:pt>
                <c:pt idx="6">
                  <c:v>490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581</c:v>
                </c:pt>
                <c:pt idx="13">
                  <c:v>420</c:v>
                </c:pt>
                <c:pt idx="14">
                  <c:v>507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(2)'!$R$168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(2)'!$S$168:$AG$168</c:f>
              <c:numCache>
                <c:formatCode>#,##0</c:formatCode>
                <c:ptCount val="15"/>
                <c:pt idx="0">
                  <c:v>495</c:v>
                </c:pt>
                <c:pt idx="1">
                  <c:v>357</c:v>
                </c:pt>
                <c:pt idx="2">
                  <c:v>401</c:v>
                </c:pt>
                <c:pt idx="3">
                  <c:v>438</c:v>
                </c:pt>
                <c:pt idx="4">
                  <c:v>465</c:v>
                </c:pt>
                <c:pt idx="5">
                  <c:v>259</c:v>
                </c:pt>
                <c:pt idx="6">
                  <c:v>380</c:v>
                </c:pt>
                <c:pt idx="7">
                  <c:v>419</c:v>
                </c:pt>
                <c:pt idx="8">
                  <c:v>376</c:v>
                </c:pt>
                <c:pt idx="9">
                  <c:v>380</c:v>
                </c:pt>
                <c:pt idx="10">
                  <c:v>373</c:v>
                </c:pt>
                <c:pt idx="11">
                  <c:v>413</c:v>
                </c:pt>
                <c:pt idx="12">
                  <c:v>465</c:v>
                </c:pt>
                <c:pt idx="13">
                  <c:v>370</c:v>
                </c:pt>
                <c:pt idx="14">
                  <c:v>399.35714285714283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(2)'!$R$169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(2)'!$S$169:$AG$169</c:f>
              <c:numCache>
                <c:formatCode>#,##0</c:formatCode>
                <c:ptCount val="15"/>
                <c:pt idx="0">
                  <c:v>436</c:v>
                </c:pt>
                <c:pt idx="1">
                  <c:v>291</c:v>
                </c:pt>
                <c:pt idx="2">
                  <c:v>328.82</c:v>
                </c:pt>
                <c:pt idx="3">
                  <c:v>360</c:v>
                </c:pt>
                <c:pt idx="4">
                  <c:v>380</c:v>
                </c:pt>
                <c:pt idx="5">
                  <c:v>192</c:v>
                </c:pt>
                <c:pt idx="6">
                  <c:v>320</c:v>
                </c:pt>
                <c:pt idx="7">
                  <c:v>356</c:v>
                </c:pt>
                <c:pt idx="8">
                  <c:v>365</c:v>
                </c:pt>
                <c:pt idx="9">
                  <c:v>304</c:v>
                </c:pt>
                <c:pt idx="10">
                  <c:v>306</c:v>
                </c:pt>
                <c:pt idx="11">
                  <c:v>343</c:v>
                </c:pt>
                <c:pt idx="12">
                  <c:v>379</c:v>
                </c:pt>
                <c:pt idx="13">
                  <c:v>300</c:v>
                </c:pt>
                <c:pt idx="14">
                  <c:v>332.91571428571427</c:v>
                </c:pt>
              </c:numCache>
            </c:numRef>
          </c:val>
        </c:ser>
        <c:dLbls>
          <c:showVal val="1"/>
        </c:dLbls>
        <c:axId val="162728192"/>
        <c:axId val="162738176"/>
      </c:barChart>
      <c:catAx>
        <c:axId val="16272819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738176"/>
        <c:crossesAt val="0"/>
        <c:auto val="1"/>
        <c:lblAlgn val="ctr"/>
        <c:lblOffset val="100"/>
        <c:tickLblSkip val="1"/>
        <c:tickMarkSkip val="1"/>
      </c:catAx>
      <c:valAx>
        <c:axId val="16273817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72819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Vyšší stupeň 6letého a 8letého gymnázia</a:t>
            </a:r>
            <a:endParaRPr lang="en-US" sz="1400"/>
          </a:p>
        </c:rich>
      </c:tx>
      <c:layout>
        <c:manualLayout>
          <c:xMode val="edge"/>
          <c:yMode val="edge"/>
          <c:x val="0.30151632380294463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(2)'!$R$188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(2)'!$S$188:$AG$188</c:f>
              <c:numCache>
                <c:formatCode>#,##0</c:formatCode>
                <c:ptCount val="15"/>
                <c:pt idx="0">
                  <c:v>600</c:v>
                </c:pt>
                <c:pt idx="1">
                  <c:v>324</c:v>
                </c:pt>
                <c:pt idx="2">
                  <c:v>541</c:v>
                </c:pt>
                <c:pt idx="3">
                  <c:v>351</c:v>
                </c:pt>
                <c:pt idx="4">
                  <c:v>450</c:v>
                </c:pt>
                <c:pt idx="5">
                  <c:v>300</c:v>
                </c:pt>
                <c:pt idx="6">
                  <c:v>500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633</c:v>
                </c:pt>
                <c:pt idx="11">
                  <c:v>650</c:v>
                </c:pt>
                <c:pt idx="12">
                  <c:v>500</c:v>
                </c:pt>
                <c:pt idx="13">
                  <c:v>400</c:v>
                </c:pt>
                <c:pt idx="14">
                  <c:v>513.85714285714289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(2)'!$R$189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(2)'!$S$189:$AG$189</c:f>
              <c:numCache>
                <c:formatCode>#,##0</c:formatCode>
                <c:ptCount val="15"/>
                <c:pt idx="0">
                  <c:v>640</c:v>
                </c:pt>
                <c:pt idx="1">
                  <c:v>450</c:v>
                </c:pt>
                <c:pt idx="2">
                  <c:v>541</c:v>
                </c:pt>
                <c:pt idx="3">
                  <c:v>500</c:v>
                </c:pt>
                <c:pt idx="4">
                  <c:v>700</c:v>
                </c:pt>
                <c:pt idx="5">
                  <c:v>400</c:v>
                </c:pt>
                <c:pt idx="6">
                  <c:v>580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650</c:v>
                </c:pt>
                <c:pt idx="11">
                  <c:v>729</c:v>
                </c:pt>
                <c:pt idx="12">
                  <c:v>680</c:v>
                </c:pt>
                <c:pt idx="13">
                  <c:v>560</c:v>
                </c:pt>
                <c:pt idx="14">
                  <c:v>598.21428571428567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(2)'!$R$190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(2)'!$S$190:$AG$190</c:f>
              <c:numCache>
                <c:formatCode>#,##0</c:formatCode>
                <c:ptCount val="15"/>
                <c:pt idx="0">
                  <c:v>640</c:v>
                </c:pt>
                <c:pt idx="1">
                  <c:v>315</c:v>
                </c:pt>
                <c:pt idx="2">
                  <c:v>417</c:v>
                </c:pt>
                <c:pt idx="3">
                  <c:v>500</c:v>
                </c:pt>
                <c:pt idx="4">
                  <c:v>620</c:v>
                </c:pt>
                <c:pt idx="5">
                  <c:v>320</c:v>
                </c:pt>
                <c:pt idx="6">
                  <c:v>480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612</c:v>
                </c:pt>
                <c:pt idx="13">
                  <c:v>420</c:v>
                </c:pt>
                <c:pt idx="14">
                  <c:v>492.78571428571428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(2)'!$R$191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(2)'!$S$191:$AG$191</c:f>
              <c:numCache>
                <c:formatCode>#,##0</c:formatCode>
                <c:ptCount val="15"/>
                <c:pt idx="0">
                  <c:v>600</c:v>
                </c:pt>
                <c:pt idx="1">
                  <c:v>475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370</c:v>
                </c:pt>
                <c:pt idx="6">
                  <c:v>490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581</c:v>
                </c:pt>
                <c:pt idx="13">
                  <c:v>420</c:v>
                </c:pt>
                <c:pt idx="14">
                  <c:v>507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(2)'!$R$192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(2)'!$S$192:$AG$192</c:f>
              <c:numCache>
                <c:formatCode>#,##0</c:formatCode>
                <c:ptCount val="15"/>
                <c:pt idx="0">
                  <c:v>495</c:v>
                </c:pt>
                <c:pt idx="1">
                  <c:v>357</c:v>
                </c:pt>
                <c:pt idx="2">
                  <c:v>401</c:v>
                </c:pt>
                <c:pt idx="3">
                  <c:v>438</c:v>
                </c:pt>
                <c:pt idx="4">
                  <c:v>465</c:v>
                </c:pt>
                <c:pt idx="5">
                  <c:v>259</c:v>
                </c:pt>
                <c:pt idx="6">
                  <c:v>380</c:v>
                </c:pt>
                <c:pt idx="7">
                  <c:v>419</c:v>
                </c:pt>
                <c:pt idx="8">
                  <c:v>376</c:v>
                </c:pt>
                <c:pt idx="9">
                  <c:v>380</c:v>
                </c:pt>
                <c:pt idx="10">
                  <c:v>373</c:v>
                </c:pt>
                <c:pt idx="11">
                  <c:v>413</c:v>
                </c:pt>
                <c:pt idx="12">
                  <c:v>465</c:v>
                </c:pt>
                <c:pt idx="13">
                  <c:v>370</c:v>
                </c:pt>
                <c:pt idx="14">
                  <c:v>399.35714285714283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(2)'!$R$193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(2)'!$S$193:$AG$193</c:f>
              <c:numCache>
                <c:formatCode>#,##0</c:formatCode>
                <c:ptCount val="15"/>
                <c:pt idx="0">
                  <c:v>436</c:v>
                </c:pt>
                <c:pt idx="1">
                  <c:v>291</c:v>
                </c:pt>
                <c:pt idx="2">
                  <c:v>328.82</c:v>
                </c:pt>
                <c:pt idx="3">
                  <c:v>360</c:v>
                </c:pt>
                <c:pt idx="4">
                  <c:v>380</c:v>
                </c:pt>
                <c:pt idx="5">
                  <c:v>192</c:v>
                </c:pt>
                <c:pt idx="6">
                  <c:v>320</c:v>
                </c:pt>
                <c:pt idx="7">
                  <c:v>356</c:v>
                </c:pt>
                <c:pt idx="8">
                  <c:v>365</c:v>
                </c:pt>
                <c:pt idx="9">
                  <c:v>304</c:v>
                </c:pt>
                <c:pt idx="10">
                  <c:v>306</c:v>
                </c:pt>
                <c:pt idx="11">
                  <c:v>343</c:v>
                </c:pt>
                <c:pt idx="12">
                  <c:v>379</c:v>
                </c:pt>
                <c:pt idx="13">
                  <c:v>300</c:v>
                </c:pt>
                <c:pt idx="14">
                  <c:v>332.91571428571427</c:v>
                </c:pt>
              </c:numCache>
            </c:numRef>
          </c:val>
        </c:ser>
        <c:dLbls>
          <c:showVal val="1"/>
        </c:dLbls>
        <c:axId val="162953472"/>
        <c:axId val="162963456"/>
      </c:barChart>
      <c:catAx>
        <c:axId val="1629534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963456"/>
        <c:crossesAt val="0"/>
        <c:auto val="1"/>
        <c:lblAlgn val="ctr"/>
        <c:lblOffset val="100"/>
        <c:tickLblSkip val="1"/>
        <c:tickMarkSkip val="1"/>
      </c:catAx>
      <c:valAx>
        <c:axId val="16296345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95347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Nižší stupeň 6letého a 8letého gymnázia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15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(2)'!$R$176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(2)'!$S$176:$AG$176</c:f>
              <c:numCache>
                <c:formatCode>#,##0</c:formatCode>
                <c:ptCount val="15"/>
                <c:pt idx="0">
                  <c:v>530</c:v>
                </c:pt>
                <c:pt idx="1">
                  <c:v>551</c:v>
                </c:pt>
                <c:pt idx="2">
                  <c:v>831</c:v>
                </c:pt>
                <c:pt idx="3">
                  <c:v>591</c:v>
                </c:pt>
                <c:pt idx="4">
                  <c:v>450</c:v>
                </c:pt>
                <c:pt idx="5">
                  <c:v>550</c:v>
                </c:pt>
                <c:pt idx="6">
                  <c:v>740</c:v>
                </c:pt>
                <c:pt idx="7">
                  <c:v>640</c:v>
                </c:pt>
                <c:pt idx="8">
                  <c:v>630</c:v>
                </c:pt>
                <c:pt idx="9">
                  <c:v>923</c:v>
                </c:pt>
                <c:pt idx="10">
                  <c:v>902</c:v>
                </c:pt>
                <c:pt idx="11">
                  <c:v>800</c:v>
                </c:pt>
                <c:pt idx="12">
                  <c:v>550</c:v>
                </c:pt>
                <c:pt idx="13">
                  <c:v>830</c:v>
                </c:pt>
                <c:pt idx="14">
                  <c:v>679.85714285714289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(2)'!$R$177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(2)'!$S$177:$AG$177</c:f>
              <c:numCache>
                <c:formatCode>#,##0</c:formatCode>
                <c:ptCount val="15"/>
                <c:pt idx="0">
                  <c:v>640</c:v>
                </c:pt>
                <c:pt idx="1">
                  <c:v>650</c:v>
                </c:pt>
                <c:pt idx="2">
                  <c:v>831</c:v>
                </c:pt>
                <c:pt idx="3">
                  <c:v>650</c:v>
                </c:pt>
                <c:pt idx="4">
                  <c:v>700</c:v>
                </c:pt>
                <c:pt idx="5">
                  <c:v>550</c:v>
                </c:pt>
                <c:pt idx="6">
                  <c:v>820</c:v>
                </c:pt>
                <c:pt idx="7">
                  <c:v>640</c:v>
                </c:pt>
                <c:pt idx="8">
                  <c:v>750</c:v>
                </c:pt>
                <c:pt idx="9">
                  <c:v>1029</c:v>
                </c:pt>
                <c:pt idx="10">
                  <c:v>1000</c:v>
                </c:pt>
                <c:pt idx="11">
                  <c:v>976</c:v>
                </c:pt>
                <c:pt idx="12">
                  <c:v>680</c:v>
                </c:pt>
                <c:pt idx="13">
                  <c:v>950</c:v>
                </c:pt>
                <c:pt idx="14">
                  <c:v>776.14285714285711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(2)'!$R$178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(2)'!$S$178:$AG$178</c:f>
              <c:numCache>
                <c:formatCode>#,##0</c:formatCode>
                <c:ptCount val="15"/>
                <c:pt idx="0">
                  <c:v>640</c:v>
                </c:pt>
                <c:pt idx="1">
                  <c:v>455</c:v>
                </c:pt>
                <c:pt idx="2">
                  <c:v>640</c:v>
                </c:pt>
                <c:pt idx="3">
                  <c:v>500</c:v>
                </c:pt>
                <c:pt idx="4">
                  <c:v>620</c:v>
                </c:pt>
                <c:pt idx="5">
                  <c:v>440</c:v>
                </c:pt>
                <c:pt idx="6">
                  <c:v>620</c:v>
                </c:pt>
                <c:pt idx="7">
                  <c:v>575</c:v>
                </c:pt>
                <c:pt idx="8">
                  <c:v>560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612</c:v>
                </c:pt>
                <c:pt idx="13">
                  <c:v>750</c:v>
                </c:pt>
                <c:pt idx="14">
                  <c:v>623.21428571428567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(2)'!$R$179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(2)'!$S$179:$AG$179</c:f>
              <c:numCache>
                <c:formatCode>#,##0</c:formatCode>
                <c:ptCount val="15"/>
                <c:pt idx="0">
                  <c:v>630</c:v>
                </c:pt>
                <c:pt idx="1">
                  <c:v>580</c:v>
                </c:pt>
                <c:pt idx="2">
                  <c:v>640</c:v>
                </c:pt>
                <c:pt idx="3">
                  <c:v>550</c:v>
                </c:pt>
                <c:pt idx="4">
                  <c:v>620</c:v>
                </c:pt>
                <c:pt idx="5">
                  <c:v>490</c:v>
                </c:pt>
                <c:pt idx="6">
                  <c:v>620</c:v>
                </c:pt>
                <c:pt idx="7">
                  <c:v>575</c:v>
                </c:pt>
                <c:pt idx="8">
                  <c:v>560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581</c:v>
                </c:pt>
                <c:pt idx="13">
                  <c:v>705</c:v>
                </c:pt>
                <c:pt idx="14">
                  <c:v>633.14285714285711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(2)'!$R$180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(2)'!$S$180:$AG$180</c:f>
              <c:numCache>
                <c:formatCode>#,##0</c:formatCode>
                <c:ptCount val="15"/>
                <c:pt idx="0">
                  <c:v>520</c:v>
                </c:pt>
                <c:pt idx="1">
                  <c:v>444</c:v>
                </c:pt>
                <c:pt idx="2">
                  <c:v>558</c:v>
                </c:pt>
                <c:pt idx="3">
                  <c:v>438</c:v>
                </c:pt>
                <c:pt idx="4">
                  <c:v>465</c:v>
                </c:pt>
                <c:pt idx="5">
                  <c:v>343</c:v>
                </c:pt>
                <c:pt idx="6">
                  <c:v>480</c:v>
                </c:pt>
                <c:pt idx="7">
                  <c:v>443</c:v>
                </c:pt>
                <c:pt idx="8">
                  <c:v>472</c:v>
                </c:pt>
                <c:pt idx="9">
                  <c:v>634</c:v>
                </c:pt>
                <c:pt idx="10">
                  <c:v>574</c:v>
                </c:pt>
                <c:pt idx="11">
                  <c:v>595</c:v>
                </c:pt>
                <c:pt idx="12">
                  <c:v>465</c:v>
                </c:pt>
                <c:pt idx="13">
                  <c:v>570</c:v>
                </c:pt>
                <c:pt idx="14">
                  <c:v>500.07142857142856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(2)'!$R$181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(2)'!$S$181:$AG$181</c:f>
              <c:numCache>
                <c:formatCode>#,##0</c:formatCode>
                <c:ptCount val="15"/>
                <c:pt idx="0">
                  <c:v>450</c:v>
                </c:pt>
                <c:pt idx="1">
                  <c:v>368</c:v>
                </c:pt>
                <c:pt idx="2">
                  <c:v>457.56</c:v>
                </c:pt>
                <c:pt idx="3">
                  <c:v>360</c:v>
                </c:pt>
                <c:pt idx="4">
                  <c:v>380</c:v>
                </c:pt>
                <c:pt idx="5">
                  <c:v>255</c:v>
                </c:pt>
                <c:pt idx="6">
                  <c:v>410</c:v>
                </c:pt>
                <c:pt idx="7">
                  <c:v>377</c:v>
                </c:pt>
                <c:pt idx="8">
                  <c:v>458</c:v>
                </c:pt>
                <c:pt idx="9">
                  <c:v>508</c:v>
                </c:pt>
                <c:pt idx="10">
                  <c:v>471</c:v>
                </c:pt>
                <c:pt idx="11">
                  <c:v>494</c:v>
                </c:pt>
                <c:pt idx="12">
                  <c:v>379</c:v>
                </c:pt>
                <c:pt idx="13">
                  <c:v>462</c:v>
                </c:pt>
                <c:pt idx="14">
                  <c:v>416.3971428571428</c:v>
                </c:pt>
              </c:numCache>
            </c:numRef>
          </c:val>
        </c:ser>
        <c:dLbls>
          <c:showVal val="1"/>
        </c:dLbls>
        <c:axId val="163117312"/>
        <c:axId val="163127296"/>
      </c:barChart>
      <c:catAx>
        <c:axId val="1631173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127296"/>
        <c:crossesAt val="0"/>
        <c:auto val="1"/>
        <c:lblAlgn val="ctr"/>
        <c:lblOffset val="100"/>
        <c:tickLblSkip val="1"/>
        <c:tickMarkSkip val="1"/>
      </c:catAx>
      <c:valAx>
        <c:axId val="16312729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11731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Obory vzdělání SŠ  ("M")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29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(2)'!$R$200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(2)'!$S$200:$AG$200</c:f>
              <c:numCache>
                <c:formatCode>#,##0</c:formatCode>
                <c:ptCount val="15"/>
                <c:pt idx="0">
                  <c:v>600</c:v>
                </c:pt>
                <c:pt idx="1">
                  <c:v>324</c:v>
                </c:pt>
                <c:pt idx="2">
                  <c:v>542</c:v>
                </c:pt>
                <c:pt idx="3">
                  <c:v>411</c:v>
                </c:pt>
                <c:pt idx="4">
                  <c:v>450</c:v>
                </c:pt>
                <c:pt idx="5">
                  <c:v>300</c:v>
                </c:pt>
                <c:pt idx="6">
                  <c:v>500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633</c:v>
                </c:pt>
                <c:pt idx="11">
                  <c:v>650</c:v>
                </c:pt>
                <c:pt idx="12">
                  <c:v>500</c:v>
                </c:pt>
                <c:pt idx="13">
                  <c:v>400</c:v>
                </c:pt>
                <c:pt idx="14">
                  <c:v>518.21428571428567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(2)'!$R$201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(2)'!$S$201:$AG$201</c:f>
              <c:numCache>
                <c:formatCode>#,##0</c:formatCode>
                <c:ptCount val="15"/>
                <c:pt idx="0">
                  <c:v>640</c:v>
                </c:pt>
                <c:pt idx="1">
                  <c:v>450</c:v>
                </c:pt>
                <c:pt idx="2">
                  <c:v>542</c:v>
                </c:pt>
                <c:pt idx="3">
                  <c:v>500</c:v>
                </c:pt>
                <c:pt idx="4">
                  <c:v>700</c:v>
                </c:pt>
                <c:pt idx="5">
                  <c:v>400</c:v>
                </c:pt>
                <c:pt idx="6">
                  <c:v>580</c:v>
                </c:pt>
                <c:pt idx="7">
                  <c:v>640</c:v>
                </c:pt>
                <c:pt idx="8">
                  <c:v>630</c:v>
                </c:pt>
                <c:pt idx="9">
                  <c:v>675</c:v>
                </c:pt>
                <c:pt idx="10">
                  <c:v>650</c:v>
                </c:pt>
                <c:pt idx="11">
                  <c:v>729</c:v>
                </c:pt>
                <c:pt idx="12">
                  <c:v>500</c:v>
                </c:pt>
                <c:pt idx="13">
                  <c:v>560</c:v>
                </c:pt>
                <c:pt idx="14">
                  <c:v>585.42857142857144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(2)'!$R$202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(2)'!$S$202:$AG$202</c:f>
              <c:numCache>
                <c:formatCode>#,##0</c:formatCode>
                <c:ptCount val="15"/>
                <c:pt idx="0">
                  <c:v>640</c:v>
                </c:pt>
                <c:pt idx="1">
                  <c:v>315</c:v>
                </c:pt>
                <c:pt idx="2">
                  <c:v>417</c:v>
                </c:pt>
                <c:pt idx="3">
                  <c:v>500</c:v>
                </c:pt>
                <c:pt idx="4">
                  <c:v>620</c:v>
                </c:pt>
                <c:pt idx="5">
                  <c:v>320</c:v>
                </c:pt>
                <c:pt idx="6">
                  <c:v>480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450</c:v>
                </c:pt>
                <c:pt idx="13">
                  <c:v>420</c:v>
                </c:pt>
                <c:pt idx="14">
                  <c:v>481.21428571428572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(2)'!$R$203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(2)'!$S$203:$AG$203</c:f>
              <c:numCache>
                <c:formatCode>#,##0</c:formatCode>
                <c:ptCount val="15"/>
                <c:pt idx="0">
                  <c:v>500</c:v>
                </c:pt>
                <c:pt idx="1">
                  <c:v>475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370</c:v>
                </c:pt>
                <c:pt idx="6">
                  <c:v>490</c:v>
                </c:pt>
                <c:pt idx="7">
                  <c:v>544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428</c:v>
                </c:pt>
                <c:pt idx="13">
                  <c:v>420</c:v>
                </c:pt>
                <c:pt idx="14">
                  <c:v>488.92857142857144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(2)'!$R$204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(2)'!$S$204:$AG$204</c:f>
              <c:numCache>
                <c:formatCode>#,##0</c:formatCode>
                <c:ptCount val="15"/>
                <c:pt idx="0">
                  <c:v>412</c:v>
                </c:pt>
                <c:pt idx="1">
                  <c:v>357</c:v>
                </c:pt>
                <c:pt idx="2">
                  <c:v>401</c:v>
                </c:pt>
                <c:pt idx="3">
                  <c:v>438</c:v>
                </c:pt>
                <c:pt idx="4">
                  <c:v>465</c:v>
                </c:pt>
                <c:pt idx="5">
                  <c:v>259</c:v>
                </c:pt>
                <c:pt idx="6">
                  <c:v>380</c:v>
                </c:pt>
                <c:pt idx="7">
                  <c:v>419</c:v>
                </c:pt>
                <c:pt idx="8">
                  <c:v>376</c:v>
                </c:pt>
                <c:pt idx="9">
                  <c:v>380</c:v>
                </c:pt>
                <c:pt idx="10">
                  <c:v>373</c:v>
                </c:pt>
                <c:pt idx="11">
                  <c:v>413</c:v>
                </c:pt>
                <c:pt idx="12">
                  <c:v>342</c:v>
                </c:pt>
                <c:pt idx="13">
                  <c:v>370</c:v>
                </c:pt>
                <c:pt idx="14">
                  <c:v>384.64285714285717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(2)'!$R$205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(2)'!$S$205:$AG$205</c:f>
              <c:numCache>
                <c:formatCode>#,##0</c:formatCode>
                <c:ptCount val="15"/>
                <c:pt idx="0">
                  <c:v>363</c:v>
                </c:pt>
                <c:pt idx="1">
                  <c:v>291</c:v>
                </c:pt>
                <c:pt idx="2">
                  <c:v>328.82</c:v>
                </c:pt>
                <c:pt idx="3">
                  <c:v>360</c:v>
                </c:pt>
                <c:pt idx="4">
                  <c:v>380</c:v>
                </c:pt>
                <c:pt idx="5">
                  <c:v>192</c:v>
                </c:pt>
                <c:pt idx="6">
                  <c:v>320</c:v>
                </c:pt>
                <c:pt idx="7">
                  <c:v>356</c:v>
                </c:pt>
                <c:pt idx="8">
                  <c:v>365</c:v>
                </c:pt>
                <c:pt idx="9">
                  <c:v>304</c:v>
                </c:pt>
                <c:pt idx="10">
                  <c:v>306</c:v>
                </c:pt>
                <c:pt idx="11">
                  <c:v>343</c:v>
                </c:pt>
                <c:pt idx="12">
                  <c:v>279</c:v>
                </c:pt>
                <c:pt idx="13">
                  <c:v>300</c:v>
                </c:pt>
                <c:pt idx="14">
                  <c:v>320.55857142857138</c:v>
                </c:pt>
              </c:numCache>
            </c:numRef>
          </c:val>
        </c:ser>
        <c:dLbls>
          <c:showVal val="1"/>
        </c:dLbls>
        <c:axId val="163199232"/>
        <c:axId val="163209216"/>
      </c:barChart>
      <c:catAx>
        <c:axId val="1631992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209216"/>
        <c:crossesAt val="0"/>
        <c:auto val="1"/>
        <c:lblAlgn val="ctr"/>
        <c:lblOffset val="100"/>
        <c:tickLblSkip val="1"/>
        <c:tickMarkSkip val="1"/>
      </c:catAx>
      <c:valAx>
        <c:axId val="16320921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19923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Nástavbové studium ("L5")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46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(2)'!$R$212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(2)'!$S$212:$AG$212</c:f>
              <c:numCache>
                <c:formatCode>#,##0</c:formatCode>
                <c:ptCount val="15"/>
                <c:pt idx="0">
                  <c:v>600</c:v>
                </c:pt>
                <c:pt idx="1">
                  <c:v>324</c:v>
                </c:pt>
                <c:pt idx="2">
                  <c:v>542</c:v>
                </c:pt>
                <c:pt idx="3">
                  <c:v>299</c:v>
                </c:pt>
                <c:pt idx="4">
                  <c:v>450</c:v>
                </c:pt>
                <c:pt idx="5">
                  <c:v>300</c:v>
                </c:pt>
                <c:pt idx="6">
                  <c:v>350</c:v>
                </c:pt>
                <c:pt idx="7">
                  <c:v>360</c:v>
                </c:pt>
                <c:pt idx="8">
                  <c:v>630</c:v>
                </c:pt>
                <c:pt idx="9">
                  <c:v>675</c:v>
                </c:pt>
                <c:pt idx="10">
                  <c:v>633</c:v>
                </c:pt>
                <c:pt idx="11">
                  <c:v>650</c:v>
                </c:pt>
                <c:pt idx="12">
                  <c:v>500</c:v>
                </c:pt>
                <c:pt idx="13">
                  <c:v>400</c:v>
                </c:pt>
                <c:pt idx="14">
                  <c:v>479.5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(2)'!$R$213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(2)'!$S$213:$AG$213</c:f>
              <c:numCache>
                <c:formatCode>#,##0</c:formatCode>
                <c:ptCount val="15"/>
                <c:pt idx="0">
                  <c:v>650</c:v>
                </c:pt>
                <c:pt idx="1">
                  <c:v>450</c:v>
                </c:pt>
                <c:pt idx="2">
                  <c:v>542</c:v>
                </c:pt>
                <c:pt idx="3">
                  <c:v>350</c:v>
                </c:pt>
                <c:pt idx="4">
                  <c:v>700</c:v>
                </c:pt>
                <c:pt idx="5">
                  <c:v>400</c:v>
                </c:pt>
                <c:pt idx="6">
                  <c:v>450</c:v>
                </c:pt>
                <c:pt idx="7">
                  <c:v>360</c:v>
                </c:pt>
                <c:pt idx="8">
                  <c:v>630</c:v>
                </c:pt>
                <c:pt idx="9">
                  <c:v>675</c:v>
                </c:pt>
                <c:pt idx="10">
                  <c:v>650</c:v>
                </c:pt>
                <c:pt idx="11">
                  <c:v>729</c:v>
                </c:pt>
                <c:pt idx="12">
                  <c:v>500</c:v>
                </c:pt>
                <c:pt idx="13">
                  <c:v>560</c:v>
                </c:pt>
                <c:pt idx="14">
                  <c:v>546.14285714285711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(2)'!$R$214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(2)'!$S$214:$AG$214</c:f>
              <c:numCache>
                <c:formatCode>#,##0</c:formatCode>
                <c:ptCount val="15"/>
                <c:pt idx="0">
                  <c:v>650</c:v>
                </c:pt>
                <c:pt idx="1">
                  <c:v>315</c:v>
                </c:pt>
                <c:pt idx="2">
                  <c:v>417</c:v>
                </c:pt>
                <c:pt idx="3">
                  <c:v>350</c:v>
                </c:pt>
                <c:pt idx="4">
                  <c:v>620</c:v>
                </c:pt>
                <c:pt idx="5">
                  <c:v>320</c:v>
                </c:pt>
                <c:pt idx="6">
                  <c:v>370</c:v>
                </c:pt>
                <c:pt idx="7">
                  <c:v>306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525</c:v>
                </c:pt>
                <c:pt idx="12">
                  <c:v>450</c:v>
                </c:pt>
                <c:pt idx="13">
                  <c:v>420</c:v>
                </c:pt>
                <c:pt idx="14">
                  <c:v>444.78571428571428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(2)'!$R$215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(2)'!$S$215:$AG$215</c:f>
              <c:numCache>
                <c:formatCode>#,##0</c:formatCode>
                <c:ptCount val="15"/>
                <c:pt idx="0">
                  <c:v>550</c:v>
                </c:pt>
                <c:pt idx="1">
                  <c:v>475</c:v>
                </c:pt>
                <c:pt idx="2">
                  <c:v>417</c:v>
                </c:pt>
                <c:pt idx="3">
                  <c:v>330</c:v>
                </c:pt>
                <c:pt idx="4">
                  <c:v>620</c:v>
                </c:pt>
                <c:pt idx="5">
                  <c:v>370</c:v>
                </c:pt>
                <c:pt idx="6">
                  <c:v>390</c:v>
                </c:pt>
                <c:pt idx="7">
                  <c:v>306</c:v>
                </c:pt>
                <c:pt idx="8">
                  <c:v>470</c:v>
                </c:pt>
                <c:pt idx="9">
                  <c:v>520</c:v>
                </c:pt>
                <c:pt idx="10">
                  <c:v>494</c:v>
                </c:pt>
                <c:pt idx="11">
                  <c:v>525</c:v>
                </c:pt>
                <c:pt idx="12">
                  <c:v>428</c:v>
                </c:pt>
                <c:pt idx="13">
                  <c:v>420</c:v>
                </c:pt>
                <c:pt idx="14">
                  <c:v>451.07142857142856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(2)'!$R$216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(2)'!$S$216:$AG$216</c:f>
              <c:numCache>
                <c:formatCode>#,##0</c:formatCode>
                <c:ptCount val="15"/>
                <c:pt idx="0">
                  <c:v>454</c:v>
                </c:pt>
                <c:pt idx="1">
                  <c:v>357</c:v>
                </c:pt>
                <c:pt idx="2">
                  <c:v>401</c:v>
                </c:pt>
                <c:pt idx="3">
                  <c:v>307</c:v>
                </c:pt>
                <c:pt idx="4">
                  <c:v>465</c:v>
                </c:pt>
                <c:pt idx="5">
                  <c:v>259</c:v>
                </c:pt>
                <c:pt idx="6">
                  <c:v>300</c:v>
                </c:pt>
                <c:pt idx="7">
                  <c:v>236</c:v>
                </c:pt>
                <c:pt idx="8">
                  <c:v>376</c:v>
                </c:pt>
                <c:pt idx="9">
                  <c:v>380</c:v>
                </c:pt>
                <c:pt idx="10">
                  <c:v>373</c:v>
                </c:pt>
                <c:pt idx="11">
                  <c:v>413</c:v>
                </c:pt>
                <c:pt idx="12">
                  <c:v>342</c:v>
                </c:pt>
                <c:pt idx="13">
                  <c:v>370</c:v>
                </c:pt>
                <c:pt idx="14">
                  <c:v>359.5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(2)'!$R$217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(2)'!$S$217:$AG$217</c:f>
              <c:numCache>
                <c:formatCode>#,##0</c:formatCode>
                <c:ptCount val="15"/>
                <c:pt idx="0">
                  <c:v>400</c:v>
                </c:pt>
                <c:pt idx="1">
                  <c:v>291</c:v>
                </c:pt>
                <c:pt idx="2">
                  <c:v>328.82</c:v>
                </c:pt>
                <c:pt idx="3">
                  <c:v>250</c:v>
                </c:pt>
                <c:pt idx="4">
                  <c:v>380</c:v>
                </c:pt>
                <c:pt idx="5">
                  <c:v>192</c:v>
                </c:pt>
                <c:pt idx="6">
                  <c:v>320</c:v>
                </c:pt>
                <c:pt idx="7">
                  <c:v>201</c:v>
                </c:pt>
                <c:pt idx="8">
                  <c:v>301</c:v>
                </c:pt>
                <c:pt idx="9">
                  <c:v>304</c:v>
                </c:pt>
                <c:pt idx="10">
                  <c:v>306</c:v>
                </c:pt>
                <c:pt idx="11">
                  <c:v>343</c:v>
                </c:pt>
                <c:pt idx="12">
                  <c:v>279</c:v>
                </c:pt>
                <c:pt idx="13">
                  <c:v>300</c:v>
                </c:pt>
                <c:pt idx="14">
                  <c:v>299.70142857142855</c:v>
                </c:pt>
              </c:numCache>
            </c:numRef>
          </c:val>
        </c:ser>
        <c:dLbls>
          <c:showVal val="1"/>
        </c:dLbls>
        <c:axId val="163297536"/>
        <c:axId val="163311616"/>
      </c:barChart>
      <c:catAx>
        <c:axId val="16329753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311616"/>
        <c:crossesAt val="0"/>
        <c:auto val="1"/>
        <c:lblAlgn val="ctr"/>
        <c:lblOffset val="100"/>
        <c:tickLblSkip val="1"/>
        <c:tickMarkSkip val="1"/>
      </c:catAx>
      <c:valAx>
        <c:axId val="16331161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297536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Obory vzdělání SŠ  ("H")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59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(2)'!$R$224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(2)'!$S$224:$AG$224</c:f>
              <c:numCache>
                <c:formatCode>#,##0</c:formatCode>
                <c:ptCount val="15"/>
                <c:pt idx="0">
                  <c:v>174</c:v>
                </c:pt>
                <c:pt idx="1">
                  <c:v>265</c:v>
                </c:pt>
                <c:pt idx="2">
                  <c:v>542</c:v>
                </c:pt>
                <c:pt idx="3">
                  <c:v>466</c:v>
                </c:pt>
                <c:pt idx="4">
                  <c:v>450</c:v>
                </c:pt>
                <c:pt idx="5">
                  <c:v>300</c:v>
                </c:pt>
                <c:pt idx="6">
                  <c:v>350</c:v>
                </c:pt>
                <c:pt idx="7">
                  <c:v>640</c:v>
                </c:pt>
                <c:pt idx="8">
                  <c:v>630</c:v>
                </c:pt>
                <c:pt idx="9">
                  <c:v>733</c:v>
                </c:pt>
                <c:pt idx="10">
                  <c:v>436</c:v>
                </c:pt>
                <c:pt idx="11">
                  <c:v>590</c:v>
                </c:pt>
                <c:pt idx="12">
                  <c:v>500</c:v>
                </c:pt>
                <c:pt idx="13">
                  <c:v>400</c:v>
                </c:pt>
                <c:pt idx="14">
                  <c:v>462.57142857142856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(2)'!$R$225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(2)'!$S$225:$AG$225</c:f>
              <c:numCache>
                <c:formatCode>#,##0</c:formatCode>
                <c:ptCount val="15"/>
                <c:pt idx="0">
                  <c:v>800</c:v>
                </c:pt>
                <c:pt idx="1">
                  <c:v>450</c:v>
                </c:pt>
                <c:pt idx="2">
                  <c:v>542</c:v>
                </c:pt>
                <c:pt idx="3">
                  <c:v>550</c:v>
                </c:pt>
                <c:pt idx="4">
                  <c:v>700</c:v>
                </c:pt>
                <c:pt idx="5">
                  <c:v>400</c:v>
                </c:pt>
                <c:pt idx="6">
                  <c:v>450</c:v>
                </c:pt>
                <c:pt idx="7">
                  <c:v>640</c:v>
                </c:pt>
                <c:pt idx="8">
                  <c:v>630</c:v>
                </c:pt>
                <c:pt idx="9">
                  <c:v>733</c:v>
                </c:pt>
                <c:pt idx="10">
                  <c:v>450</c:v>
                </c:pt>
                <c:pt idx="11">
                  <c:v>700</c:v>
                </c:pt>
                <c:pt idx="12">
                  <c:v>500</c:v>
                </c:pt>
                <c:pt idx="13">
                  <c:v>560</c:v>
                </c:pt>
                <c:pt idx="14">
                  <c:v>578.92857142857144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(2)'!$R$226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(2)'!$S$226:$AG$226</c:f>
              <c:numCache>
                <c:formatCode>#,##0</c:formatCode>
                <c:ptCount val="15"/>
                <c:pt idx="0">
                  <c:v>800</c:v>
                </c:pt>
                <c:pt idx="1">
                  <c:v>315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320</c:v>
                </c:pt>
                <c:pt idx="6">
                  <c:v>370</c:v>
                </c:pt>
                <c:pt idx="7">
                  <c:v>544</c:v>
                </c:pt>
                <c:pt idx="8">
                  <c:v>470</c:v>
                </c:pt>
                <c:pt idx="9">
                  <c:v>564</c:v>
                </c:pt>
                <c:pt idx="10">
                  <c:v>342</c:v>
                </c:pt>
                <c:pt idx="11">
                  <c:v>525</c:v>
                </c:pt>
                <c:pt idx="12">
                  <c:v>450</c:v>
                </c:pt>
                <c:pt idx="13">
                  <c:v>420</c:v>
                </c:pt>
                <c:pt idx="14">
                  <c:v>479.07142857142856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(2)'!$R$227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(2)'!$S$227:$AG$227</c:f>
              <c:numCache>
                <c:formatCode>#,##0</c:formatCode>
                <c:ptCount val="15"/>
                <c:pt idx="0">
                  <c:v>550</c:v>
                </c:pt>
                <c:pt idx="1">
                  <c:v>475</c:v>
                </c:pt>
                <c:pt idx="2">
                  <c:v>417</c:v>
                </c:pt>
                <c:pt idx="3">
                  <c:v>605</c:v>
                </c:pt>
                <c:pt idx="4">
                  <c:v>620</c:v>
                </c:pt>
                <c:pt idx="5">
                  <c:v>370</c:v>
                </c:pt>
                <c:pt idx="6">
                  <c:v>390</c:v>
                </c:pt>
                <c:pt idx="7">
                  <c:v>544</c:v>
                </c:pt>
                <c:pt idx="8">
                  <c:v>470</c:v>
                </c:pt>
                <c:pt idx="9">
                  <c:v>564</c:v>
                </c:pt>
                <c:pt idx="10">
                  <c:v>342</c:v>
                </c:pt>
                <c:pt idx="11">
                  <c:v>525</c:v>
                </c:pt>
                <c:pt idx="12">
                  <c:v>428</c:v>
                </c:pt>
                <c:pt idx="13">
                  <c:v>420</c:v>
                </c:pt>
                <c:pt idx="14">
                  <c:v>480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(2)'!$R$228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(2)'!$S$228:$AG$228</c:f>
              <c:numCache>
                <c:formatCode>#,##0</c:formatCode>
                <c:ptCount val="15"/>
                <c:pt idx="0">
                  <c:v>454</c:v>
                </c:pt>
                <c:pt idx="1">
                  <c:v>353</c:v>
                </c:pt>
                <c:pt idx="2">
                  <c:v>401</c:v>
                </c:pt>
                <c:pt idx="3">
                  <c:v>482</c:v>
                </c:pt>
                <c:pt idx="4">
                  <c:v>465</c:v>
                </c:pt>
                <c:pt idx="5">
                  <c:v>259</c:v>
                </c:pt>
                <c:pt idx="6">
                  <c:v>300</c:v>
                </c:pt>
                <c:pt idx="7">
                  <c:v>419</c:v>
                </c:pt>
                <c:pt idx="8">
                  <c:v>376</c:v>
                </c:pt>
                <c:pt idx="9">
                  <c:v>412</c:v>
                </c:pt>
                <c:pt idx="10">
                  <c:v>258</c:v>
                </c:pt>
                <c:pt idx="11">
                  <c:v>394</c:v>
                </c:pt>
                <c:pt idx="12">
                  <c:v>342</c:v>
                </c:pt>
                <c:pt idx="13">
                  <c:v>370</c:v>
                </c:pt>
                <c:pt idx="14">
                  <c:v>377.5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(2)'!$R$229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(2)'!$S$229:$AG$229</c:f>
              <c:numCache>
                <c:formatCode>#,##0</c:formatCode>
                <c:ptCount val="15"/>
                <c:pt idx="0">
                  <c:v>400</c:v>
                </c:pt>
                <c:pt idx="1">
                  <c:v>285</c:v>
                </c:pt>
                <c:pt idx="2">
                  <c:v>328.82</c:v>
                </c:pt>
                <c:pt idx="3">
                  <c:v>400</c:v>
                </c:pt>
                <c:pt idx="4">
                  <c:v>380</c:v>
                </c:pt>
                <c:pt idx="5">
                  <c:v>192</c:v>
                </c:pt>
                <c:pt idx="6">
                  <c:v>260</c:v>
                </c:pt>
                <c:pt idx="7">
                  <c:v>356</c:v>
                </c:pt>
                <c:pt idx="8">
                  <c:v>365</c:v>
                </c:pt>
                <c:pt idx="9">
                  <c:v>329</c:v>
                </c:pt>
                <c:pt idx="10">
                  <c:v>212</c:v>
                </c:pt>
                <c:pt idx="11">
                  <c:v>327</c:v>
                </c:pt>
                <c:pt idx="12">
                  <c:v>279</c:v>
                </c:pt>
                <c:pt idx="13">
                  <c:v>300</c:v>
                </c:pt>
                <c:pt idx="14">
                  <c:v>315.27285714285711</c:v>
                </c:pt>
              </c:numCache>
            </c:numRef>
          </c:val>
        </c:ser>
        <c:dLbls>
          <c:showVal val="1"/>
        </c:dLbls>
        <c:axId val="163936512"/>
        <c:axId val="163954688"/>
      </c:barChart>
      <c:catAx>
        <c:axId val="1639365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954688"/>
        <c:crossesAt val="0"/>
        <c:auto val="1"/>
        <c:lblAlgn val="ctr"/>
        <c:lblOffset val="100"/>
        <c:tickLblSkip val="1"/>
        <c:tickMarkSkip val="1"/>
      </c:catAx>
      <c:valAx>
        <c:axId val="163954688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93651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Obory vzdělání SŠ  ("L0")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73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(2)'!$R$236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(2)'!$S$236:$AG$236</c:f>
              <c:numCache>
                <c:formatCode>#,##0</c:formatCode>
                <c:ptCount val="15"/>
                <c:pt idx="0">
                  <c:v>174</c:v>
                </c:pt>
                <c:pt idx="1">
                  <c:v>265</c:v>
                </c:pt>
                <c:pt idx="2">
                  <c:v>542</c:v>
                </c:pt>
                <c:pt idx="3">
                  <c:v>471</c:v>
                </c:pt>
                <c:pt idx="4">
                  <c:v>450</c:v>
                </c:pt>
                <c:pt idx="5">
                  <c:v>300</c:v>
                </c:pt>
                <c:pt idx="6">
                  <c:v>350</c:v>
                </c:pt>
                <c:pt idx="7">
                  <c:v>640</c:v>
                </c:pt>
                <c:pt idx="8">
                  <c:v>630</c:v>
                </c:pt>
                <c:pt idx="9">
                  <c:v>733</c:v>
                </c:pt>
                <c:pt idx="10">
                  <c:v>436</c:v>
                </c:pt>
                <c:pt idx="11">
                  <c:v>590</c:v>
                </c:pt>
                <c:pt idx="12">
                  <c:v>500</c:v>
                </c:pt>
                <c:pt idx="13">
                  <c:v>400</c:v>
                </c:pt>
                <c:pt idx="14">
                  <c:v>462.92857142857144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(2)'!$R$237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(2)'!$S$237:$AG$237</c:f>
              <c:numCache>
                <c:formatCode>#,##0</c:formatCode>
                <c:ptCount val="15"/>
                <c:pt idx="0">
                  <c:v>800</c:v>
                </c:pt>
                <c:pt idx="1">
                  <c:v>450</c:v>
                </c:pt>
                <c:pt idx="2">
                  <c:v>542</c:v>
                </c:pt>
                <c:pt idx="3">
                  <c:v>550</c:v>
                </c:pt>
                <c:pt idx="4">
                  <c:v>700</c:v>
                </c:pt>
                <c:pt idx="5">
                  <c:v>300</c:v>
                </c:pt>
                <c:pt idx="6">
                  <c:v>450</c:v>
                </c:pt>
                <c:pt idx="7">
                  <c:v>640</c:v>
                </c:pt>
                <c:pt idx="8">
                  <c:v>630</c:v>
                </c:pt>
                <c:pt idx="9">
                  <c:v>733</c:v>
                </c:pt>
                <c:pt idx="10">
                  <c:v>450</c:v>
                </c:pt>
                <c:pt idx="11">
                  <c:v>700</c:v>
                </c:pt>
                <c:pt idx="12">
                  <c:v>500</c:v>
                </c:pt>
                <c:pt idx="13">
                  <c:v>560</c:v>
                </c:pt>
                <c:pt idx="14">
                  <c:v>571.78571428571433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(2)'!$R$238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(2)'!$S$238:$AG$238</c:f>
              <c:numCache>
                <c:formatCode>#,##0</c:formatCode>
                <c:ptCount val="15"/>
                <c:pt idx="0">
                  <c:v>800</c:v>
                </c:pt>
                <c:pt idx="1">
                  <c:v>315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320</c:v>
                </c:pt>
                <c:pt idx="6">
                  <c:v>370</c:v>
                </c:pt>
                <c:pt idx="7">
                  <c:v>544</c:v>
                </c:pt>
                <c:pt idx="8">
                  <c:v>470</c:v>
                </c:pt>
                <c:pt idx="9">
                  <c:v>564</c:v>
                </c:pt>
                <c:pt idx="10">
                  <c:v>342</c:v>
                </c:pt>
                <c:pt idx="11">
                  <c:v>525</c:v>
                </c:pt>
                <c:pt idx="12">
                  <c:v>450</c:v>
                </c:pt>
                <c:pt idx="13">
                  <c:v>420</c:v>
                </c:pt>
                <c:pt idx="14">
                  <c:v>479.07142857142856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(2)'!$R$239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(2)'!$S$239:$AG$239</c:f>
              <c:numCache>
                <c:formatCode>#,##0</c:formatCode>
                <c:ptCount val="15"/>
                <c:pt idx="0">
                  <c:v>550</c:v>
                </c:pt>
                <c:pt idx="1">
                  <c:v>475</c:v>
                </c:pt>
                <c:pt idx="2">
                  <c:v>417</c:v>
                </c:pt>
                <c:pt idx="3">
                  <c:v>605</c:v>
                </c:pt>
                <c:pt idx="4">
                  <c:v>620</c:v>
                </c:pt>
                <c:pt idx="5">
                  <c:v>370</c:v>
                </c:pt>
                <c:pt idx="6">
                  <c:v>390</c:v>
                </c:pt>
                <c:pt idx="7">
                  <c:v>544</c:v>
                </c:pt>
                <c:pt idx="8">
                  <c:v>470</c:v>
                </c:pt>
                <c:pt idx="9">
                  <c:v>564</c:v>
                </c:pt>
                <c:pt idx="10">
                  <c:v>342</c:v>
                </c:pt>
                <c:pt idx="11">
                  <c:v>525</c:v>
                </c:pt>
                <c:pt idx="12">
                  <c:v>428</c:v>
                </c:pt>
                <c:pt idx="13">
                  <c:v>420</c:v>
                </c:pt>
                <c:pt idx="14">
                  <c:v>480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(2)'!$R$240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(2)'!$S$240:$AG$240</c:f>
              <c:numCache>
                <c:formatCode>#,##0</c:formatCode>
                <c:ptCount val="15"/>
                <c:pt idx="0">
                  <c:v>454</c:v>
                </c:pt>
                <c:pt idx="1">
                  <c:v>353</c:v>
                </c:pt>
                <c:pt idx="2">
                  <c:v>401</c:v>
                </c:pt>
                <c:pt idx="3">
                  <c:v>482</c:v>
                </c:pt>
                <c:pt idx="4">
                  <c:v>465</c:v>
                </c:pt>
                <c:pt idx="5">
                  <c:v>259</c:v>
                </c:pt>
                <c:pt idx="6">
                  <c:v>300</c:v>
                </c:pt>
                <c:pt idx="7">
                  <c:v>419</c:v>
                </c:pt>
                <c:pt idx="8">
                  <c:v>376</c:v>
                </c:pt>
                <c:pt idx="9">
                  <c:v>412</c:v>
                </c:pt>
                <c:pt idx="10">
                  <c:v>258</c:v>
                </c:pt>
                <c:pt idx="11">
                  <c:v>394</c:v>
                </c:pt>
                <c:pt idx="12">
                  <c:v>342</c:v>
                </c:pt>
                <c:pt idx="13">
                  <c:v>370</c:v>
                </c:pt>
                <c:pt idx="14">
                  <c:v>377.5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(2)'!$R$241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(2)'!$S$241:$AG$241</c:f>
              <c:numCache>
                <c:formatCode>#,##0</c:formatCode>
                <c:ptCount val="15"/>
                <c:pt idx="0">
                  <c:v>400</c:v>
                </c:pt>
                <c:pt idx="1">
                  <c:v>285</c:v>
                </c:pt>
                <c:pt idx="2">
                  <c:v>328.82</c:v>
                </c:pt>
                <c:pt idx="3">
                  <c:v>400</c:v>
                </c:pt>
                <c:pt idx="4">
                  <c:v>380</c:v>
                </c:pt>
                <c:pt idx="5">
                  <c:v>192</c:v>
                </c:pt>
                <c:pt idx="6">
                  <c:v>260</c:v>
                </c:pt>
                <c:pt idx="7">
                  <c:v>356</c:v>
                </c:pt>
                <c:pt idx="8">
                  <c:v>365</c:v>
                </c:pt>
                <c:pt idx="9">
                  <c:v>329</c:v>
                </c:pt>
                <c:pt idx="10">
                  <c:v>212</c:v>
                </c:pt>
                <c:pt idx="11">
                  <c:v>327</c:v>
                </c:pt>
                <c:pt idx="12">
                  <c:v>279</c:v>
                </c:pt>
                <c:pt idx="13">
                  <c:v>300</c:v>
                </c:pt>
                <c:pt idx="14">
                  <c:v>315.27285714285711</c:v>
                </c:pt>
              </c:numCache>
            </c:numRef>
          </c:val>
        </c:ser>
        <c:dLbls>
          <c:showVal val="1"/>
        </c:dLbls>
        <c:axId val="164092160"/>
        <c:axId val="163381248"/>
      </c:barChart>
      <c:catAx>
        <c:axId val="1640921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381248"/>
        <c:crossesAt val="0"/>
        <c:auto val="1"/>
        <c:lblAlgn val="ctr"/>
        <c:lblOffset val="100"/>
        <c:tickLblSkip val="1"/>
        <c:tickMarkSkip val="1"/>
      </c:catAx>
      <c:valAx>
        <c:axId val="163381248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092160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ZŠ tvořené pouze ročníky I. stupně</a:t>
            </a:r>
            <a:endParaRPr lang="cs-CZ" sz="1400"/>
          </a:p>
        </c:rich>
      </c:tx>
      <c:layout>
        <c:manualLayout>
          <c:xMode val="edge"/>
          <c:yMode val="edge"/>
          <c:x val="0.30038538121446995"/>
          <c:y val="1.6723573270155588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(2)'!$R$20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(2)'!$S$20:$AG$20</c:f>
              <c:numCache>
                <c:formatCode>#,##0</c:formatCode>
                <c:ptCount val="15"/>
                <c:pt idx="0">
                  <c:v>785</c:v>
                </c:pt>
                <c:pt idx="1">
                  <c:v>1010</c:v>
                </c:pt>
                <c:pt idx="2">
                  <c:v>980</c:v>
                </c:pt>
                <c:pt idx="3">
                  <c:v>800</c:v>
                </c:pt>
                <c:pt idx="4">
                  <c:v>500</c:v>
                </c:pt>
                <c:pt idx="5">
                  <c:v>780</c:v>
                </c:pt>
                <c:pt idx="6">
                  <c:v>930</c:v>
                </c:pt>
                <c:pt idx="7">
                  <c:v>720</c:v>
                </c:pt>
                <c:pt idx="8">
                  <c:v>830</c:v>
                </c:pt>
                <c:pt idx="9">
                  <c:v>1340</c:v>
                </c:pt>
                <c:pt idx="10">
                  <c:v>1310</c:v>
                </c:pt>
                <c:pt idx="11">
                  <c:v>1155</c:v>
                </c:pt>
                <c:pt idx="12">
                  <c:v>570</c:v>
                </c:pt>
                <c:pt idx="13">
                  <c:v>1140</c:v>
                </c:pt>
                <c:pt idx="14">
                  <c:v>917.85714285714289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(2)'!$R$21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(2)'!$S$21:$AG$21</c:f>
              <c:numCache>
                <c:formatCode>#,##0</c:formatCode>
                <c:ptCount val="15"/>
                <c:pt idx="0">
                  <c:v>840</c:v>
                </c:pt>
                <c:pt idx="1">
                  <c:v>1100</c:v>
                </c:pt>
                <c:pt idx="2">
                  <c:v>1090</c:v>
                </c:pt>
                <c:pt idx="3">
                  <c:v>950</c:v>
                </c:pt>
                <c:pt idx="4">
                  <c:v>1170</c:v>
                </c:pt>
                <c:pt idx="5">
                  <c:v>924</c:v>
                </c:pt>
                <c:pt idx="6">
                  <c:v>1100</c:v>
                </c:pt>
                <c:pt idx="7">
                  <c:v>1406</c:v>
                </c:pt>
                <c:pt idx="8">
                  <c:v>950</c:v>
                </c:pt>
                <c:pt idx="9">
                  <c:v>1447</c:v>
                </c:pt>
                <c:pt idx="10">
                  <c:v>1430</c:v>
                </c:pt>
                <c:pt idx="11">
                  <c:v>1410</c:v>
                </c:pt>
                <c:pt idx="12">
                  <c:v>1200</c:v>
                </c:pt>
                <c:pt idx="13">
                  <c:v>1300</c:v>
                </c:pt>
                <c:pt idx="14">
                  <c:v>1165.5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(2)'!$R$22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(2)'!$S$22:$AG$22</c:f>
              <c:numCache>
                <c:formatCode>#,##0</c:formatCode>
                <c:ptCount val="15"/>
                <c:pt idx="0">
                  <c:v>647</c:v>
                </c:pt>
                <c:pt idx="1">
                  <c:v>770</c:v>
                </c:pt>
                <c:pt idx="2">
                  <c:v>839</c:v>
                </c:pt>
                <c:pt idx="3">
                  <c:v>850</c:v>
                </c:pt>
                <c:pt idx="4">
                  <c:v>860</c:v>
                </c:pt>
                <c:pt idx="5">
                  <c:v>739</c:v>
                </c:pt>
                <c:pt idx="6">
                  <c:v>920</c:v>
                </c:pt>
                <c:pt idx="7">
                  <c:v>1055</c:v>
                </c:pt>
                <c:pt idx="8">
                  <c:v>780</c:v>
                </c:pt>
                <c:pt idx="9">
                  <c:v>1114</c:v>
                </c:pt>
                <c:pt idx="10">
                  <c:v>1087</c:v>
                </c:pt>
                <c:pt idx="11">
                  <c:v>1072</c:v>
                </c:pt>
                <c:pt idx="12">
                  <c:v>990</c:v>
                </c:pt>
                <c:pt idx="13">
                  <c:v>940</c:v>
                </c:pt>
                <c:pt idx="14">
                  <c:v>904.5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(2)'!$R$23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(2)'!$S$23:$AG$23</c:f>
              <c:numCache>
                <c:formatCode>#,##0</c:formatCode>
                <c:ptCount val="15"/>
                <c:pt idx="0">
                  <c:v>850</c:v>
                </c:pt>
                <c:pt idx="1">
                  <c:v>920</c:v>
                </c:pt>
                <c:pt idx="2">
                  <c:v>839</c:v>
                </c:pt>
                <c:pt idx="3">
                  <c:v>935</c:v>
                </c:pt>
                <c:pt idx="4">
                  <c:v>860</c:v>
                </c:pt>
                <c:pt idx="5">
                  <c:v>770</c:v>
                </c:pt>
                <c:pt idx="6">
                  <c:v>940</c:v>
                </c:pt>
                <c:pt idx="7">
                  <c:v>1055</c:v>
                </c:pt>
                <c:pt idx="8">
                  <c:v>800</c:v>
                </c:pt>
                <c:pt idx="9">
                  <c:v>1114</c:v>
                </c:pt>
                <c:pt idx="10">
                  <c:v>1087</c:v>
                </c:pt>
                <c:pt idx="11">
                  <c:v>1072</c:v>
                </c:pt>
                <c:pt idx="12">
                  <c:v>941</c:v>
                </c:pt>
                <c:pt idx="13">
                  <c:v>930</c:v>
                </c:pt>
                <c:pt idx="14">
                  <c:v>936.64285714285711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(2)'!$R$24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(2)'!$S$24:$AG$24</c:f>
              <c:numCache>
                <c:formatCode>#,##0</c:formatCode>
                <c:ptCount val="15"/>
                <c:pt idx="0">
                  <c:v>659</c:v>
                </c:pt>
                <c:pt idx="1">
                  <c:v>708</c:v>
                </c:pt>
                <c:pt idx="2">
                  <c:v>819</c:v>
                </c:pt>
                <c:pt idx="3">
                  <c:v>739</c:v>
                </c:pt>
                <c:pt idx="4">
                  <c:v>645</c:v>
                </c:pt>
                <c:pt idx="5">
                  <c:v>539</c:v>
                </c:pt>
                <c:pt idx="6">
                  <c:v>720</c:v>
                </c:pt>
                <c:pt idx="7">
                  <c:v>812</c:v>
                </c:pt>
                <c:pt idx="8">
                  <c:v>680</c:v>
                </c:pt>
                <c:pt idx="9">
                  <c:v>891</c:v>
                </c:pt>
                <c:pt idx="10">
                  <c:v>821</c:v>
                </c:pt>
                <c:pt idx="11">
                  <c:v>836</c:v>
                </c:pt>
                <c:pt idx="12">
                  <c:v>753</c:v>
                </c:pt>
                <c:pt idx="13">
                  <c:v>740</c:v>
                </c:pt>
                <c:pt idx="14">
                  <c:v>740.14285714285711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(2)'!$R$25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(2)'!$S$25:$AG$25</c:f>
              <c:numCache>
                <c:formatCode>#,##0</c:formatCode>
                <c:ptCount val="15"/>
                <c:pt idx="0">
                  <c:v>580</c:v>
                </c:pt>
                <c:pt idx="1">
                  <c:v>585</c:v>
                </c:pt>
                <c:pt idx="2">
                  <c:v>672</c:v>
                </c:pt>
                <c:pt idx="3">
                  <c:v>610</c:v>
                </c:pt>
                <c:pt idx="4">
                  <c:v>550</c:v>
                </c:pt>
                <c:pt idx="5">
                  <c:v>400</c:v>
                </c:pt>
                <c:pt idx="6">
                  <c:v>610</c:v>
                </c:pt>
                <c:pt idx="7">
                  <c:v>690</c:v>
                </c:pt>
                <c:pt idx="8">
                  <c:v>660</c:v>
                </c:pt>
                <c:pt idx="9">
                  <c:v>713</c:v>
                </c:pt>
                <c:pt idx="10">
                  <c:v>673</c:v>
                </c:pt>
                <c:pt idx="11">
                  <c:v>694</c:v>
                </c:pt>
                <c:pt idx="12">
                  <c:v>614</c:v>
                </c:pt>
                <c:pt idx="13">
                  <c:v>599</c:v>
                </c:pt>
                <c:pt idx="14">
                  <c:v>617.85714285714289</c:v>
                </c:pt>
              </c:numCache>
            </c:numRef>
          </c:val>
        </c:ser>
        <c:dLbls>
          <c:showVal val="1"/>
        </c:dLbls>
        <c:axId val="161134848"/>
        <c:axId val="160628736"/>
      </c:barChart>
      <c:catAx>
        <c:axId val="16113484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628736"/>
        <c:crossesAt val="0"/>
        <c:auto val="1"/>
        <c:lblAlgn val="ctr"/>
        <c:lblOffset val="100"/>
        <c:tickLblSkip val="1"/>
        <c:tickMarkSkip val="1"/>
      </c:catAx>
      <c:valAx>
        <c:axId val="160628736"/>
        <c:scaling>
          <c:orientation val="minMax"/>
          <c:max val="15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134848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Obory vzdělání SŠ  ("E")</a:t>
            </a:r>
            <a:endParaRPr lang="en-US" sz="1400"/>
          </a:p>
        </c:rich>
      </c:tx>
      <c:layout>
        <c:manualLayout>
          <c:xMode val="edge"/>
          <c:yMode val="edge"/>
          <c:x val="0.36924671227111844"/>
          <c:y val="1.6723573270155487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(2)'!$R$248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(2)'!$S$248:$AG$248</c:f>
              <c:numCache>
                <c:formatCode>#,##0</c:formatCode>
                <c:ptCount val="15"/>
                <c:pt idx="0">
                  <c:v>174</c:v>
                </c:pt>
                <c:pt idx="1">
                  <c:v>265</c:v>
                </c:pt>
                <c:pt idx="2">
                  <c:v>542</c:v>
                </c:pt>
                <c:pt idx="3">
                  <c:v>541</c:v>
                </c:pt>
                <c:pt idx="4">
                  <c:v>450</c:v>
                </c:pt>
                <c:pt idx="5">
                  <c:v>300</c:v>
                </c:pt>
                <c:pt idx="6">
                  <c:v>350</c:v>
                </c:pt>
                <c:pt idx="7">
                  <c:v>640</c:v>
                </c:pt>
                <c:pt idx="8">
                  <c:v>500</c:v>
                </c:pt>
                <c:pt idx="9">
                  <c:v>402</c:v>
                </c:pt>
                <c:pt idx="10">
                  <c:v>436</c:v>
                </c:pt>
                <c:pt idx="11">
                  <c:v>590</c:v>
                </c:pt>
                <c:pt idx="12">
                  <c:v>500</c:v>
                </c:pt>
                <c:pt idx="13">
                  <c:v>400</c:v>
                </c:pt>
                <c:pt idx="14">
                  <c:v>435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(2)'!$R$249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(2)'!$S$249:$AG$249</c:f>
              <c:numCache>
                <c:formatCode>#,##0</c:formatCode>
                <c:ptCount val="15"/>
                <c:pt idx="0">
                  <c:v>460</c:v>
                </c:pt>
                <c:pt idx="1">
                  <c:v>450</c:v>
                </c:pt>
                <c:pt idx="2">
                  <c:v>542</c:v>
                </c:pt>
                <c:pt idx="3">
                  <c:v>550</c:v>
                </c:pt>
                <c:pt idx="4">
                  <c:v>700</c:v>
                </c:pt>
                <c:pt idx="5">
                  <c:v>400</c:v>
                </c:pt>
                <c:pt idx="6">
                  <c:v>580</c:v>
                </c:pt>
                <c:pt idx="7">
                  <c:v>640</c:v>
                </c:pt>
                <c:pt idx="8">
                  <c:v>630</c:v>
                </c:pt>
                <c:pt idx="9">
                  <c:v>402</c:v>
                </c:pt>
                <c:pt idx="10">
                  <c:v>450</c:v>
                </c:pt>
                <c:pt idx="11">
                  <c:v>700</c:v>
                </c:pt>
                <c:pt idx="12">
                  <c:v>500</c:v>
                </c:pt>
                <c:pt idx="13">
                  <c:v>560</c:v>
                </c:pt>
                <c:pt idx="14">
                  <c:v>540.28571428571433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(2)'!$R$250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(2)'!$S$250:$AG$250</c:f>
              <c:numCache>
                <c:formatCode>#,##0</c:formatCode>
                <c:ptCount val="15"/>
                <c:pt idx="0">
                  <c:v>460</c:v>
                </c:pt>
                <c:pt idx="1">
                  <c:v>315</c:v>
                </c:pt>
                <c:pt idx="2">
                  <c:v>417</c:v>
                </c:pt>
                <c:pt idx="3">
                  <c:v>550</c:v>
                </c:pt>
                <c:pt idx="4">
                  <c:v>620</c:v>
                </c:pt>
                <c:pt idx="5">
                  <c:v>320</c:v>
                </c:pt>
                <c:pt idx="6">
                  <c:v>370</c:v>
                </c:pt>
                <c:pt idx="7">
                  <c:v>544</c:v>
                </c:pt>
                <c:pt idx="8">
                  <c:v>470</c:v>
                </c:pt>
                <c:pt idx="9">
                  <c:v>310</c:v>
                </c:pt>
                <c:pt idx="10">
                  <c:v>342</c:v>
                </c:pt>
                <c:pt idx="11">
                  <c:v>525</c:v>
                </c:pt>
                <c:pt idx="12">
                  <c:v>450</c:v>
                </c:pt>
                <c:pt idx="13">
                  <c:v>420</c:v>
                </c:pt>
                <c:pt idx="14">
                  <c:v>436.64285714285717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(2)'!$R$251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(2)'!$S$251:$AG$251</c:f>
              <c:numCache>
                <c:formatCode>#,##0</c:formatCode>
                <c:ptCount val="15"/>
                <c:pt idx="0">
                  <c:v>460</c:v>
                </c:pt>
                <c:pt idx="1">
                  <c:v>475</c:v>
                </c:pt>
                <c:pt idx="2">
                  <c:v>417</c:v>
                </c:pt>
                <c:pt idx="3">
                  <c:v>605</c:v>
                </c:pt>
                <c:pt idx="4">
                  <c:v>620</c:v>
                </c:pt>
                <c:pt idx="5">
                  <c:v>370</c:v>
                </c:pt>
                <c:pt idx="6">
                  <c:v>490</c:v>
                </c:pt>
                <c:pt idx="7">
                  <c:v>544</c:v>
                </c:pt>
                <c:pt idx="8">
                  <c:v>470</c:v>
                </c:pt>
                <c:pt idx="9">
                  <c:v>564</c:v>
                </c:pt>
                <c:pt idx="10">
                  <c:v>342</c:v>
                </c:pt>
                <c:pt idx="11">
                  <c:v>525</c:v>
                </c:pt>
                <c:pt idx="12">
                  <c:v>428</c:v>
                </c:pt>
                <c:pt idx="13">
                  <c:v>420</c:v>
                </c:pt>
                <c:pt idx="14">
                  <c:v>480.71428571428572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(2)'!$R$252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(2)'!$S$252:$AG$252</c:f>
              <c:numCache>
                <c:formatCode>#,##0</c:formatCode>
                <c:ptCount val="15"/>
                <c:pt idx="0">
                  <c:v>379</c:v>
                </c:pt>
                <c:pt idx="1">
                  <c:v>353</c:v>
                </c:pt>
                <c:pt idx="2">
                  <c:v>401</c:v>
                </c:pt>
                <c:pt idx="3">
                  <c:v>482</c:v>
                </c:pt>
                <c:pt idx="4">
                  <c:v>465</c:v>
                </c:pt>
                <c:pt idx="5">
                  <c:v>259</c:v>
                </c:pt>
                <c:pt idx="6">
                  <c:v>380</c:v>
                </c:pt>
                <c:pt idx="7">
                  <c:v>419</c:v>
                </c:pt>
                <c:pt idx="8">
                  <c:v>376</c:v>
                </c:pt>
                <c:pt idx="9">
                  <c:v>412</c:v>
                </c:pt>
                <c:pt idx="10">
                  <c:v>258</c:v>
                </c:pt>
                <c:pt idx="11">
                  <c:v>394</c:v>
                </c:pt>
                <c:pt idx="12">
                  <c:v>342</c:v>
                </c:pt>
                <c:pt idx="13">
                  <c:v>370</c:v>
                </c:pt>
                <c:pt idx="14">
                  <c:v>377.85714285714283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(2)'!$R$253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(2)'!$S$253:$AG$253</c:f>
              <c:numCache>
                <c:formatCode>#,##0</c:formatCode>
                <c:ptCount val="15"/>
                <c:pt idx="0">
                  <c:v>334</c:v>
                </c:pt>
                <c:pt idx="1">
                  <c:v>285</c:v>
                </c:pt>
                <c:pt idx="2">
                  <c:v>328.82</c:v>
                </c:pt>
                <c:pt idx="3">
                  <c:v>400</c:v>
                </c:pt>
                <c:pt idx="4">
                  <c:v>380</c:v>
                </c:pt>
                <c:pt idx="5">
                  <c:v>192</c:v>
                </c:pt>
                <c:pt idx="6">
                  <c:v>320</c:v>
                </c:pt>
                <c:pt idx="7">
                  <c:v>356</c:v>
                </c:pt>
                <c:pt idx="8">
                  <c:v>365</c:v>
                </c:pt>
                <c:pt idx="9">
                  <c:v>329</c:v>
                </c:pt>
                <c:pt idx="10">
                  <c:v>212</c:v>
                </c:pt>
                <c:pt idx="11">
                  <c:v>327</c:v>
                </c:pt>
                <c:pt idx="12">
                  <c:v>279</c:v>
                </c:pt>
                <c:pt idx="13">
                  <c:v>300</c:v>
                </c:pt>
                <c:pt idx="14">
                  <c:v>314.84428571428572</c:v>
                </c:pt>
              </c:numCache>
            </c:numRef>
          </c:val>
        </c:ser>
        <c:dLbls>
          <c:showVal val="1"/>
        </c:dLbls>
        <c:axId val="164116736"/>
        <c:axId val="164130816"/>
      </c:barChart>
      <c:catAx>
        <c:axId val="16411673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130816"/>
        <c:crossesAt val="0"/>
        <c:auto val="1"/>
        <c:lblAlgn val="ctr"/>
        <c:lblOffset val="100"/>
        <c:tickLblSkip val="1"/>
        <c:tickMarkSkip val="1"/>
      </c:catAx>
      <c:valAx>
        <c:axId val="16413081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116736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VOŠ</a:t>
            </a:r>
            <a:endParaRPr lang="en-US" sz="1400"/>
          </a:p>
        </c:rich>
      </c:tx>
      <c:layout>
        <c:manualLayout>
          <c:xMode val="edge"/>
          <c:yMode val="edge"/>
          <c:x val="0.49298492045063896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(2)'!$R$260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(2)'!$S$260:$AG$260</c:f>
              <c:numCache>
                <c:formatCode>#,##0</c:formatCode>
                <c:ptCount val="15"/>
                <c:pt idx="0">
                  <c:v>600</c:v>
                </c:pt>
                <c:pt idx="1">
                  <c:v>324</c:v>
                </c:pt>
                <c:pt idx="2">
                  <c:v>542</c:v>
                </c:pt>
                <c:pt idx="3">
                  <c:v>346</c:v>
                </c:pt>
                <c:pt idx="4">
                  <c:v>450</c:v>
                </c:pt>
                <c:pt idx="5">
                  <c:v>300</c:v>
                </c:pt>
                <c:pt idx="6">
                  <c:v>500</c:v>
                </c:pt>
                <c:pt idx="7">
                  <c:v>640</c:v>
                </c:pt>
                <c:pt idx="8">
                  <c:v>450</c:v>
                </c:pt>
                <c:pt idx="9">
                  <c:v>675</c:v>
                </c:pt>
                <c:pt idx="10">
                  <c:v>633</c:v>
                </c:pt>
                <c:pt idx="11">
                  <c:v>650</c:v>
                </c:pt>
                <c:pt idx="12">
                  <c:v>500</c:v>
                </c:pt>
                <c:pt idx="13">
                  <c:v>400</c:v>
                </c:pt>
                <c:pt idx="14">
                  <c:v>500.71428571428572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(2)'!$R$261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(2)'!$S$261:$AG$261</c:f>
              <c:numCache>
                <c:formatCode>#,##0</c:formatCode>
                <c:ptCount val="15"/>
                <c:pt idx="0">
                  <c:v>640</c:v>
                </c:pt>
                <c:pt idx="1">
                  <c:v>450</c:v>
                </c:pt>
                <c:pt idx="2">
                  <c:v>542</c:v>
                </c:pt>
                <c:pt idx="3">
                  <c:v>400</c:v>
                </c:pt>
                <c:pt idx="4">
                  <c:v>700</c:v>
                </c:pt>
                <c:pt idx="5">
                  <c:v>400</c:v>
                </c:pt>
                <c:pt idx="6">
                  <c:v>600</c:v>
                </c:pt>
                <c:pt idx="7">
                  <c:v>640</c:v>
                </c:pt>
                <c:pt idx="8">
                  <c:v>450</c:v>
                </c:pt>
                <c:pt idx="9">
                  <c:v>675</c:v>
                </c:pt>
                <c:pt idx="10">
                  <c:v>650</c:v>
                </c:pt>
                <c:pt idx="11">
                  <c:v>729</c:v>
                </c:pt>
                <c:pt idx="12">
                  <c:v>500</c:v>
                </c:pt>
                <c:pt idx="13">
                  <c:v>560</c:v>
                </c:pt>
                <c:pt idx="14">
                  <c:v>566.85714285714289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(2)'!$R$262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(2)'!$S$262:$AG$262</c:f>
              <c:numCache>
                <c:formatCode>#,##0</c:formatCode>
                <c:ptCount val="15"/>
                <c:pt idx="0">
                  <c:v>640</c:v>
                </c:pt>
                <c:pt idx="1">
                  <c:v>315</c:v>
                </c:pt>
                <c:pt idx="2">
                  <c:v>417</c:v>
                </c:pt>
                <c:pt idx="3">
                  <c:v>400</c:v>
                </c:pt>
                <c:pt idx="4">
                  <c:v>600</c:v>
                </c:pt>
                <c:pt idx="5">
                  <c:v>320</c:v>
                </c:pt>
                <c:pt idx="6">
                  <c:v>430</c:v>
                </c:pt>
                <c:pt idx="7">
                  <c:v>544</c:v>
                </c:pt>
                <c:pt idx="8">
                  <c:v>340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450</c:v>
                </c:pt>
                <c:pt idx="13">
                  <c:v>420</c:v>
                </c:pt>
                <c:pt idx="14">
                  <c:v>459.78571428571428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(2)'!$R$263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(2)'!$S$263:$AG$263</c:f>
              <c:numCache>
                <c:formatCode>#,##0</c:formatCode>
                <c:ptCount val="15"/>
                <c:pt idx="0">
                  <c:v>512</c:v>
                </c:pt>
                <c:pt idx="1">
                  <c:v>475</c:v>
                </c:pt>
                <c:pt idx="2">
                  <c:v>417</c:v>
                </c:pt>
                <c:pt idx="3">
                  <c:v>440</c:v>
                </c:pt>
                <c:pt idx="4">
                  <c:v>600</c:v>
                </c:pt>
                <c:pt idx="5">
                  <c:v>370</c:v>
                </c:pt>
                <c:pt idx="6">
                  <c:v>430</c:v>
                </c:pt>
                <c:pt idx="7">
                  <c:v>544</c:v>
                </c:pt>
                <c:pt idx="8">
                  <c:v>340</c:v>
                </c:pt>
                <c:pt idx="9">
                  <c:v>520</c:v>
                </c:pt>
                <c:pt idx="10">
                  <c:v>494</c:v>
                </c:pt>
                <c:pt idx="11">
                  <c:v>547</c:v>
                </c:pt>
                <c:pt idx="12">
                  <c:v>428</c:v>
                </c:pt>
                <c:pt idx="13">
                  <c:v>420</c:v>
                </c:pt>
                <c:pt idx="14">
                  <c:v>466.92857142857144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(2)'!$R$264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(2)'!$S$264:$AG$264</c:f>
              <c:numCache>
                <c:formatCode>#,##0</c:formatCode>
                <c:ptCount val="15"/>
                <c:pt idx="0">
                  <c:v>422</c:v>
                </c:pt>
                <c:pt idx="1">
                  <c:v>357</c:v>
                </c:pt>
                <c:pt idx="2">
                  <c:v>401</c:v>
                </c:pt>
                <c:pt idx="3">
                  <c:v>351</c:v>
                </c:pt>
                <c:pt idx="4">
                  <c:v>450</c:v>
                </c:pt>
                <c:pt idx="5">
                  <c:v>259</c:v>
                </c:pt>
                <c:pt idx="6">
                  <c:v>330</c:v>
                </c:pt>
                <c:pt idx="7">
                  <c:v>419</c:v>
                </c:pt>
                <c:pt idx="8">
                  <c:v>272</c:v>
                </c:pt>
                <c:pt idx="9">
                  <c:v>380</c:v>
                </c:pt>
                <c:pt idx="10">
                  <c:v>373</c:v>
                </c:pt>
                <c:pt idx="11">
                  <c:v>411</c:v>
                </c:pt>
                <c:pt idx="12">
                  <c:v>342</c:v>
                </c:pt>
                <c:pt idx="13">
                  <c:v>370</c:v>
                </c:pt>
                <c:pt idx="14">
                  <c:v>366.92857142857144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(2)'!$R$265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(2)'!$S$265:$AG$265</c:f>
              <c:numCache>
                <c:formatCode>#,##0</c:formatCode>
                <c:ptCount val="15"/>
                <c:pt idx="0">
                  <c:v>371</c:v>
                </c:pt>
                <c:pt idx="1">
                  <c:v>291</c:v>
                </c:pt>
                <c:pt idx="2">
                  <c:v>328.82</c:v>
                </c:pt>
                <c:pt idx="3">
                  <c:v>290</c:v>
                </c:pt>
                <c:pt idx="4">
                  <c:v>360</c:v>
                </c:pt>
                <c:pt idx="5">
                  <c:v>192</c:v>
                </c:pt>
                <c:pt idx="6">
                  <c:v>280</c:v>
                </c:pt>
                <c:pt idx="7">
                  <c:v>356</c:v>
                </c:pt>
                <c:pt idx="8">
                  <c:v>264</c:v>
                </c:pt>
                <c:pt idx="9">
                  <c:v>304</c:v>
                </c:pt>
                <c:pt idx="10">
                  <c:v>306</c:v>
                </c:pt>
                <c:pt idx="11">
                  <c:v>341</c:v>
                </c:pt>
                <c:pt idx="12">
                  <c:v>279</c:v>
                </c:pt>
                <c:pt idx="13">
                  <c:v>300</c:v>
                </c:pt>
                <c:pt idx="14">
                  <c:v>304.48714285714283</c:v>
                </c:pt>
              </c:numCache>
            </c:numRef>
          </c:val>
        </c:ser>
        <c:dLbls>
          <c:showVal val="1"/>
        </c:dLbls>
        <c:axId val="164223232"/>
        <c:axId val="164233216"/>
      </c:barChart>
      <c:catAx>
        <c:axId val="1642232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233216"/>
        <c:crossesAt val="0"/>
        <c:auto val="1"/>
        <c:lblAlgn val="ctr"/>
        <c:lblOffset val="100"/>
        <c:tickLblSkip val="1"/>
        <c:tickMarkSkip val="1"/>
      </c:catAx>
      <c:valAx>
        <c:axId val="164233216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223232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Konzervatoře</a:t>
            </a:r>
            <a:endParaRPr lang="en-US" sz="1400"/>
          </a:p>
        </c:rich>
      </c:tx>
      <c:layout>
        <c:manualLayout>
          <c:xMode val="edge"/>
          <c:yMode val="edge"/>
          <c:x val="0.4241388887293519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(2)'!$R$272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(2)'!$S$272:$AG$272</c:f>
              <c:numCache>
                <c:formatCode>#,##0</c:formatCode>
                <c:ptCount val="15"/>
                <c:pt idx="0">
                  <c:v>600</c:v>
                </c:pt>
                <c:pt idx="1">
                  <c:v>0</c:v>
                </c:pt>
                <c:pt idx="2">
                  <c:v>542</c:v>
                </c:pt>
                <c:pt idx="3">
                  <c:v>870</c:v>
                </c:pt>
                <c:pt idx="4">
                  <c:v>0</c:v>
                </c:pt>
                <c:pt idx="5">
                  <c:v>300</c:v>
                </c:pt>
                <c:pt idx="6">
                  <c:v>0</c:v>
                </c:pt>
                <c:pt idx="7">
                  <c:v>0</c:v>
                </c:pt>
                <c:pt idx="8">
                  <c:v>630</c:v>
                </c:pt>
                <c:pt idx="9">
                  <c:v>0</c:v>
                </c:pt>
                <c:pt idx="10">
                  <c:v>633</c:v>
                </c:pt>
                <c:pt idx="11">
                  <c:v>0</c:v>
                </c:pt>
                <c:pt idx="12">
                  <c:v>500</c:v>
                </c:pt>
                <c:pt idx="13">
                  <c:v>400</c:v>
                </c:pt>
                <c:pt idx="14">
                  <c:v>559.375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(2)'!$R$273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(2)'!$S$273:$AG$273</c:f>
              <c:numCache>
                <c:formatCode>#,##0</c:formatCode>
                <c:ptCount val="15"/>
                <c:pt idx="0">
                  <c:v>640</c:v>
                </c:pt>
                <c:pt idx="1">
                  <c:v>0</c:v>
                </c:pt>
                <c:pt idx="2">
                  <c:v>542</c:v>
                </c:pt>
                <c:pt idx="3">
                  <c:v>700</c:v>
                </c:pt>
                <c:pt idx="4">
                  <c:v>0</c:v>
                </c:pt>
                <c:pt idx="5">
                  <c:v>400</c:v>
                </c:pt>
                <c:pt idx="6">
                  <c:v>0</c:v>
                </c:pt>
                <c:pt idx="7">
                  <c:v>0</c:v>
                </c:pt>
                <c:pt idx="8">
                  <c:v>630</c:v>
                </c:pt>
                <c:pt idx="9">
                  <c:v>0</c:v>
                </c:pt>
                <c:pt idx="10">
                  <c:v>650</c:v>
                </c:pt>
                <c:pt idx="11">
                  <c:v>0</c:v>
                </c:pt>
                <c:pt idx="12">
                  <c:v>500</c:v>
                </c:pt>
                <c:pt idx="13">
                  <c:v>560</c:v>
                </c:pt>
                <c:pt idx="14">
                  <c:v>577.75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(2)'!$R$274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(2)'!$S$274:$AG$274</c:f>
              <c:numCache>
                <c:formatCode>#,##0</c:formatCode>
                <c:ptCount val="15"/>
                <c:pt idx="0">
                  <c:v>640</c:v>
                </c:pt>
                <c:pt idx="1">
                  <c:v>0</c:v>
                </c:pt>
                <c:pt idx="2">
                  <c:v>417</c:v>
                </c:pt>
                <c:pt idx="3">
                  <c:v>500</c:v>
                </c:pt>
                <c:pt idx="4">
                  <c:v>0</c:v>
                </c:pt>
                <c:pt idx="5">
                  <c:v>320</c:v>
                </c:pt>
                <c:pt idx="6">
                  <c:v>0</c:v>
                </c:pt>
                <c:pt idx="7">
                  <c:v>0</c:v>
                </c:pt>
                <c:pt idx="8">
                  <c:v>470</c:v>
                </c:pt>
                <c:pt idx="9">
                  <c:v>0</c:v>
                </c:pt>
                <c:pt idx="10">
                  <c:v>494</c:v>
                </c:pt>
                <c:pt idx="11">
                  <c:v>0</c:v>
                </c:pt>
                <c:pt idx="12">
                  <c:v>450</c:v>
                </c:pt>
                <c:pt idx="13">
                  <c:v>420</c:v>
                </c:pt>
                <c:pt idx="14">
                  <c:v>463.875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(2)'!$R$275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(2)'!$S$275:$AG$275</c:f>
              <c:numCache>
                <c:formatCode>#,##0</c:formatCode>
                <c:ptCount val="15"/>
                <c:pt idx="0">
                  <c:v>512</c:v>
                </c:pt>
                <c:pt idx="1">
                  <c:v>0</c:v>
                </c:pt>
                <c:pt idx="2">
                  <c:v>417</c:v>
                </c:pt>
                <c:pt idx="3">
                  <c:v>550</c:v>
                </c:pt>
                <c:pt idx="4">
                  <c:v>0</c:v>
                </c:pt>
                <c:pt idx="5">
                  <c:v>370</c:v>
                </c:pt>
                <c:pt idx="6">
                  <c:v>0</c:v>
                </c:pt>
                <c:pt idx="7">
                  <c:v>0</c:v>
                </c:pt>
                <c:pt idx="8">
                  <c:v>470</c:v>
                </c:pt>
                <c:pt idx="9">
                  <c:v>0</c:v>
                </c:pt>
                <c:pt idx="10">
                  <c:v>494</c:v>
                </c:pt>
                <c:pt idx="11">
                  <c:v>0</c:v>
                </c:pt>
                <c:pt idx="12">
                  <c:v>428</c:v>
                </c:pt>
                <c:pt idx="13">
                  <c:v>420</c:v>
                </c:pt>
                <c:pt idx="14">
                  <c:v>457.625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(2)'!$R$276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(2)'!$S$276:$AG$276</c:f>
              <c:numCache>
                <c:formatCode>#,##0</c:formatCode>
                <c:ptCount val="15"/>
                <c:pt idx="0">
                  <c:v>422</c:v>
                </c:pt>
                <c:pt idx="1">
                  <c:v>0</c:v>
                </c:pt>
                <c:pt idx="2">
                  <c:v>401</c:v>
                </c:pt>
                <c:pt idx="3">
                  <c:v>438</c:v>
                </c:pt>
                <c:pt idx="4">
                  <c:v>0</c:v>
                </c:pt>
                <c:pt idx="5">
                  <c:v>259</c:v>
                </c:pt>
                <c:pt idx="6">
                  <c:v>0</c:v>
                </c:pt>
                <c:pt idx="7">
                  <c:v>0</c:v>
                </c:pt>
                <c:pt idx="8">
                  <c:v>376</c:v>
                </c:pt>
                <c:pt idx="9">
                  <c:v>0</c:v>
                </c:pt>
                <c:pt idx="10">
                  <c:v>373</c:v>
                </c:pt>
                <c:pt idx="11">
                  <c:v>0</c:v>
                </c:pt>
                <c:pt idx="12">
                  <c:v>342</c:v>
                </c:pt>
                <c:pt idx="13">
                  <c:v>370</c:v>
                </c:pt>
                <c:pt idx="14">
                  <c:v>372.625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(2)'!$R$277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(2)'!$S$277:$AG$277</c:f>
              <c:numCache>
                <c:formatCode>#,##0</c:formatCode>
                <c:ptCount val="15"/>
                <c:pt idx="0">
                  <c:v>371</c:v>
                </c:pt>
                <c:pt idx="1">
                  <c:v>0</c:v>
                </c:pt>
                <c:pt idx="2">
                  <c:v>328.82</c:v>
                </c:pt>
                <c:pt idx="3">
                  <c:v>360</c:v>
                </c:pt>
                <c:pt idx="4">
                  <c:v>0</c:v>
                </c:pt>
                <c:pt idx="5">
                  <c:v>192</c:v>
                </c:pt>
                <c:pt idx="6">
                  <c:v>0</c:v>
                </c:pt>
                <c:pt idx="7">
                  <c:v>0</c:v>
                </c:pt>
                <c:pt idx="8">
                  <c:v>365</c:v>
                </c:pt>
                <c:pt idx="9">
                  <c:v>0</c:v>
                </c:pt>
                <c:pt idx="10">
                  <c:v>306</c:v>
                </c:pt>
                <c:pt idx="11">
                  <c:v>0</c:v>
                </c:pt>
                <c:pt idx="12">
                  <c:v>279</c:v>
                </c:pt>
                <c:pt idx="13">
                  <c:v>300</c:v>
                </c:pt>
                <c:pt idx="14">
                  <c:v>312.72749999999996</c:v>
                </c:pt>
              </c:numCache>
            </c:numRef>
          </c:val>
        </c:ser>
        <c:dLbls>
          <c:showVal val="1"/>
        </c:dLbls>
        <c:axId val="164288768"/>
        <c:axId val="164302848"/>
      </c:barChart>
      <c:catAx>
        <c:axId val="16428876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302848"/>
        <c:crossesAt val="0"/>
        <c:auto val="1"/>
        <c:lblAlgn val="ctr"/>
        <c:lblOffset val="100"/>
        <c:tickLblSkip val="1"/>
        <c:tickMarkSkip val="1"/>
      </c:catAx>
      <c:valAx>
        <c:axId val="164302848"/>
        <c:scaling>
          <c:orientation val="minMax"/>
          <c:max val="1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288768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en-US" sz="1800" b="1" i="0" baseline="0"/>
              <a:t>Dětské domovy</a:t>
            </a:r>
            <a:endParaRPr lang="en-US" sz="1400"/>
          </a:p>
        </c:rich>
      </c:tx>
      <c:layout>
        <c:manualLayout>
          <c:xMode val="edge"/>
          <c:yMode val="edge"/>
          <c:x val="0.45018903347125266"/>
          <c:y val="1.6723573270155415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(2)'!$R$284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(2)'!$S$284:$AG$284</c:f>
              <c:numCache>
                <c:formatCode>#,##0</c:formatCode>
                <c:ptCount val="15"/>
                <c:pt idx="0">
                  <c:v>700</c:v>
                </c:pt>
                <c:pt idx="1">
                  <c:v>918</c:v>
                </c:pt>
                <c:pt idx="2">
                  <c:v>1506</c:v>
                </c:pt>
                <c:pt idx="3">
                  <c:v>1164.8</c:v>
                </c:pt>
                <c:pt idx="4">
                  <c:v>3500</c:v>
                </c:pt>
                <c:pt idx="5">
                  <c:v>702</c:v>
                </c:pt>
                <c:pt idx="6">
                  <c:v>800</c:v>
                </c:pt>
                <c:pt idx="7">
                  <c:v>1398</c:v>
                </c:pt>
                <c:pt idx="8">
                  <c:v>1400</c:v>
                </c:pt>
                <c:pt idx="9">
                  <c:v>892</c:v>
                </c:pt>
                <c:pt idx="10">
                  <c:v>1625</c:v>
                </c:pt>
                <c:pt idx="11">
                  <c:v>1275</c:v>
                </c:pt>
                <c:pt idx="12">
                  <c:v>772</c:v>
                </c:pt>
                <c:pt idx="13">
                  <c:v>1000</c:v>
                </c:pt>
                <c:pt idx="14">
                  <c:v>1260.9142857142856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(2)'!$R$285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(2)'!$S$285:$AG$285</c:f>
              <c:numCache>
                <c:formatCode>#,##0</c:formatCode>
                <c:ptCount val="15"/>
                <c:pt idx="0">
                  <c:v>800</c:v>
                </c:pt>
                <c:pt idx="1">
                  <c:v>3500</c:v>
                </c:pt>
                <c:pt idx="2">
                  <c:v>1506</c:v>
                </c:pt>
                <c:pt idx="3">
                  <c:v>1250</c:v>
                </c:pt>
                <c:pt idx="4">
                  <c:v>2000</c:v>
                </c:pt>
                <c:pt idx="5">
                  <c:v>810</c:v>
                </c:pt>
                <c:pt idx="6">
                  <c:v>1300</c:v>
                </c:pt>
                <c:pt idx="7">
                  <c:v>1398</c:v>
                </c:pt>
                <c:pt idx="8">
                  <c:v>1400</c:v>
                </c:pt>
                <c:pt idx="9">
                  <c:v>892</c:v>
                </c:pt>
                <c:pt idx="10">
                  <c:v>1625</c:v>
                </c:pt>
                <c:pt idx="11">
                  <c:v>1530</c:v>
                </c:pt>
                <c:pt idx="12">
                  <c:v>1300</c:v>
                </c:pt>
                <c:pt idx="13">
                  <c:v>1000</c:v>
                </c:pt>
                <c:pt idx="14">
                  <c:v>1450.7857142857142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(2)'!$R$286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(2)'!$S$286:$AG$286</c:f>
              <c:numCache>
                <c:formatCode>#,##0</c:formatCode>
                <c:ptCount val="15"/>
                <c:pt idx="0">
                  <c:v>800</c:v>
                </c:pt>
                <c:pt idx="1">
                  <c:v>2450</c:v>
                </c:pt>
                <c:pt idx="2">
                  <c:v>1920</c:v>
                </c:pt>
                <c:pt idx="3">
                  <c:v>1200</c:v>
                </c:pt>
                <c:pt idx="4">
                  <c:v>1600</c:v>
                </c:pt>
                <c:pt idx="5">
                  <c:v>648</c:v>
                </c:pt>
                <c:pt idx="6">
                  <c:v>1100</c:v>
                </c:pt>
                <c:pt idx="7">
                  <c:v>1533</c:v>
                </c:pt>
                <c:pt idx="8">
                  <c:v>1400</c:v>
                </c:pt>
                <c:pt idx="9">
                  <c:v>1533</c:v>
                </c:pt>
                <c:pt idx="10">
                  <c:v>1235</c:v>
                </c:pt>
                <c:pt idx="11">
                  <c:v>1148</c:v>
                </c:pt>
                <c:pt idx="12">
                  <c:v>1170</c:v>
                </c:pt>
                <c:pt idx="13">
                  <c:v>750</c:v>
                </c:pt>
                <c:pt idx="14">
                  <c:v>1320.5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(2)'!$R$287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(2)'!$S$287:$AG$287</c:f>
              <c:numCache>
                <c:formatCode>#,##0</c:formatCode>
                <c:ptCount val="15"/>
                <c:pt idx="0">
                  <c:v>900</c:v>
                </c:pt>
                <c:pt idx="1">
                  <c:v>3050</c:v>
                </c:pt>
                <c:pt idx="2">
                  <c:v>1920</c:v>
                </c:pt>
                <c:pt idx="3">
                  <c:v>1320</c:v>
                </c:pt>
                <c:pt idx="4">
                  <c:v>1600</c:v>
                </c:pt>
                <c:pt idx="5">
                  <c:v>648</c:v>
                </c:pt>
                <c:pt idx="6">
                  <c:v>1100</c:v>
                </c:pt>
                <c:pt idx="7">
                  <c:v>1533</c:v>
                </c:pt>
                <c:pt idx="8">
                  <c:v>1400</c:v>
                </c:pt>
                <c:pt idx="9">
                  <c:v>1533</c:v>
                </c:pt>
                <c:pt idx="10">
                  <c:v>1235</c:v>
                </c:pt>
                <c:pt idx="11">
                  <c:v>1148</c:v>
                </c:pt>
                <c:pt idx="12">
                  <c:v>1170</c:v>
                </c:pt>
                <c:pt idx="13">
                  <c:v>750</c:v>
                </c:pt>
                <c:pt idx="14">
                  <c:v>1379.0714285714287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(2)'!$R$288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(2)'!$S$288:$AG$288</c:f>
              <c:numCache>
                <c:formatCode>#,##0</c:formatCode>
                <c:ptCount val="15"/>
                <c:pt idx="0">
                  <c:v>742</c:v>
                </c:pt>
                <c:pt idx="1">
                  <c:v>2314</c:v>
                </c:pt>
                <c:pt idx="2">
                  <c:v>1670</c:v>
                </c:pt>
                <c:pt idx="3">
                  <c:v>1052</c:v>
                </c:pt>
                <c:pt idx="4">
                  <c:v>1300</c:v>
                </c:pt>
                <c:pt idx="5">
                  <c:v>454</c:v>
                </c:pt>
                <c:pt idx="6">
                  <c:v>850</c:v>
                </c:pt>
                <c:pt idx="7">
                  <c:v>1180</c:v>
                </c:pt>
                <c:pt idx="8">
                  <c:v>1120</c:v>
                </c:pt>
                <c:pt idx="9">
                  <c:v>1119</c:v>
                </c:pt>
                <c:pt idx="10">
                  <c:v>932</c:v>
                </c:pt>
                <c:pt idx="11">
                  <c:v>850</c:v>
                </c:pt>
                <c:pt idx="12">
                  <c:v>936</c:v>
                </c:pt>
                <c:pt idx="13">
                  <c:v>565</c:v>
                </c:pt>
                <c:pt idx="14">
                  <c:v>1077.4285714285713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(2)'!$R$289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(2)'!$S$289:$AG$289</c:f>
              <c:numCache>
                <c:formatCode>#,##0</c:formatCode>
                <c:ptCount val="15"/>
                <c:pt idx="0">
                  <c:v>742</c:v>
                </c:pt>
                <c:pt idx="1">
                  <c:v>1901.84</c:v>
                </c:pt>
                <c:pt idx="2">
                  <c:v>1369</c:v>
                </c:pt>
                <c:pt idx="3">
                  <c:v>860</c:v>
                </c:pt>
                <c:pt idx="4">
                  <c:v>1050</c:v>
                </c:pt>
                <c:pt idx="5">
                  <c:v>337</c:v>
                </c:pt>
                <c:pt idx="6">
                  <c:v>720</c:v>
                </c:pt>
                <c:pt idx="7">
                  <c:v>1003</c:v>
                </c:pt>
                <c:pt idx="8">
                  <c:v>1086</c:v>
                </c:pt>
                <c:pt idx="9">
                  <c:v>895</c:v>
                </c:pt>
                <c:pt idx="10">
                  <c:v>764</c:v>
                </c:pt>
                <c:pt idx="11">
                  <c:v>706</c:v>
                </c:pt>
                <c:pt idx="12">
                  <c:v>800</c:v>
                </c:pt>
                <c:pt idx="13">
                  <c:v>458</c:v>
                </c:pt>
                <c:pt idx="14">
                  <c:v>906.56000000000006</c:v>
                </c:pt>
              </c:numCache>
            </c:numRef>
          </c:val>
        </c:ser>
        <c:dLbls>
          <c:showVal val="1"/>
        </c:dLbls>
        <c:axId val="164415744"/>
        <c:axId val="164421632"/>
      </c:barChart>
      <c:catAx>
        <c:axId val="1644157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421632"/>
        <c:crossesAt val="0"/>
        <c:auto val="1"/>
        <c:lblAlgn val="ctr"/>
        <c:lblOffset val="100"/>
        <c:tickLblSkip val="1"/>
        <c:tickMarkSkip val="1"/>
      </c:catAx>
      <c:valAx>
        <c:axId val="164421632"/>
        <c:scaling>
          <c:orientation val="minMax"/>
          <c:max val="36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4415744"/>
        <c:crosses val="autoZero"/>
        <c:crossBetween val="between"/>
        <c:majorUnit val="500"/>
        <c:minorUnit val="10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ZŠ tvořené oběma stupni - 1. stupeň</a:t>
            </a:r>
            <a:endParaRPr lang="cs-CZ" sz="1400"/>
          </a:p>
        </c:rich>
      </c:tx>
      <c:layout>
        <c:manualLayout>
          <c:xMode val="edge"/>
          <c:yMode val="edge"/>
          <c:x val="0.30038538121447028"/>
          <c:y val="1.67235732701556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(2)'!$R$32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(2)'!$S$32:$AG$32</c:f>
              <c:numCache>
                <c:formatCode>#,##0</c:formatCode>
                <c:ptCount val="15"/>
                <c:pt idx="0">
                  <c:v>620</c:v>
                </c:pt>
                <c:pt idx="1">
                  <c:v>686</c:v>
                </c:pt>
                <c:pt idx="2">
                  <c:v>700</c:v>
                </c:pt>
                <c:pt idx="3">
                  <c:v>511</c:v>
                </c:pt>
                <c:pt idx="4">
                  <c:v>450</c:v>
                </c:pt>
                <c:pt idx="5">
                  <c:v>550</c:v>
                </c:pt>
                <c:pt idx="6">
                  <c:v>740</c:v>
                </c:pt>
                <c:pt idx="7">
                  <c:v>530</c:v>
                </c:pt>
                <c:pt idx="8">
                  <c:v>630</c:v>
                </c:pt>
                <c:pt idx="9">
                  <c:v>953</c:v>
                </c:pt>
                <c:pt idx="10">
                  <c:v>902</c:v>
                </c:pt>
                <c:pt idx="11">
                  <c:v>783</c:v>
                </c:pt>
                <c:pt idx="12">
                  <c:v>570</c:v>
                </c:pt>
                <c:pt idx="13">
                  <c:v>830</c:v>
                </c:pt>
                <c:pt idx="14">
                  <c:v>675.35714285714289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(2)'!$R$33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(2)'!$S$33:$AG$33</c:f>
              <c:numCache>
                <c:formatCode>#,##0</c:formatCode>
                <c:ptCount val="15"/>
                <c:pt idx="0">
                  <c:v>567</c:v>
                </c:pt>
                <c:pt idx="1">
                  <c:v>770</c:v>
                </c:pt>
                <c:pt idx="2">
                  <c:v>780</c:v>
                </c:pt>
                <c:pt idx="3">
                  <c:v>700</c:v>
                </c:pt>
                <c:pt idx="4">
                  <c:v>1070</c:v>
                </c:pt>
                <c:pt idx="5">
                  <c:v>694</c:v>
                </c:pt>
                <c:pt idx="6">
                  <c:v>1100</c:v>
                </c:pt>
                <c:pt idx="7">
                  <c:v>1096</c:v>
                </c:pt>
                <c:pt idx="8">
                  <c:v>750</c:v>
                </c:pt>
                <c:pt idx="9">
                  <c:v>1029</c:v>
                </c:pt>
                <c:pt idx="10">
                  <c:v>1000</c:v>
                </c:pt>
                <c:pt idx="11">
                  <c:v>1000</c:v>
                </c:pt>
                <c:pt idx="12">
                  <c:v>1065</c:v>
                </c:pt>
                <c:pt idx="13">
                  <c:v>950</c:v>
                </c:pt>
                <c:pt idx="14">
                  <c:v>897.92857142857144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(2)'!$R$34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(2)'!$S$34:$AG$34</c:f>
              <c:numCache>
                <c:formatCode>#,##0</c:formatCode>
                <c:ptCount val="15"/>
                <c:pt idx="0">
                  <c:v>437</c:v>
                </c:pt>
                <c:pt idx="1">
                  <c:v>539</c:v>
                </c:pt>
                <c:pt idx="2">
                  <c:v>601</c:v>
                </c:pt>
                <c:pt idx="3">
                  <c:v>650</c:v>
                </c:pt>
                <c:pt idx="4">
                  <c:v>790</c:v>
                </c:pt>
                <c:pt idx="5">
                  <c:v>555</c:v>
                </c:pt>
                <c:pt idx="6">
                  <c:v>720</c:v>
                </c:pt>
                <c:pt idx="7">
                  <c:v>822</c:v>
                </c:pt>
                <c:pt idx="8">
                  <c:v>610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880</c:v>
                </c:pt>
                <c:pt idx="13">
                  <c:v>715</c:v>
                </c:pt>
                <c:pt idx="14">
                  <c:v>688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(2)'!$R$35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(2)'!$S$35:$AG$35</c:f>
              <c:numCache>
                <c:formatCode>#,##0</c:formatCode>
                <c:ptCount val="15"/>
                <c:pt idx="0">
                  <c:v>630</c:v>
                </c:pt>
                <c:pt idx="1">
                  <c:v>640</c:v>
                </c:pt>
                <c:pt idx="2">
                  <c:v>601</c:v>
                </c:pt>
                <c:pt idx="3">
                  <c:v>715</c:v>
                </c:pt>
                <c:pt idx="4">
                  <c:v>790</c:v>
                </c:pt>
                <c:pt idx="5">
                  <c:v>620</c:v>
                </c:pt>
                <c:pt idx="6">
                  <c:v>740</c:v>
                </c:pt>
                <c:pt idx="7">
                  <c:v>822</c:v>
                </c:pt>
                <c:pt idx="8">
                  <c:v>610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836</c:v>
                </c:pt>
                <c:pt idx="13">
                  <c:v>705</c:v>
                </c:pt>
                <c:pt idx="14">
                  <c:v>715.85714285714289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(2)'!$R$36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(2)'!$S$36:$AG$36</c:f>
              <c:numCache>
                <c:formatCode>#,##0</c:formatCode>
                <c:ptCount val="15"/>
                <c:pt idx="0">
                  <c:v>488</c:v>
                </c:pt>
                <c:pt idx="1">
                  <c:v>494</c:v>
                </c:pt>
                <c:pt idx="2">
                  <c:v>611</c:v>
                </c:pt>
                <c:pt idx="3">
                  <c:v>565</c:v>
                </c:pt>
                <c:pt idx="4">
                  <c:v>600</c:v>
                </c:pt>
                <c:pt idx="5">
                  <c:v>434</c:v>
                </c:pt>
                <c:pt idx="6">
                  <c:v>570</c:v>
                </c:pt>
                <c:pt idx="7">
                  <c:v>633</c:v>
                </c:pt>
                <c:pt idx="8">
                  <c:v>512</c:v>
                </c:pt>
                <c:pt idx="9">
                  <c:v>634</c:v>
                </c:pt>
                <c:pt idx="10">
                  <c:v>574</c:v>
                </c:pt>
                <c:pt idx="11">
                  <c:v>595</c:v>
                </c:pt>
                <c:pt idx="12">
                  <c:v>669</c:v>
                </c:pt>
                <c:pt idx="13">
                  <c:v>570</c:v>
                </c:pt>
                <c:pt idx="14">
                  <c:v>567.78571428571433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(2)'!$R$37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(2)'!$S$37:$AG$37</c:f>
              <c:numCache>
                <c:formatCode>#,##0</c:formatCode>
                <c:ptCount val="15"/>
                <c:pt idx="0">
                  <c:v>450</c:v>
                </c:pt>
                <c:pt idx="1">
                  <c:v>410</c:v>
                </c:pt>
                <c:pt idx="2">
                  <c:v>501</c:v>
                </c:pt>
                <c:pt idx="3">
                  <c:v>460</c:v>
                </c:pt>
                <c:pt idx="4">
                  <c:v>480</c:v>
                </c:pt>
                <c:pt idx="5">
                  <c:v>323</c:v>
                </c:pt>
                <c:pt idx="6">
                  <c:v>480</c:v>
                </c:pt>
                <c:pt idx="7">
                  <c:v>538</c:v>
                </c:pt>
                <c:pt idx="8">
                  <c:v>497</c:v>
                </c:pt>
                <c:pt idx="9">
                  <c:v>508</c:v>
                </c:pt>
                <c:pt idx="10">
                  <c:v>471</c:v>
                </c:pt>
                <c:pt idx="11">
                  <c:v>494</c:v>
                </c:pt>
                <c:pt idx="12">
                  <c:v>545</c:v>
                </c:pt>
                <c:pt idx="13">
                  <c:v>462</c:v>
                </c:pt>
                <c:pt idx="14">
                  <c:v>472.78571428571428</c:v>
                </c:pt>
              </c:numCache>
            </c:numRef>
          </c:val>
        </c:ser>
        <c:dLbls>
          <c:showVal val="1"/>
        </c:dLbls>
        <c:axId val="160708864"/>
        <c:axId val="160718848"/>
      </c:barChart>
      <c:catAx>
        <c:axId val="1607088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718848"/>
        <c:crossesAt val="0"/>
        <c:auto val="1"/>
        <c:lblAlgn val="ctr"/>
        <c:lblOffset val="100"/>
        <c:tickLblSkip val="1"/>
        <c:tickMarkSkip val="1"/>
      </c:catAx>
      <c:valAx>
        <c:axId val="160718848"/>
        <c:scaling>
          <c:orientation val="minMax"/>
          <c:max val="15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708864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ZŠ tvořené oběma stupni - 2. stupeň</a:t>
            </a:r>
            <a:endParaRPr lang="cs-CZ" sz="1400"/>
          </a:p>
        </c:rich>
      </c:tx>
      <c:layout>
        <c:manualLayout>
          <c:xMode val="edge"/>
          <c:yMode val="edge"/>
          <c:x val="0.30038538121447061"/>
          <c:y val="1.6723573270155615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(2)'!$R$44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(2)'!$S$44:$AG$44</c:f>
              <c:numCache>
                <c:formatCode>#,##0</c:formatCode>
                <c:ptCount val="15"/>
                <c:pt idx="0">
                  <c:v>530</c:v>
                </c:pt>
                <c:pt idx="1">
                  <c:v>686</c:v>
                </c:pt>
                <c:pt idx="2">
                  <c:v>700</c:v>
                </c:pt>
                <c:pt idx="3">
                  <c:v>527</c:v>
                </c:pt>
                <c:pt idx="4">
                  <c:v>450</c:v>
                </c:pt>
                <c:pt idx="5">
                  <c:v>550</c:v>
                </c:pt>
                <c:pt idx="6">
                  <c:v>740</c:v>
                </c:pt>
                <c:pt idx="7">
                  <c:v>530</c:v>
                </c:pt>
                <c:pt idx="8">
                  <c:v>630</c:v>
                </c:pt>
                <c:pt idx="9">
                  <c:v>953</c:v>
                </c:pt>
                <c:pt idx="10">
                  <c:v>902</c:v>
                </c:pt>
                <c:pt idx="11">
                  <c:v>783</c:v>
                </c:pt>
                <c:pt idx="12">
                  <c:v>570</c:v>
                </c:pt>
                <c:pt idx="13">
                  <c:v>830</c:v>
                </c:pt>
                <c:pt idx="14">
                  <c:v>670.07142857142856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(2)'!$R$45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(2)'!$S$45:$AG$45</c:f>
              <c:numCache>
                <c:formatCode>#,##0</c:formatCode>
                <c:ptCount val="15"/>
                <c:pt idx="0">
                  <c:v>567</c:v>
                </c:pt>
                <c:pt idx="1">
                  <c:v>770</c:v>
                </c:pt>
                <c:pt idx="2">
                  <c:v>780</c:v>
                </c:pt>
                <c:pt idx="3">
                  <c:v>650</c:v>
                </c:pt>
                <c:pt idx="4">
                  <c:v>770</c:v>
                </c:pt>
                <c:pt idx="5">
                  <c:v>694</c:v>
                </c:pt>
                <c:pt idx="6">
                  <c:v>910</c:v>
                </c:pt>
                <c:pt idx="7">
                  <c:v>766</c:v>
                </c:pt>
                <c:pt idx="8">
                  <c:v>750</c:v>
                </c:pt>
                <c:pt idx="9">
                  <c:v>1029</c:v>
                </c:pt>
                <c:pt idx="10">
                  <c:v>1000</c:v>
                </c:pt>
                <c:pt idx="11">
                  <c:v>1000</c:v>
                </c:pt>
                <c:pt idx="12">
                  <c:v>680</c:v>
                </c:pt>
                <c:pt idx="13">
                  <c:v>950</c:v>
                </c:pt>
                <c:pt idx="14">
                  <c:v>808.28571428571433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(2)'!$R$46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(2)'!$S$46:$AG$46</c:f>
              <c:numCache>
                <c:formatCode>#,##0</c:formatCode>
                <c:ptCount val="15"/>
                <c:pt idx="0">
                  <c:v>437</c:v>
                </c:pt>
                <c:pt idx="1">
                  <c:v>539</c:v>
                </c:pt>
                <c:pt idx="2">
                  <c:v>601</c:v>
                </c:pt>
                <c:pt idx="3">
                  <c:v>600</c:v>
                </c:pt>
                <c:pt idx="4">
                  <c:v>570</c:v>
                </c:pt>
                <c:pt idx="5">
                  <c:v>555</c:v>
                </c:pt>
                <c:pt idx="6">
                  <c:v>720</c:v>
                </c:pt>
                <c:pt idx="7">
                  <c:v>575</c:v>
                </c:pt>
                <c:pt idx="8">
                  <c:v>610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560</c:v>
                </c:pt>
                <c:pt idx="13">
                  <c:v>715</c:v>
                </c:pt>
                <c:pt idx="14">
                  <c:v>628.21428571428567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(2)'!$R$47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(2)'!$S$47:$AG$47</c:f>
              <c:numCache>
                <c:formatCode>#,##0</c:formatCode>
                <c:ptCount val="15"/>
                <c:pt idx="0">
                  <c:v>630</c:v>
                </c:pt>
                <c:pt idx="1">
                  <c:v>640</c:v>
                </c:pt>
                <c:pt idx="2">
                  <c:v>601</c:v>
                </c:pt>
                <c:pt idx="3">
                  <c:v>660</c:v>
                </c:pt>
                <c:pt idx="4">
                  <c:v>570</c:v>
                </c:pt>
                <c:pt idx="5">
                  <c:v>620</c:v>
                </c:pt>
                <c:pt idx="6">
                  <c:v>740</c:v>
                </c:pt>
                <c:pt idx="7">
                  <c:v>575</c:v>
                </c:pt>
                <c:pt idx="8">
                  <c:v>610</c:v>
                </c:pt>
                <c:pt idx="9">
                  <c:v>793</c:v>
                </c:pt>
                <c:pt idx="10">
                  <c:v>760</c:v>
                </c:pt>
                <c:pt idx="11">
                  <c:v>760</c:v>
                </c:pt>
                <c:pt idx="12">
                  <c:v>532</c:v>
                </c:pt>
                <c:pt idx="13">
                  <c:v>705</c:v>
                </c:pt>
                <c:pt idx="14">
                  <c:v>656.85714285714289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(2)'!$R$48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(2)'!$S$48:$AG$48</c:f>
              <c:numCache>
                <c:formatCode>#,##0</c:formatCode>
                <c:ptCount val="15"/>
                <c:pt idx="0">
                  <c:v>488</c:v>
                </c:pt>
                <c:pt idx="1">
                  <c:v>494</c:v>
                </c:pt>
                <c:pt idx="2">
                  <c:v>524</c:v>
                </c:pt>
                <c:pt idx="3">
                  <c:v>521</c:v>
                </c:pt>
                <c:pt idx="4">
                  <c:v>430</c:v>
                </c:pt>
                <c:pt idx="5">
                  <c:v>434</c:v>
                </c:pt>
                <c:pt idx="6">
                  <c:v>570</c:v>
                </c:pt>
                <c:pt idx="7">
                  <c:v>443</c:v>
                </c:pt>
                <c:pt idx="8">
                  <c:v>512</c:v>
                </c:pt>
                <c:pt idx="9">
                  <c:v>634</c:v>
                </c:pt>
                <c:pt idx="10">
                  <c:v>574</c:v>
                </c:pt>
                <c:pt idx="11">
                  <c:v>595</c:v>
                </c:pt>
                <c:pt idx="12">
                  <c:v>426</c:v>
                </c:pt>
                <c:pt idx="13">
                  <c:v>570</c:v>
                </c:pt>
                <c:pt idx="14">
                  <c:v>515.35714285714289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(2)'!$R$49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(2)'!$S$49:$AG$49</c:f>
              <c:numCache>
                <c:formatCode>#,##0</c:formatCode>
                <c:ptCount val="15"/>
                <c:pt idx="0">
                  <c:v>450</c:v>
                </c:pt>
                <c:pt idx="1">
                  <c:v>410</c:v>
                </c:pt>
                <c:pt idx="2">
                  <c:v>430</c:v>
                </c:pt>
                <c:pt idx="3">
                  <c:v>430</c:v>
                </c:pt>
                <c:pt idx="4">
                  <c:v>345</c:v>
                </c:pt>
                <c:pt idx="5">
                  <c:v>323</c:v>
                </c:pt>
                <c:pt idx="6">
                  <c:v>480</c:v>
                </c:pt>
                <c:pt idx="7">
                  <c:v>377</c:v>
                </c:pt>
                <c:pt idx="8">
                  <c:v>497</c:v>
                </c:pt>
                <c:pt idx="9">
                  <c:v>508</c:v>
                </c:pt>
                <c:pt idx="10">
                  <c:v>471</c:v>
                </c:pt>
                <c:pt idx="11">
                  <c:v>494</c:v>
                </c:pt>
                <c:pt idx="12">
                  <c:v>347</c:v>
                </c:pt>
                <c:pt idx="13">
                  <c:v>462</c:v>
                </c:pt>
                <c:pt idx="14">
                  <c:v>430.28571428571428</c:v>
                </c:pt>
              </c:numCache>
            </c:numRef>
          </c:val>
        </c:ser>
        <c:dLbls>
          <c:showVal val="1"/>
        </c:dLbls>
        <c:axId val="160798976"/>
        <c:axId val="160817152"/>
      </c:barChart>
      <c:catAx>
        <c:axId val="1607989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817152"/>
        <c:crossesAt val="0"/>
        <c:auto val="1"/>
        <c:lblAlgn val="ctr"/>
        <c:lblOffset val="100"/>
        <c:tickLblSkip val="1"/>
        <c:tickMarkSkip val="1"/>
      </c:catAx>
      <c:valAx>
        <c:axId val="160817152"/>
        <c:scaling>
          <c:orientation val="minMax"/>
          <c:max val="15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798976"/>
        <c:crosses val="autoZero"/>
        <c:crossBetween val="between"/>
        <c:majorUnit val="10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Školní družiny</a:t>
            </a:r>
            <a:endParaRPr lang="cs-CZ" sz="1400"/>
          </a:p>
        </c:rich>
      </c:tx>
      <c:layout>
        <c:manualLayout>
          <c:xMode val="edge"/>
          <c:yMode val="edge"/>
          <c:x val="0.42049730350187842"/>
          <c:y val="1.6723573270148246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(2)'!$R$56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(2)'!$S$56:$AG$56</c:f>
              <c:numCache>
                <c:formatCode>#,##0</c:formatCode>
                <c:ptCount val="15"/>
                <c:pt idx="0">
                  <c:v>7</c:v>
                </c:pt>
                <c:pt idx="1">
                  <c:v>16</c:v>
                </c:pt>
                <c:pt idx="2">
                  <c:v>10</c:v>
                </c:pt>
                <c:pt idx="3">
                  <c:v>77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6</c:v>
                </c:pt>
                <c:pt idx="8">
                  <c:v>20</c:v>
                </c:pt>
                <c:pt idx="9">
                  <c:v>8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56</c:v>
                </c:pt>
                <c:pt idx="14">
                  <c:v>18.571428571428573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(2)'!$R$57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(2)'!$S$57:$AG$57</c:f>
              <c:numCache>
                <c:formatCode>#,##0</c:formatCode>
                <c:ptCount val="15"/>
                <c:pt idx="0">
                  <c:v>10</c:v>
                </c:pt>
                <c:pt idx="1">
                  <c:v>20</c:v>
                </c:pt>
                <c:pt idx="2">
                  <c:v>15</c:v>
                </c:pt>
                <c:pt idx="3">
                  <c:v>77</c:v>
                </c:pt>
                <c:pt idx="4">
                  <c:v>10</c:v>
                </c:pt>
                <c:pt idx="5">
                  <c:v>10</c:v>
                </c:pt>
                <c:pt idx="6">
                  <c:v>30</c:v>
                </c:pt>
                <c:pt idx="7">
                  <c:v>10</c:v>
                </c:pt>
                <c:pt idx="8">
                  <c:v>18</c:v>
                </c:pt>
                <c:pt idx="9">
                  <c:v>10</c:v>
                </c:pt>
                <c:pt idx="10">
                  <c:v>30</c:v>
                </c:pt>
                <c:pt idx="11">
                  <c:v>15</c:v>
                </c:pt>
                <c:pt idx="12">
                  <c:v>10</c:v>
                </c:pt>
                <c:pt idx="13">
                  <c:v>56</c:v>
                </c:pt>
                <c:pt idx="14">
                  <c:v>22.928571428571427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(2)'!$R$58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(2)'!$S$58:$AG$58</c:f>
              <c:numCache>
                <c:formatCode>#,##0</c:formatCode>
                <c:ptCount val="15"/>
                <c:pt idx="0">
                  <c:v>10</c:v>
                </c:pt>
                <c:pt idx="1">
                  <c:v>14</c:v>
                </c:pt>
                <c:pt idx="2">
                  <c:v>12</c:v>
                </c:pt>
                <c:pt idx="3">
                  <c:v>70</c:v>
                </c:pt>
                <c:pt idx="4">
                  <c:v>8</c:v>
                </c:pt>
                <c:pt idx="5">
                  <c:v>8</c:v>
                </c:pt>
                <c:pt idx="6">
                  <c:v>20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23</c:v>
                </c:pt>
                <c:pt idx="11">
                  <c:v>11</c:v>
                </c:pt>
                <c:pt idx="12">
                  <c:v>7</c:v>
                </c:pt>
                <c:pt idx="13">
                  <c:v>37</c:v>
                </c:pt>
                <c:pt idx="14">
                  <c:v>18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(2)'!$R$59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(2)'!$S$59:$AG$59</c:f>
              <c:numCache>
                <c:formatCode>#,##0</c:formatCode>
                <c:ptCount val="15"/>
                <c:pt idx="0">
                  <c:v>10</c:v>
                </c:pt>
                <c:pt idx="1">
                  <c:v>45</c:v>
                </c:pt>
                <c:pt idx="2">
                  <c:v>12</c:v>
                </c:pt>
                <c:pt idx="3">
                  <c:v>77</c:v>
                </c:pt>
                <c:pt idx="4">
                  <c:v>8</c:v>
                </c:pt>
                <c:pt idx="5">
                  <c:v>8</c:v>
                </c:pt>
                <c:pt idx="6">
                  <c:v>20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23</c:v>
                </c:pt>
                <c:pt idx="11">
                  <c:v>11</c:v>
                </c:pt>
                <c:pt idx="12">
                  <c:v>5</c:v>
                </c:pt>
                <c:pt idx="13">
                  <c:v>30</c:v>
                </c:pt>
                <c:pt idx="14">
                  <c:v>19.928571428571427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(2)'!$R$60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(2)'!$S$60:$AG$60</c:f>
              <c:numCache>
                <c:formatCode>#,##0</c:formatCode>
                <c:ptCount val="15"/>
                <c:pt idx="0">
                  <c:v>8</c:v>
                </c:pt>
                <c:pt idx="1">
                  <c:v>29</c:v>
                </c:pt>
                <c:pt idx="2">
                  <c:v>10</c:v>
                </c:pt>
                <c:pt idx="3">
                  <c:v>60</c:v>
                </c:pt>
                <c:pt idx="4">
                  <c:v>6</c:v>
                </c:pt>
                <c:pt idx="5">
                  <c:v>6</c:v>
                </c:pt>
                <c:pt idx="6">
                  <c:v>20</c:v>
                </c:pt>
                <c:pt idx="7">
                  <c:v>10</c:v>
                </c:pt>
                <c:pt idx="8">
                  <c:v>8</c:v>
                </c:pt>
                <c:pt idx="9">
                  <c:v>10</c:v>
                </c:pt>
                <c:pt idx="10">
                  <c:v>17</c:v>
                </c:pt>
                <c:pt idx="11">
                  <c:v>5</c:v>
                </c:pt>
                <c:pt idx="12">
                  <c:v>4</c:v>
                </c:pt>
                <c:pt idx="13">
                  <c:v>22</c:v>
                </c:pt>
                <c:pt idx="14">
                  <c:v>15.357142857142858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(2)'!$R$61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(2)'!$S$61:$AG$61</c:f>
              <c:numCache>
                <c:formatCode>#,##0</c:formatCode>
                <c:ptCount val="15"/>
                <c:pt idx="0">
                  <c:v>8</c:v>
                </c:pt>
                <c:pt idx="1">
                  <c:v>15</c:v>
                </c:pt>
                <c:pt idx="2">
                  <c:v>8</c:v>
                </c:pt>
                <c:pt idx="3">
                  <c:v>50</c:v>
                </c:pt>
                <c:pt idx="4">
                  <c:v>5</c:v>
                </c:pt>
                <c:pt idx="5">
                  <c:v>4</c:v>
                </c:pt>
                <c:pt idx="6">
                  <c:v>17</c:v>
                </c:pt>
                <c:pt idx="7">
                  <c:v>10</c:v>
                </c:pt>
                <c:pt idx="8">
                  <c:v>6</c:v>
                </c:pt>
                <c:pt idx="9">
                  <c:v>10</c:v>
                </c:pt>
                <c:pt idx="10">
                  <c:v>14</c:v>
                </c:pt>
                <c:pt idx="11">
                  <c:v>4</c:v>
                </c:pt>
                <c:pt idx="12">
                  <c:v>4</c:v>
                </c:pt>
                <c:pt idx="13">
                  <c:v>15</c:v>
                </c:pt>
                <c:pt idx="14">
                  <c:v>12.142857142857142</c:v>
                </c:pt>
              </c:numCache>
            </c:numRef>
          </c:val>
        </c:ser>
        <c:dLbls>
          <c:showVal val="1"/>
        </c:dLbls>
        <c:axId val="160893184"/>
        <c:axId val="160911360"/>
      </c:barChart>
      <c:catAx>
        <c:axId val="1608931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911360"/>
        <c:crossesAt val="0"/>
        <c:auto val="1"/>
        <c:lblAlgn val="ctr"/>
        <c:lblOffset val="100"/>
        <c:tickLblSkip val="1"/>
        <c:tickMarkSkip val="1"/>
      </c:catAx>
      <c:valAx>
        <c:axId val="160911360"/>
        <c:scaling>
          <c:orientation val="minMax"/>
          <c:max val="8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893184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Školní kluby</a:t>
            </a:r>
            <a:endParaRPr lang="cs-CZ" sz="1400"/>
          </a:p>
        </c:rich>
      </c:tx>
      <c:layout>
        <c:manualLayout>
          <c:xMode val="edge"/>
          <c:yMode val="edge"/>
          <c:x val="0.40877473636018286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(2)'!$R$68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(2)'!$S$68:$AG$68</c:f>
              <c:numCache>
                <c:formatCode>#,##0</c:formatCode>
                <c:ptCount val="15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54</c:v>
                </c:pt>
                <c:pt idx="4">
                  <c:v>7</c:v>
                </c:pt>
                <c:pt idx="5">
                  <c:v>5</c:v>
                </c:pt>
                <c:pt idx="6">
                  <c:v>10</c:v>
                </c:pt>
                <c:pt idx="7">
                  <c:v>2</c:v>
                </c:pt>
                <c:pt idx="8">
                  <c:v>10</c:v>
                </c:pt>
                <c:pt idx="9">
                  <c:v>8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56</c:v>
                </c:pt>
                <c:pt idx="14">
                  <c:v>15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(2)'!$R$69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(2)'!$S$69:$AG$69</c:f>
              <c:numCache>
                <c:formatCode>#,##0</c:formatCode>
                <c:ptCount val="15"/>
                <c:pt idx="0">
                  <c:v>10</c:v>
                </c:pt>
                <c:pt idx="1">
                  <c:v>10</c:v>
                </c:pt>
                <c:pt idx="2">
                  <c:v>15</c:v>
                </c:pt>
                <c:pt idx="3">
                  <c:v>54</c:v>
                </c:pt>
                <c:pt idx="4">
                  <c:v>10</c:v>
                </c:pt>
                <c:pt idx="5">
                  <c:v>5</c:v>
                </c:pt>
                <c:pt idx="6">
                  <c:v>30</c:v>
                </c:pt>
                <c:pt idx="7">
                  <c:v>2</c:v>
                </c:pt>
                <c:pt idx="8">
                  <c:v>10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10</c:v>
                </c:pt>
                <c:pt idx="13">
                  <c:v>56</c:v>
                </c:pt>
                <c:pt idx="14">
                  <c:v>18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(2)'!$R$70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(2)'!$S$70:$AG$70</c:f>
              <c:numCache>
                <c:formatCode>#,##0</c:formatCode>
                <c:ptCount val="15"/>
                <c:pt idx="0">
                  <c:v>10</c:v>
                </c:pt>
                <c:pt idx="1">
                  <c:v>7</c:v>
                </c:pt>
                <c:pt idx="2">
                  <c:v>12</c:v>
                </c:pt>
                <c:pt idx="3">
                  <c:v>50</c:v>
                </c:pt>
                <c:pt idx="4">
                  <c:v>8</c:v>
                </c:pt>
                <c:pt idx="5">
                  <c:v>4</c:v>
                </c:pt>
                <c:pt idx="6">
                  <c:v>20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6</c:v>
                </c:pt>
                <c:pt idx="13">
                  <c:v>37</c:v>
                </c:pt>
                <c:pt idx="14">
                  <c:v>14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(2)'!$R$71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(2)'!$S$71:$AG$71</c:f>
              <c:numCache>
                <c:formatCode>#,##0</c:formatCode>
                <c:ptCount val="15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55</c:v>
                </c:pt>
                <c:pt idx="4">
                  <c:v>8</c:v>
                </c:pt>
                <c:pt idx="5">
                  <c:v>4</c:v>
                </c:pt>
                <c:pt idx="6">
                  <c:v>20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5</c:v>
                </c:pt>
                <c:pt idx="13">
                  <c:v>30</c:v>
                </c:pt>
                <c:pt idx="14">
                  <c:v>14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(2)'!$R$72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(2)'!$S$72:$AG$72</c:f>
              <c:numCache>
                <c:formatCode>#,##0</c:formatCode>
                <c:ptCount val="1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43</c:v>
                </c:pt>
                <c:pt idx="4">
                  <c:v>6</c:v>
                </c:pt>
                <c:pt idx="5">
                  <c:v>3</c:v>
                </c:pt>
                <c:pt idx="6">
                  <c:v>20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22</c:v>
                </c:pt>
                <c:pt idx="14">
                  <c:v>11.357142857142858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(2)'!$R$73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(2)'!$S$73:$AG$73</c:f>
              <c:numCache>
                <c:formatCode>#,##0</c:formatCode>
                <c:ptCount val="15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40</c:v>
                </c:pt>
                <c:pt idx="4">
                  <c:v>5</c:v>
                </c:pt>
                <c:pt idx="5">
                  <c:v>2</c:v>
                </c:pt>
                <c:pt idx="6">
                  <c:v>17</c:v>
                </c:pt>
                <c:pt idx="7">
                  <c:v>5</c:v>
                </c:pt>
                <c:pt idx="8">
                  <c:v>4</c:v>
                </c:pt>
                <c:pt idx="9">
                  <c:v>10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15</c:v>
                </c:pt>
                <c:pt idx="14">
                  <c:v>9.5714285714285712</c:v>
                </c:pt>
              </c:numCache>
            </c:numRef>
          </c:val>
        </c:ser>
        <c:dLbls>
          <c:showVal val="1"/>
        </c:dLbls>
        <c:axId val="160991488"/>
        <c:axId val="161009664"/>
      </c:barChart>
      <c:catAx>
        <c:axId val="16099148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009664"/>
        <c:crossesAt val="0"/>
        <c:auto val="1"/>
        <c:lblAlgn val="ctr"/>
        <c:lblOffset val="100"/>
        <c:tickLblSkip val="1"/>
        <c:tickMarkSkip val="1"/>
      </c:catAx>
      <c:valAx>
        <c:axId val="161009664"/>
        <c:scaling>
          <c:orientation val="minMax"/>
          <c:max val="8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Kč/žáka)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0991488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Školní stravování - ŠJ MŠ</a:t>
            </a:r>
            <a:endParaRPr lang="cs-CZ" sz="1400"/>
          </a:p>
        </c:rich>
      </c:tx>
      <c:layout>
        <c:manualLayout>
          <c:xMode val="edge"/>
          <c:yMode val="edge"/>
          <c:x val="0.38427180192369087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(2)'!$R$80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(2)'!$S$80:$AG$80</c:f>
              <c:numCache>
                <c:formatCode>#,##0</c:formatCode>
                <c:ptCount val="15"/>
                <c:pt idx="0">
                  <c:v>51</c:v>
                </c:pt>
                <c:pt idx="1">
                  <c:v>55</c:v>
                </c:pt>
                <c:pt idx="2">
                  <c:v>69</c:v>
                </c:pt>
                <c:pt idx="3">
                  <c:v>66.42</c:v>
                </c:pt>
                <c:pt idx="4">
                  <c:v>50</c:v>
                </c:pt>
                <c:pt idx="5">
                  <c:v>47</c:v>
                </c:pt>
                <c:pt idx="6">
                  <c:v>50</c:v>
                </c:pt>
                <c:pt idx="7">
                  <c:v>52</c:v>
                </c:pt>
                <c:pt idx="8">
                  <c:v>45</c:v>
                </c:pt>
                <c:pt idx="9">
                  <c:v>69</c:v>
                </c:pt>
                <c:pt idx="10">
                  <c:v>66</c:v>
                </c:pt>
                <c:pt idx="11">
                  <c:v>92</c:v>
                </c:pt>
                <c:pt idx="12">
                  <c:v>46</c:v>
                </c:pt>
                <c:pt idx="13">
                  <c:v>63</c:v>
                </c:pt>
                <c:pt idx="14">
                  <c:v>58.672857142857147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(2)'!$R$81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(2)'!$S$81:$AG$81</c:f>
              <c:numCache>
                <c:formatCode>#,##0</c:formatCode>
                <c:ptCount val="15"/>
                <c:pt idx="0">
                  <c:v>55</c:v>
                </c:pt>
                <c:pt idx="1">
                  <c:v>70</c:v>
                </c:pt>
                <c:pt idx="2">
                  <c:v>69</c:v>
                </c:pt>
                <c:pt idx="3">
                  <c:v>70</c:v>
                </c:pt>
                <c:pt idx="4">
                  <c:v>50</c:v>
                </c:pt>
                <c:pt idx="5">
                  <c:v>47</c:v>
                </c:pt>
                <c:pt idx="6">
                  <c:v>65</c:v>
                </c:pt>
                <c:pt idx="7">
                  <c:v>52</c:v>
                </c:pt>
                <c:pt idx="8">
                  <c:v>50</c:v>
                </c:pt>
                <c:pt idx="9">
                  <c:v>69</c:v>
                </c:pt>
                <c:pt idx="10">
                  <c:v>66</c:v>
                </c:pt>
                <c:pt idx="11">
                  <c:v>92</c:v>
                </c:pt>
                <c:pt idx="12">
                  <c:v>69</c:v>
                </c:pt>
                <c:pt idx="13">
                  <c:v>63</c:v>
                </c:pt>
                <c:pt idx="14">
                  <c:v>63.357142857142854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(2)'!$R$82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(2)'!$S$82:$AG$82</c:f>
              <c:numCache>
                <c:formatCode>#,##0</c:formatCode>
                <c:ptCount val="15"/>
                <c:pt idx="0">
                  <c:v>42</c:v>
                </c:pt>
                <c:pt idx="1">
                  <c:v>49</c:v>
                </c:pt>
                <c:pt idx="2">
                  <c:v>53</c:v>
                </c:pt>
                <c:pt idx="3">
                  <c:v>68</c:v>
                </c:pt>
                <c:pt idx="4">
                  <c:v>35</c:v>
                </c:pt>
                <c:pt idx="5">
                  <c:v>38</c:v>
                </c:pt>
                <c:pt idx="6">
                  <c:v>45</c:v>
                </c:pt>
                <c:pt idx="7">
                  <c:v>47</c:v>
                </c:pt>
                <c:pt idx="8">
                  <c:v>39</c:v>
                </c:pt>
                <c:pt idx="9">
                  <c:v>53</c:v>
                </c:pt>
                <c:pt idx="10">
                  <c:v>50</c:v>
                </c:pt>
                <c:pt idx="11">
                  <c:v>64</c:v>
                </c:pt>
                <c:pt idx="12">
                  <c:v>62</c:v>
                </c:pt>
                <c:pt idx="13">
                  <c:v>47</c:v>
                </c:pt>
                <c:pt idx="14">
                  <c:v>49.428571428571431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(2)'!$R$83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(2)'!$S$83:$AG$83</c:f>
              <c:numCache>
                <c:formatCode>#,##0</c:formatCode>
                <c:ptCount val="15"/>
                <c:pt idx="0">
                  <c:v>42</c:v>
                </c:pt>
                <c:pt idx="1">
                  <c:v>65</c:v>
                </c:pt>
                <c:pt idx="2">
                  <c:v>53</c:v>
                </c:pt>
                <c:pt idx="3">
                  <c:v>75</c:v>
                </c:pt>
                <c:pt idx="4">
                  <c:v>35</c:v>
                </c:pt>
                <c:pt idx="5">
                  <c:v>38</c:v>
                </c:pt>
                <c:pt idx="6">
                  <c:v>45</c:v>
                </c:pt>
                <c:pt idx="7">
                  <c:v>47</c:v>
                </c:pt>
                <c:pt idx="8">
                  <c:v>39</c:v>
                </c:pt>
                <c:pt idx="9">
                  <c:v>53</c:v>
                </c:pt>
                <c:pt idx="10">
                  <c:v>50</c:v>
                </c:pt>
                <c:pt idx="11">
                  <c:v>64</c:v>
                </c:pt>
                <c:pt idx="12">
                  <c:v>59</c:v>
                </c:pt>
                <c:pt idx="13">
                  <c:v>47</c:v>
                </c:pt>
                <c:pt idx="14">
                  <c:v>50.857142857142854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(2)'!$R$84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(2)'!$S$84:$AG$84</c:f>
              <c:numCache>
                <c:formatCode>#,##0</c:formatCode>
                <c:ptCount val="15"/>
                <c:pt idx="0">
                  <c:v>33</c:v>
                </c:pt>
                <c:pt idx="1">
                  <c:v>48</c:v>
                </c:pt>
                <c:pt idx="2">
                  <c:v>46</c:v>
                </c:pt>
                <c:pt idx="3">
                  <c:v>60</c:v>
                </c:pt>
                <c:pt idx="4">
                  <c:v>27</c:v>
                </c:pt>
                <c:pt idx="5">
                  <c:v>27</c:v>
                </c:pt>
                <c:pt idx="6">
                  <c:v>30</c:v>
                </c:pt>
                <c:pt idx="7">
                  <c:v>36</c:v>
                </c:pt>
                <c:pt idx="8">
                  <c:v>31</c:v>
                </c:pt>
                <c:pt idx="9">
                  <c:v>39</c:v>
                </c:pt>
                <c:pt idx="10">
                  <c:v>38</c:v>
                </c:pt>
                <c:pt idx="11">
                  <c:v>49</c:v>
                </c:pt>
                <c:pt idx="12">
                  <c:v>47</c:v>
                </c:pt>
                <c:pt idx="13">
                  <c:v>35</c:v>
                </c:pt>
                <c:pt idx="14">
                  <c:v>39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(2)'!$R$85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(2)'!$S$85:$AG$85</c:f>
              <c:numCache>
                <c:formatCode>#,##0</c:formatCode>
                <c:ptCount val="15"/>
                <c:pt idx="0">
                  <c:v>33</c:v>
                </c:pt>
                <c:pt idx="1">
                  <c:v>36</c:v>
                </c:pt>
                <c:pt idx="2">
                  <c:v>38</c:v>
                </c:pt>
                <c:pt idx="3">
                  <c:v>50</c:v>
                </c:pt>
                <c:pt idx="4">
                  <c:v>22</c:v>
                </c:pt>
                <c:pt idx="5">
                  <c:v>20</c:v>
                </c:pt>
                <c:pt idx="6">
                  <c:v>26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41</c:v>
                </c:pt>
                <c:pt idx="12">
                  <c:v>38</c:v>
                </c:pt>
                <c:pt idx="13">
                  <c:v>28</c:v>
                </c:pt>
                <c:pt idx="14">
                  <c:v>32.571428571428569</c:v>
                </c:pt>
              </c:numCache>
            </c:numRef>
          </c:val>
        </c:ser>
        <c:dLbls>
          <c:showVal val="1"/>
        </c:dLbls>
        <c:axId val="161343744"/>
        <c:axId val="161153024"/>
      </c:barChart>
      <c:catAx>
        <c:axId val="1613437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153024"/>
        <c:crossesAt val="0"/>
        <c:auto val="1"/>
        <c:lblAlgn val="ctr"/>
        <c:lblOffset val="100"/>
        <c:tickLblSkip val="1"/>
        <c:tickMarkSkip val="1"/>
      </c:catAx>
      <c:valAx>
        <c:axId val="161153024"/>
        <c:scaling>
          <c:orientation val="minMax"/>
          <c:max val="1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Kč/stravovaného)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343744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Školní stravování - ŠJ ZŠ</a:t>
            </a:r>
            <a:endParaRPr lang="cs-CZ" sz="1400"/>
          </a:p>
        </c:rich>
      </c:tx>
      <c:layout>
        <c:manualLayout>
          <c:xMode val="edge"/>
          <c:yMode val="edge"/>
          <c:x val="0.37906177208293718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(2)'!$R$92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(2)'!$S$92:$AG$92</c:f>
              <c:numCache>
                <c:formatCode>#,##0</c:formatCode>
                <c:ptCount val="15"/>
                <c:pt idx="0">
                  <c:v>39</c:v>
                </c:pt>
                <c:pt idx="1">
                  <c:v>38</c:v>
                </c:pt>
                <c:pt idx="2">
                  <c:v>47</c:v>
                </c:pt>
                <c:pt idx="3">
                  <c:v>57.263157894736842</c:v>
                </c:pt>
                <c:pt idx="4">
                  <c:v>50</c:v>
                </c:pt>
                <c:pt idx="5">
                  <c:v>33</c:v>
                </c:pt>
                <c:pt idx="6">
                  <c:v>40</c:v>
                </c:pt>
                <c:pt idx="7">
                  <c:v>52</c:v>
                </c:pt>
                <c:pt idx="8">
                  <c:v>45</c:v>
                </c:pt>
                <c:pt idx="9">
                  <c:v>59</c:v>
                </c:pt>
                <c:pt idx="10">
                  <c:v>43</c:v>
                </c:pt>
                <c:pt idx="11">
                  <c:v>70</c:v>
                </c:pt>
                <c:pt idx="12">
                  <c:v>42</c:v>
                </c:pt>
                <c:pt idx="13">
                  <c:v>63</c:v>
                </c:pt>
                <c:pt idx="14">
                  <c:v>48.447368421052637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(2)'!$R$93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(2)'!$S$93:$AG$93</c:f>
              <c:numCache>
                <c:formatCode>#,##0</c:formatCode>
                <c:ptCount val="15"/>
                <c:pt idx="0">
                  <c:v>50</c:v>
                </c:pt>
                <c:pt idx="1">
                  <c:v>45</c:v>
                </c:pt>
                <c:pt idx="2">
                  <c:v>60</c:v>
                </c:pt>
                <c:pt idx="3">
                  <c:v>60</c:v>
                </c:pt>
                <c:pt idx="4">
                  <c:v>50</c:v>
                </c:pt>
                <c:pt idx="5">
                  <c:v>33</c:v>
                </c:pt>
                <c:pt idx="6">
                  <c:v>55</c:v>
                </c:pt>
                <c:pt idx="7">
                  <c:v>52</c:v>
                </c:pt>
                <c:pt idx="8">
                  <c:v>45</c:v>
                </c:pt>
                <c:pt idx="9">
                  <c:v>59</c:v>
                </c:pt>
                <c:pt idx="10">
                  <c:v>50</c:v>
                </c:pt>
                <c:pt idx="11">
                  <c:v>70</c:v>
                </c:pt>
                <c:pt idx="12">
                  <c:v>69</c:v>
                </c:pt>
                <c:pt idx="13">
                  <c:v>63</c:v>
                </c:pt>
                <c:pt idx="14">
                  <c:v>54.357142857142854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(2)'!$R$94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(2)'!$S$94:$AG$94</c:f>
              <c:numCache>
                <c:formatCode>#,##0</c:formatCode>
                <c:ptCount val="15"/>
                <c:pt idx="0">
                  <c:v>38</c:v>
                </c:pt>
                <c:pt idx="1">
                  <c:v>32</c:v>
                </c:pt>
                <c:pt idx="2">
                  <c:v>47</c:v>
                </c:pt>
                <c:pt idx="3">
                  <c:v>68</c:v>
                </c:pt>
                <c:pt idx="4">
                  <c:v>35</c:v>
                </c:pt>
                <c:pt idx="5">
                  <c:v>27</c:v>
                </c:pt>
                <c:pt idx="6">
                  <c:v>40</c:v>
                </c:pt>
                <c:pt idx="7">
                  <c:v>47</c:v>
                </c:pt>
                <c:pt idx="8">
                  <c:v>35</c:v>
                </c:pt>
                <c:pt idx="9">
                  <c:v>45</c:v>
                </c:pt>
                <c:pt idx="10">
                  <c:v>38</c:v>
                </c:pt>
                <c:pt idx="11">
                  <c:v>49</c:v>
                </c:pt>
                <c:pt idx="12">
                  <c:v>62</c:v>
                </c:pt>
                <c:pt idx="13">
                  <c:v>47</c:v>
                </c:pt>
                <c:pt idx="14">
                  <c:v>43.571428571428569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(2)'!$R$95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(2)'!$S$95:$AG$95</c:f>
              <c:numCache>
                <c:formatCode>#,##0</c:formatCode>
                <c:ptCount val="15"/>
                <c:pt idx="0">
                  <c:v>38</c:v>
                </c:pt>
                <c:pt idx="1">
                  <c:v>43</c:v>
                </c:pt>
                <c:pt idx="2">
                  <c:v>47</c:v>
                </c:pt>
                <c:pt idx="3">
                  <c:v>75</c:v>
                </c:pt>
                <c:pt idx="4">
                  <c:v>35</c:v>
                </c:pt>
                <c:pt idx="5">
                  <c:v>27</c:v>
                </c:pt>
                <c:pt idx="6">
                  <c:v>40</c:v>
                </c:pt>
                <c:pt idx="7">
                  <c:v>47</c:v>
                </c:pt>
                <c:pt idx="8">
                  <c:v>35</c:v>
                </c:pt>
                <c:pt idx="9">
                  <c:v>45</c:v>
                </c:pt>
                <c:pt idx="10">
                  <c:v>38</c:v>
                </c:pt>
                <c:pt idx="11">
                  <c:v>49</c:v>
                </c:pt>
                <c:pt idx="12">
                  <c:v>59</c:v>
                </c:pt>
                <c:pt idx="13">
                  <c:v>47</c:v>
                </c:pt>
                <c:pt idx="14">
                  <c:v>44.642857142857146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(2)'!$R$96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(2)'!$S$96:$AG$96</c:f>
              <c:numCache>
                <c:formatCode>#,##0</c:formatCode>
                <c:ptCount val="15"/>
                <c:pt idx="0">
                  <c:v>30</c:v>
                </c:pt>
                <c:pt idx="1">
                  <c:v>31</c:v>
                </c:pt>
                <c:pt idx="2">
                  <c:v>41</c:v>
                </c:pt>
                <c:pt idx="3">
                  <c:v>60</c:v>
                </c:pt>
                <c:pt idx="4">
                  <c:v>27</c:v>
                </c:pt>
                <c:pt idx="5">
                  <c:v>19</c:v>
                </c:pt>
                <c:pt idx="6">
                  <c:v>30</c:v>
                </c:pt>
                <c:pt idx="7">
                  <c:v>36</c:v>
                </c:pt>
                <c:pt idx="8">
                  <c:v>28</c:v>
                </c:pt>
                <c:pt idx="9">
                  <c:v>33</c:v>
                </c:pt>
                <c:pt idx="10">
                  <c:v>29</c:v>
                </c:pt>
                <c:pt idx="11">
                  <c:v>37</c:v>
                </c:pt>
                <c:pt idx="12">
                  <c:v>47</c:v>
                </c:pt>
                <c:pt idx="13">
                  <c:v>35</c:v>
                </c:pt>
                <c:pt idx="14">
                  <c:v>34.5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(2)'!$R$97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(2)'!$S$97:$AG$97</c:f>
              <c:numCache>
                <c:formatCode>#,##0</c:formatCode>
                <c:ptCount val="15"/>
                <c:pt idx="0">
                  <c:v>30</c:v>
                </c:pt>
                <c:pt idx="1">
                  <c:v>24.56</c:v>
                </c:pt>
                <c:pt idx="2">
                  <c:v>33</c:v>
                </c:pt>
                <c:pt idx="3">
                  <c:v>50</c:v>
                </c:pt>
                <c:pt idx="4">
                  <c:v>22</c:v>
                </c:pt>
                <c:pt idx="5">
                  <c:v>14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26</c:v>
                </c:pt>
                <c:pt idx="10">
                  <c:v>24</c:v>
                </c:pt>
                <c:pt idx="11">
                  <c:v>31</c:v>
                </c:pt>
                <c:pt idx="12">
                  <c:v>38</c:v>
                </c:pt>
                <c:pt idx="13">
                  <c:v>28</c:v>
                </c:pt>
                <c:pt idx="14">
                  <c:v>28.96857142857143</c:v>
                </c:pt>
              </c:numCache>
            </c:numRef>
          </c:val>
        </c:ser>
        <c:dLbls>
          <c:showVal val="1"/>
        </c:dLbls>
        <c:axId val="162429184"/>
        <c:axId val="162435072"/>
      </c:barChart>
      <c:catAx>
        <c:axId val="1624291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435072"/>
        <c:crossesAt val="0"/>
        <c:auto val="1"/>
        <c:lblAlgn val="ctr"/>
        <c:lblOffset val="100"/>
        <c:tickLblSkip val="1"/>
        <c:tickMarkSkip val="1"/>
      </c:catAx>
      <c:valAx>
        <c:axId val="162435072"/>
        <c:scaling>
          <c:orientation val="minMax"/>
          <c:max val="1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Kč/stravovaného)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2429184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400" b="1" u="none"/>
            </a:pPr>
            <a:r>
              <a:rPr lang="cs-CZ" sz="1800" b="1" i="0" baseline="0"/>
              <a:t>Školní stravování - ŠJ SŠ, konzervatoře, VOŠ</a:t>
            </a:r>
            <a:endParaRPr lang="cs-CZ" sz="1400"/>
          </a:p>
        </c:rich>
      </c:tx>
      <c:layout>
        <c:manualLayout>
          <c:xMode val="edge"/>
          <c:yMode val="edge"/>
          <c:x val="0.27139107022319486"/>
          <c:y val="1.6723573270155402E-5"/>
        </c:manualLayout>
      </c:layout>
      <c:spPr>
        <a:noFill/>
        <a:ln w="3175" cmpd="sng">
          <a:prstDash val="solid"/>
        </a:ln>
      </c:spPr>
    </c:title>
    <c:plotArea>
      <c:layout>
        <c:manualLayout>
          <c:layoutTarget val="inner"/>
          <c:xMode val="edge"/>
          <c:yMode val="edge"/>
          <c:x val="7.217573221757323E-2"/>
          <c:y val="5.3115704286964105E-2"/>
          <c:w val="0.84568689793727092"/>
          <c:h val="0.74643390930300368"/>
        </c:manualLayout>
      </c:layout>
      <c:barChart>
        <c:barDir val="col"/>
        <c:grouping val="clustered"/>
        <c:ser>
          <c:idx val="5"/>
          <c:order val="0"/>
          <c:tx>
            <c:strRef>
              <c:f>'[1]Tab.2- Porovnání ONIV 2011- (2)'!$R$104</c:f>
              <c:strCache>
                <c:ptCount val="1"/>
                <c:pt idx="0">
                  <c:v>      ONIV 2006</c:v>
                </c:pt>
              </c:strCache>
            </c:strRef>
          </c:tx>
          <c:spPr>
            <a:gradFill>
              <a:gsLst>
                <a:gs pos="0">
                  <a:srgbClr val="FFFF00">
                    <a:gamma/>
                    <a:shade val="8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(2)'!$S$104:$AG$104</c:f>
              <c:numCache>
                <c:formatCode>#,##0</c:formatCode>
                <c:ptCount val="15"/>
                <c:pt idx="0">
                  <c:v>39</c:v>
                </c:pt>
                <c:pt idx="1">
                  <c:v>38</c:v>
                </c:pt>
                <c:pt idx="2">
                  <c:v>135</c:v>
                </c:pt>
                <c:pt idx="3">
                  <c:v>57.413105413105413</c:v>
                </c:pt>
                <c:pt idx="4">
                  <c:v>50</c:v>
                </c:pt>
                <c:pt idx="5">
                  <c:v>63</c:v>
                </c:pt>
                <c:pt idx="6">
                  <c:v>40</c:v>
                </c:pt>
                <c:pt idx="7">
                  <c:v>52</c:v>
                </c:pt>
                <c:pt idx="8">
                  <c:v>45</c:v>
                </c:pt>
                <c:pt idx="9">
                  <c:v>59</c:v>
                </c:pt>
                <c:pt idx="10">
                  <c:v>80</c:v>
                </c:pt>
                <c:pt idx="11">
                  <c:v>70</c:v>
                </c:pt>
                <c:pt idx="12">
                  <c:v>63</c:v>
                </c:pt>
                <c:pt idx="13">
                  <c:v>63</c:v>
                </c:pt>
                <c:pt idx="14">
                  <c:v>61.029507529507534</c:v>
                </c:pt>
              </c:numCache>
            </c:numRef>
          </c:val>
        </c:ser>
        <c:ser>
          <c:idx val="4"/>
          <c:order val="1"/>
          <c:tx>
            <c:strRef>
              <c:f>'[1]Tab.2- Porovnání ONIV 2011- (2)'!$R$105</c:f>
              <c:strCache>
                <c:ptCount val="1"/>
                <c:pt idx="0">
                  <c:v>      ONIV 2007</c:v>
                </c:pt>
              </c:strCache>
            </c:strRef>
          </c:tx>
          <c:spPr>
            <a:gradFill>
              <a:gsLst>
                <a:gs pos="0">
                  <a:srgbClr val="3366FF">
                    <a:gamma/>
                    <a:shade val="86275"/>
                    <a:invGamma/>
                  </a:srgbClr>
                </a:gs>
                <a:gs pos="50000">
                  <a:srgbClr val="3366FF"/>
                </a:gs>
                <a:gs pos="100000">
                  <a:srgbClr val="3366FF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(2)'!$S$105:$AG$105</c:f>
              <c:numCache>
                <c:formatCode>#,##0</c:formatCode>
                <c:ptCount val="15"/>
                <c:pt idx="0">
                  <c:v>50</c:v>
                </c:pt>
                <c:pt idx="1">
                  <c:v>45</c:v>
                </c:pt>
                <c:pt idx="2">
                  <c:v>135</c:v>
                </c:pt>
                <c:pt idx="3">
                  <c:v>60</c:v>
                </c:pt>
                <c:pt idx="4">
                  <c:v>50</c:v>
                </c:pt>
                <c:pt idx="5">
                  <c:v>63</c:v>
                </c:pt>
                <c:pt idx="6">
                  <c:v>55</c:v>
                </c:pt>
                <c:pt idx="7">
                  <c:v>52</c:v>
                </c:pt>
                <c:pt idx="8">
                  <c:v>45</c:v>
                </c:pt>
                <c:pt idx="9">
                  <c:v>59</c:v>
                </c:pt>
                <c:pt idx="10">
                  <c:v>80</c:v>
                </c:pt>
                <c:pt idx="11">
                  <c:v>70</c:v>
                </c:pt>
                <c:pt idx="12">
                  <c:v>69</c:v>
                </c:pt>
                <c:pt idx="13">
                  <c:v>63</c:v>
                </c:pt>
                <c:pt idx="14">
                  <c:v>64</c:v>
                </c:pt>
              </c:numCache>
            </c:numRef>
          </c:val>
        </c:ser>
        <c:ser>
          <c:idx val="3"/>
          <c:order val="2"/>
          <c:tx>
            <c:strRef>
              <c:f>'[1]Tab.2- Porovnání ONIV 2011- (2)'!$R$106</c:f>
              <c:strCache>
                <c:ptCount val="1"/>
                <c:pt idx="0">
                  <c:v>      ONIV 2008</c:v>
                </c:pt>
              </c:strCache>
            </c:strRef>
          </c:tx>
          <c:spPr>
            <a:gradFill>
              <a:gsLst>
                <a:gs pos="0">
                  <a:srgbClr val="FF0000">
                    <a:gamma/>
                    <a:shade val="8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86275"/>
                    <a:invGamma/>
                  </a:srgbClr>
                </a:gs>
              </a:gsLst>
              <a:lin ang="5400000" scaled="1"/>
            </a:gradFill>
            <a:ln w="12700">
              <a:solidFill>
                <a:schemeClr val="tx1"/>
              </a:solidFill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(2)'!$S$106:$AG$106</c:f>
              <c:numCache>
                <c:formatCode>#,##0</c:formatCode>
                <c:ptCount val="15"/>
                <c:pt idx="0">
                  <c:v>38</c:v>
                </c:pt>
                <c:pt idx="1">
                  <c:v>32</c:v>
                </c:pt>
                <c:pt idx="2">
                  <c:v>104</c:v>
                </c:pt>
                <c:pt idx="3">
                  <c:v>68</c:v>
                </c:pt>
                <c:pt idx="4">
                  <c:v>35</c:v>
                </c:pt>
                <c:pt idx="5">
                  <c:v>51</c:v>
                </c:pt>
                <c:pt idx="6">
                  <c:v>40</c:v>
                </c:pt>
                <c:pt idx="7">
                  <c:v>47</c:v>
                </c:pt>
                <c:pt idx="8">
                  <c:v>35</c:v>
                </c:pt>
                <c:pt idx="9">
                  <c:v>45</c:v>
                </c:pt>
                <c:pt idx="10">
                  <c:v>61</c:v>
                </c:pt>
                <c:pt idx="11">
                  <c:v>49</c:v>
                </c:pt>
                <c:pt idx="12">
                  <c:v>62</c:v>
                </c:pt>
                <c:pt idx="13">
                  <c:v>47</c:v>
                </c:pt>
                <c:pt idx="14">
                  <c:v>51</c:v>
                </c:pt>
              </c:numCache>
            </c:numRef>
          </c:val>
        </c:ser>
        <c:ser>
          <c:idx val="0"/>
          <c:order val="3"/>
          <c:tx>
            <c:strRef>
              <c:f>'[1]Tab.2- Porovnání ONIV 2011- (2)'!$R$107</c:f>
              <c:strCache>
                <c:ptCount val="1"/>
                <c:pt idx="0">
                  <c:v>      ONIV 2009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5EC759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  <a:effectLst/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(2)'!$S$107:$AG$107</c:f>
              <c:numCache>
                <c:formatCode>#,##0</c:formatCode>
                <c:ptCount val="15"/>
                <c:pt idx="0">
                  <c:v>38</c:v>
                </c:pt>
                <c:pt idx="1">
                  <c:v>43</c:v>
                </c:pt>
                <c:pt idx="2">
                  <c:v>104</c:v>
                </c:pt>
                <c:pt idx="3">
                  <c:v>75</c:v>
                </c:pt>
                <c:pt idx="4">
                  <c:v>35</c:v>
                </c:pt>
                <c:pt idx="5">
                  <c:v>51</c:v>
                </c:pt>
                <c:pt idx="6">
                  <c:v>40</c:v>
                </c:pt>
                <c:pt idx="7">
                  <c:v>47</c:v>
                </c:pt>
                <c:pt idx="8">
                  <c:v>35</c:v>
                </c:pt>
                <c:pt idx="9">
                  <c:v>45</c:v>
                </c:pt>
                <c:pt idx="10">
                  <c:v>61</c:v>
                </c:pt>
                <c:pt idx="11">
                  <c:v>49</c:v>
                </c:pt>
                <c:pt idx="12">
                  <c:v>59</c:v>
                </c:pt>
                <c:pt idx="13">
                  <c:v>47</c:v>
                </c:pt>
                <c:pt idx="14">
                  <c:v>52.071428571428569</c:v>
                </c:pt>
              </c:numCache>
            </c:numRef>
          </c:val>
        </c:ser>
        <c:ser>
          <c:idx val="1"/>
          <c:order val="4"/>
          <c:tx>
            <c:strRef>
              <c:f>'[1]Tab.2- Porovnání ONIV 2011- (2)'!$R$108</c:f>
              <c:strCache>
                <c:ptCount val="1"/>
                <c:pt idx="0">
                  <c:v>      ONIV 2010</c:v>
                </c:pt>
              </c:strCache>
            </c:strRef>
          </c:tx>
          <c:spPr>
            <a:gradFill>
              <a:gsLst>
                <a:gs pos="0">
                  <a:srgbClr val="CC32D0"/>
                </a:gs>
                <a:gs pos="100000">
                  <a:srgbClr val="AD23A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(2)'!$S$108:$AG$108</c:f>
              <c:numCache>
                <c:formatCode>#,##0</c:formatCode>
                <c:ptCount val="15"/>
                <c:pt idx="0">
                  <c:v>30</c:v>
                </c:pt>
                <c:pt idx="1">
                  <c:v>31</c:v>
                </c:pt>
                <c:pt idx="2">
                  <c:v>73</c:v>
                </c:pt>
                <c:pt idx="3">
                  <c:v>60</c:v>
                </c:pt>
                <c:pt idx="4">
                  <c:v>27</c:v>
                </c:pt>
                <c:pt idx="5">
                  <c:v>36</c:v>
                </c:pt>
                <c:pt idx="6">
                  <c:v>30</c:v>
                </c:pt>
                <c:pt idx="7">
                  <c:v>36</c:v>
                </c:pt>
                <c:pt idx="8">
                  <c:v>28</c:v>
                </c:pt>
                <c:pt idx="9">
                  <c:v>33</c:v>
                </c:pt>
                <c:pt idx="10">
                  <c:v>46</c:v>
                </c:pt>
                <c:pt idx="11">
                  <c:v>37</c:v>
                </c:pt>
                <c:pt idx="12">
                  <c:v>47</c:v>
                </c:pt>
                <c:pt idx="13">
                  <c:v>35</c:v>
                </c:pt>
                <c:pt idx="14">
                  <c:v>39.214285714285715</c:v>
                </c:pt>
              </c:numCache>
            </c:numRef>
          </c:val>
        </c:ser>
        <c:ser>
          <c:idx val="2"/>
          <c:order val="5"/>
          <c:tx>
            <c:strRef>
              <c:f>'[1]Tab.2- Porovnání ONIV 2011- (2)'!$R$109</c:f>
              <c:strCache>
                <c:ptCount val="1"/>
                <c:pt idx="0">
                  <c:v>      ONIV 2011</c:v>
                </c:pt>
              </c:strCache>
            </c:strRef>
          </c:tx>
          <c:spPr>
            <a:gradFill>
              <a:gsLst>
                <a:gs pos="0">
                  <a:srgbClr val="F4B20C"/>
                </a:gs>
                <a:gs pos="100000">
                  <a:srgbClr val="F79646">
                    <a:lumMod val="75000"/>
                  </a:srgbClr>
                </a:gs>
              </a:gsLst>
              <a:lin ang="5400000" scaled="1"/>
            </a:gradFill>
            <a:ln w="9525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'[1]Tab.2- Porovnání ONIV 2011- (2)'!$S$6:$AG$6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'[1]Tab.2- Porovnání ONIV 2011- (2)'!$S$109:$AG$109</c:f>
              <c:numCache>
                <c:formatCode>#,##0</c:formatCode>
                <c:ptCount val="15"/>
                <c:pt idx="0">
                  <c:v>30</c:v>
                </c:pt>
                <c:pt idx="1">
                  <c:v>24.56</c:v>
                </c:pt>
                <c:pt idx="2">
                  <c:v>60</c:v>
                </c:pt>
                <c:pt idx="3">
                  <c:v>50</c:v>
                </c:pt>
                <c:pt idx="4">
                  <c:v>22</c:v>
                </c:pt>
                <c:pt idx="5">
                  <c:v>26</c:v>
                </c:pt>
                <c:pt idx="6">
                  <c:v>26</c:v>
                </c:pt>
                <c:pt idx="7">
                  <c:v>31</c:v>
                </c:pt>
                <c:pt idx="8">
                  <c:v>28</c:v>
                </c:pt>
                <c:pt idx="9">
                  <c:v>26</c:v>
                </c:pt>
                <c:pt idx="10">
                  <c:v>38</c:v>
                </c:pt>
                <c:pt idx="11">
                  <c:v>31</c:v>
                </c:pt>
                <c:pt idx="12">
                  <c:v>38</c:v>
                </c:pt>
                <c:pt idx="13">
                  <c:v>28</c:v>
                </c:pt>
                <c:pt idx="14">
                  <c:v>32.754285714285714</c:v>
                </c:pt>
              </c:numCache>
            </c:numRef>
          </c:val>
        </c:ser>
        <c:dLbls>
          <c:showVal val="1"/>
        </c:dLbls>
        <c:axId val="161220864"/>
        <c:axId val="161239040"/>
      </c:barChart>
      <c:catAx>
        <c:axId val="1612208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239040"/>
        <c:crossesAt val="0"/>
        <c:auto val="1"/>
        <c:lblAlgn val="ctr"/>
        <c:lblOffset val="100"/>
        <c:tickLblSkip val="1"/>
        <c:tickMarkSkip val="1"/>
      </c:catAx>
      <c:valAx>
        <c:axId val="161239040"/>
        <c:scaling>
          <c:orientation val="minMax"/>
          <c:max val="14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ONIV (v Kč/stravovaného)</a:t>
                </a:r>
              </a:p>
            </c:rich>
          </c:tx>
          <c:layout>
            <c:manualLayout>
              <c:xMode val="edge"/>
              <c:yMode val="edge"/>
              <c:x val="0"/>
              <c:y val="0.27533787406236748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1220864"/>
        <c:crosses val="autoZero"/>
        <c:crossBetween val="between"/>
        <c:majorUnit val="20"/>
        <c:minorUnit val="20"/>
      </c:valAx>
      <c:spPr>
        <a:gradFill>
          <a:gsLst>
            <a:gs pos="0">
              <a:srgbClr val="EAEAEA"/>
            </a:gs>
            <a:gs pos="100000">
              <a:srgbClr val="F3F3F3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3"/>
        <c:txPr>
          <a:bodyPr/>
          <a:lstStyle/>
          <a:p>
            <a:pPr>
              <a:defRPr sz="870" b="1" i="0" u="none" strike="noStrike" baseline="0">
                <a:solidFill>
                  <a:srgbClr val="00A24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4"/>
        <c:txPr>
          <a:bodyPr/>
          <a:lstStyle/>
          <a:p>
            <a:pPr>
              <a:defRPr sz="870" b="1" i="0" u="none" strike="noStrike" baseline="0">
                <a:solidFill>
                  <a:srgbClr val="8C329E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5"/>
        <c:txPr>
          <a:bodyPr/>
          <a:lstStyle/>
          <a:p>
            <a:pPr>
              <a:defRPr sz="870" b="1" i="0" u="none" strike="noStrike" baseline="0">
                <a:solidFill>
                  <a:srgbClr val="D96709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0"/>
        <c:txPr>
          <a:bodyPr/>
          <a:lstStyle/>
          <a:p>
            <a:pPr>
              <a:defRPr sz="870" b="1" i="0" u="none" strike="noStrike" baseline="0">
                <a:solidFill>
                  <a:srgbClr val="DAD5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70" b="1" i="0" u="none" strike="noStrike" baseline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 sz="87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image" Target="../media/image3.pn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png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74083</xdr:rowOff>
    </xdr:from>
    <xdr:to>
      <xdr:col>15</xdr:col>
      <xdr:colOff>161924</xdr:colOff>
      <xdr:row>36</xdr:row>
      <xdr:rowOff>58208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15</xdr:col>
      <xdr:colOff>161924</xdr:colOff>
      <xdr:row>71</xdr:row>
      <xdr:rowOff>142875</xdr:rowOff>
    </xdr:to>
    <xdr:graphicFrame macro="">
      <xdr:nvGraphicFramePr>
        <xdr:cNvPr id="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73</xdr:row>
      <xdr:rowOff>0</xdr:rowOff>
    </xdr:from>
    <xdr:to>
      <xdr:col>15</xdr:col>
      <xdr:colOff>161924</xdr:colOff>
      <xdr:row>106</xdr:row>
      <xdr:rowOff>142875</xdr:rowOff>
    </xdr:to>
    <xdr:graphicFrame macro="">
      <xdr:nvGraphicFramePr>
        <xdr:cNvPr id="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15</xdr:col>
      <xdr:colOff>161924</xdr:colOff>
      <xdr:row>141</xdr:row>
      <xdr:rowOff>142875</xdr:rowOff>
    </xdr:to>
    <xdr:graphicFrame macro="">
      <xdr:nvGraphicFramePr>
        <xdr:cNvPr id="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143</xdr:row>
      <xdr:rowOff>0</xdr:rowOff>
    </xdr:from>
    <xdr:to>
      <xdr:col>15</xdr:col>
      <xdr:colOff>161924</xdr:colOff>
      <xdr:row>176</xdr:row>
      <xdr:rowOff>142875</xdr:rowOff>
    </xdr:to>
    <xdr:graphicFrame macro="">
      <xdr:nvGraphicFramePr>
        <xdr:cNvPr id="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178</xdr:row>
      <xdr:rowOff>0</xdr:rowOff>
    </xdr:from>
    <xdr:to>
      <xdr:col>15</xdr:col>
      <xdr:colOff>161924</xdr:colOff>
      <xdr:row>211</xdr:row>
      <xdr:rowOff>142875</xdr:rowOff>
    </xdr:to>
    <xdr:graphicFrame macro="">
      <xdr:nvGraphicFramePr>
        <xdr:cNvPr id="8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213</xdr:row>
      <xdr:rowOff>0</xdr:rowOff>
    </xdr:from>
    <xdr:to>
      <xdr:col>15</xdr:col>
      <xdr:colOff>161924</xdr:colOff>
      <xdr:row>246</xdr:row>
      <xdr:rowOff>142875</xdr:rowOff>
    </xdr:to>
    <xdr:graphicFrame macro="">
      <xdr:nvGraphicFramePr>
        <xdr:cNvPr id="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248</xdr:row>
      <xdr:rowOff>0</xdr:rowOff>
    </xdr:from>
    <xdr:to>
      <xdr:col>15</xdr:col>
      <xdr:colOff>161924</xdr:colOff>
      <xdr:row>281</xdr:row>
      <xdr:rowOff>142875</xdr:rowOff>
    </xdr:to>
    <xdr:graphicFrame macro="">
      <xdr:nvGraphicFramePr>
        <xdr:cNvPr id="1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283</xdr:row>
      <xdr:rowOff>0</xdr:rowOff>
    </xdr:from>
    <xdr:to>
      <xdr:col>15</xdr:col>
      <xdr:colOff>161924</xdr:colOff>
      <xdr:row>316</xdr:row>
      <xdr:rowOff>142875</xdr:rowOff>
    </xdr:to>
    <xdr:graphicFrame macro="">
      <xdr:nvGraphicFramePr>
        <xdr:cNvPr id="11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318</xdr:row>
      <xdr:rowOff>0</xdr:rowOff>
    </xdr:from>
    <xdr:to>
      <xdr:col>15</xdr:col>
      <xdr:colOff>161924</xdr:colOff>
      <xdr:row>351</xdr:row>
      <xdr:rowOff>142875</xdr:rowOff>
    </xdr:to>
    <xdr:graphicFrame macro="">
      <xdr:nvGraphicFramePr>
        <xdr:cNvPr id="1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353</xdr:row>
      <xdr:rowOff>0</xdr:rowOff>
    </xdr:from>
    <xdr:to>
      <xdr:col>15</xdr:col>
      <xdr:colOff>161924</xdr:colOff>
      <xdr:row>386</xdr:row>
      <xdr:rowOff>142875</xdr:rowOff>
    </xdr:to>
    <xdr:graphicFrame macro="">
      <xdr:nvGraphicFramePr>
        <xdr:cNvPr id="1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388</xdr:row>
      <xdr:rowOff>0</xdr:rowOff>
    </xdr:from>
    <xdr:to>
      <xdr:col>15</xdr:col>
      <xdr:colOff>161924</xdr:colOff>
      <xdr:row>421</xdr:row>
      <xdr:rowOff>142875</xdr:rowOff>
    </xdr:to>
    <xdr:graphicFrame macro="">
      <xdr:nvGraphicFramePr>
        <xdr:cNvPr id="1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423</xdr:row>
      <xdr:rowOff>0</xdr:rowOff>
    </xdr:from>
    <xdr:to>
      <xdr:col>15</xdr:col>
      <xdr:colOff>161924</xdr:colOff>
      <xdr:row>456</xdr:row>
      <xdr:rowOff>142875</xdr:rowOff>
    </xdr:to>
    <xdr:graphicFrame macro="">
      <xdr:nvGraphicFramePr>
        <xdr:cNvPr id="1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458</xdr:row>
      <xdr:rowOff>0</xdr:rowOff>
    </xdr:from>
    <xdr:to>
      <xdr:col>15</xdr:col>
      <xdr:colOff>161924</xdr:colOff>
      <xdr:row>491</xdr:row>
      <xdr:rowOff>142875</xdr:rowOff>
    </xdr:to>
    <xdr:graphicFrame macro="">
      <xdr:nvGraphicFramePr>
        <xdr:cNvPr id="1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493</xdr:row>
      <xdr:rowOff>0</xdr:rowOff>
    </xdr:from>
    <xdr:to>
      <xdr:col>15</xdr:col>
      <xdr:colOff>161924</xdr:colOff>
      <xdr:row>526</xdr:row>
      <xdr:rowOff>142875</xdr:rowOff>
    </xdr:to>
    <xdr:graphicFrame macro="">
      <xdr:nvGraphicFramePr>
        <xdr:cNvPr id="1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528</xdr:row>
      <xdr:rowOff>0</xdr:rowOff>
    </xdr:from>
    <xdr:to>
      <xdr:col>15</xdr:col>
      <xdr:colOff>161924</xdr:colOff>
      <xdr:row>561</xdr:row>
      <xdr:rowOff>142875</xdr:rowOff>
    </xdr:to>
    <xdr:graphicFrame macro="">
      <xdr:nvGraphicFramePr>
        <xdr:cNvPr id="18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563</xdr:row>
      <xdr:rowOff>0</xdr:rowOff>
    </xdr:from>
    <xdr:to>
      <xdr:col>15</xdr:col>
      <xdr:colOff>161924</xdr:colOff>
      <xdr:row>596</xdr:row>
      <xdr:rowOff>142875</xdr:rowOff>
    </xdr:to>
    <xdr:graphicFrame macro="">
      <xdr:nvGraphicFramePr>
        <xdr:cNvPr id="1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598</xdr:row>
      <xdr:rowOff>0</xdr:rowOff>
    </xdr:from>
    <xdr:to>
      <xdr:col>15</xdr:col>
      <xdr:colOff>161924</xdr:colOff>
      <xdr:row>631</xdr:row>
      <xdr:rowOff>142875</xdr:rowOff>
    </xdr:to>
    <xdr:graphicFrame macro="">
      <xdr:nvGraphicFramePr>
        <xdr:cNvPr id="2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633</xdr:row>
      <xdr:rowOff>0</xdr:rowOff>
    </xdr:from>
    <xdr:to>
      <xdr:col>15</xdr:col>
      <xdr:colOff>161924</xdr:colOff>
      <xdr:row>666</xdr:row>
      <xdr:rowOff>142875</xdr:rowOff>
    </xdr:to>
    <xdr:graphicFrame macro="">
      <xdr:nvGraphicFramePr>
        <xdr:cNvPr id="21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668</xdr:row>
      <xdr:rowOff>0</xdr:rowOff>
    </xdr:from>
    <xdr:to>
      <xdr:col>15</xdr:col>
      <xdr:colOff>161924</xdr:colOff>
      <xdr:row>701</xdr:row>
      <xdr:rowOff>142875</xdr:rowOff>
    </xdr:to>
    <xdr:graphicFrame macro="">
      <xdr:nvGraphicFramePr>
        <xdr:cNvPr id="2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703</xdr:row>
      <xdr:rowOff>0</xdr:rowOff>
    </xdr:from>
    <xdr:to>
      <xdr:col>15</xdr:col>
      <xdr:colOff>161924</xdr:colOff>
      <xdr:row>736</xdr:row>
      <xdr:rowOff>142875</xdr:rowOff>
    </xdr:to>
    <xdr:graphicFrame macro="">
      <xdr:nvGraphicFramePr>
        <xdr:cNvPr id="2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738</xdr:row>
      <xdr:rowOff>0</xdr:rowOff>
    </xdr:from>
    <xdr:to>
      <xdr:col>15</xdr:col>
      <xdr:colOff>161924</xdr:colOff>
      <xdr:row>771</xdr:row>
      <xdr:rowOff>142875</xdr:rowOff>
    </xdr:to>
    <xdr:graphicFrame macro="">
      <xdr:nvGraphicFramePr>
        <xdr:cNvPr id="2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773</xdr:row>
      <xdr:rowOff>0</xdr:rowOff>
    </xdr:from>
    <xdr:to>
      <xdr:col>15</xdr:col>
      <xdr:colOff>161924</xdr:colOff>
      <xdr:row>806</xdr:row>
      <xdr:rowOff>142875</xdr:rowOff>
    </xdr:to>
    <xdr:graphicFrame macro="">
      <xdr:nvGraphicFramePr>
        <xdr:cNvPr id="2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677333</xdr:colOff>
      <xdr:row>64</xdr:row>
      <xdr:rowOff>21167</xdr:rowOff>
    </xdr:from>
    <xdr:to>
      <xdr:col>14</xdr:col>
      <xdr:colOff>0</xdr:colOff>
      <xdr:row>65</xdr:row>
      <xdr:rowOff>70923</xdr:rowOff>
    </xdr:to>
    <xdr:pic>
      <xdr:nvPicPr>
        <xdr:cNvPr id="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10" t="26161" r="16724" b="71625"/>
        <a:stretch>
          <a:fillRect/>
        </a:stretch>
      </xdr:blipFill>
      <xdr:spPr bwMode="auto">
        <a:xfrm>
          <a:off x="677333" y="19652192"/>
          <a:ext cx="8238067" cy="21168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677334</xdr:colOff>
      <xdr:row>99</xdr:row>
      <xdr:rowOff>21166</xdr:rowOff>
    </xdr:from>
    <xdr:to>
      <xdr:col>14</xdr:col>
      <xdr:colOff>1</xdr:colOff>
      <xdr:row>100</xdr:row>
      <xdr:rowOff>91560</xdr:rowOff>
    </xdr:to>
    <xdr:pic>
      <xdr:nvPicPr>
        <xdr:cNvPr id="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646" t="29218" r="16724" b="68347"/>
        <a:stretch>
          <a:fillRect/>
        </a:stretch>
      </xdr:blipFill>
      <xdr:spPr bwMode="auto">
        <a:xfrm>
          <a:off x="677334" y="25319566"/>
          <a:ext cx="8238067" cy="23231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687916</xdr:colOff>
      <xdr:row>134</xdr:row>
      <xdr:rowOff>31752</xdr:rowOff>
    </xdr:from>
    <xdr:to>
      <xdr:col>14</xdr:col>
      <xdr:colOff>21166</xdr:colOff>
      <xdr:row>135</xdr:row>
      <xdr:rowOff>81842</xdr:rowOff>
    </xdr:to>
    <xdr:pic>
      <xdr:nvPicPr>
        <xdr:cNvPr id="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32428" r="16724" b="65358"/>
        <a:stretch>
          <a:fillRect/>
        </a:stretch>
      </xdr:blipFill>
      <xdr:spPr bwMode="auto">
        <a:xfrm>
          <a:off x="687916" y="30997527"/>
          <a:ext cx="8248650" cy="2120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666750</xdr:colOff>
      <xdr:row>169</xdr:row>
      <xdr:rowOff>116417</xdr:rowOff>
    </xdr:from>
    <xdr:to>
      <xdr:col>14</xdr:col>
      <xdr:colOff>0</xdr:colOff>
      <xdr:row>171</xdr:row>
      <xdr:rowOff>18199</xdr:rowOff>
    </xdr:to>
    <xdr:pic>
      <xdr:nvPicPr>
        <xdr:cNvPr id="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35528" r="16724" b="62148"/>
        <a:stretch>
          <a:fillRect/>
        </a:stretch>
      </xdr:blipFill>
      <xdr:spPr bwMode="auto">
        <a:xfrm>
          <a:off x="666750" y="36749567"/>
          <a:ext cx="8248650" cy="22563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677333</xdr:colOff>
      <xdr:row>204</xdr:row>
      <xdr:rowOff>84666</xdr:rowOff>
    </xdr:from>
    <xdr:to>
      <xdr:col>14</xdr:col>
      <xdr:colOff>21166</xdr:colOff>
      <xdr:row>205</xdr:row>
      <xdr:rowOff>155931</xdr:rowOff>
    </xdr:to>
    <xdr:pic>
      <xdr:nvPicPr>
        <xdr:cNvPr id="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38627" r="16724" b="58938"/>
        <a:stretch>
          <a:fillRect/>
        </a:stretch>
      </xdr:blipFill>
      <xdr:spPr bwMode="auto">
        <a:xfrm>
          <a:off x="677333" y="42385191"/>
          <a:ext cx="8259233" cy="23319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677333</xdr:colOff>
      <xdr:row>239</xdr:row>
      <xdr:rowOff>31750</xdr:rowOff>
    </xdr:from>
    <xdr:to>
      <xdr:col>14</xdr:col>
      <xdr:colOff>0</xdr:colOff>
      <xdr:row>240</xdr:row>
      <xdr:rowOff>92724</xdr:rowOff>
    </xdr:to>
    <xdr:pic>
      <xdr:nvPicPr>
        <xdr:cNvPr id="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41722" r="17037" b="55954"/>
        <a:stretch>
          <a:fillRect/>
        </a:stretch>
      </xdr:blipFill>
      <xdr:spPr bwMode="auto">
        <a:xfrm>
          <a:off x="677333" y="47999650"/>
          <a:ext cx="8231717" cy="2228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687916</xdr:colOff>
      <xdr:row>274</xdr:row>
      <xdr:rowOff>74084</xdr:rowOff>
    </xdr:from>
    <xdr:to>
      <xdr:col>14</xdr:col>
      <xdr:colOff>0</xdr:colOff>
      <xdr:row>275</xdr:row>
      <xdr:rowOff>124328</xdr:rowOff>
    </xdr:to>
    <xdr:pic>
      <xdr:nvPicPr>
        <xdr:cNvPr id="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44931" r="17036" b="52855"/>
        <a:stretch>
          <a:fillRect/>
        </a:stretch>
      </xdr:blipFill>
      <xdr:spPr bwMode="auto">
        <a:xfrm>
          <a:off x="687916" y="53709359"/>
          <a:ext cx="8221134" cy="21216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687916</xdr:colOff>
      <xdr:row>309</xdr:row>
      <xdr:rowOff>52917</xdr:rowOff>
    </xdr:from>
    <xdr:to>
      <xdr:col>14</xdr:col>
      <xdr:colOff>0</xdr:colOff>
      <xdr:row>310</xdr:row>
      <xdr:rowOff>113614</xdr:rowOff>
    </xdr:to>
    <xdr:pic>
      <xdr:nvPicPr>
        <xdr:cNvPr id="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48030" r="16950" b="49646"/>
        <a:stretch>
          <a:fillRect/>
        </a:stretch>
      </xdr:blipFill>
      <xdr:spPr bwMode="auto">
        <a:xfrm>
          <a:off x="687916" y="59355567"/>
          <a:ext cx="8227484" cy="22262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687917</xdr:colOff>
      <xdr:row>344</xdr:row>
      <xdr:rowOff>42333</xdr:rowOff>
    </xdr:from>
    <xdr:to>
      <xdr:col>14</xdr:col>
      <xdr:colOff>10583</xdr:colOff>
      <xdr:row>345</xdr:row>
      <xdr:rowOff>102861</xdr:rowOff>
    </xdr:to>
    <xdr:pic>
      <xdr:nvPicPr>
        <xdr:cNvPr id="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818" t="51129" r="16724" b="46547"/>
        <a:stretch>
          <a:fillRect/>
        </a:stretch>
      </xdr:blipFill>
      <xdr:spPr bwMode="auto">
        <a:xfrm>
          <a:off x="687917" y="65012358"/>
          <a:ext cx="8238066" cy="22245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698500</xdr:colOff>
      <xdr:row>379</xdr:row>
      <xdr:rowOff>42333</xdr:rowOff>
    </xdr:from>
    <xdr:to>
      <xdr:col>14</xdr:col>
      <xdr:colOff>21166</xdr:colOff>
      <xdr:row>380</xdr:row>
      <xdr:rowOff>92420</xdr:rowOff>
    </xdr:to>
    <xdr:pic>
      <xdr:nvPicPr>
        <xdr:cNvPr id="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818" t="54338" r="16724" b="43449"/>
        <a:stretch>
          <a:fillRect/>
        </a:stretch>
      </xdr:blipFill>
      <xdr:spPr bwMode="auto">
        <a:xfrm>
          <a:off x="698500" y="70679733"/>
          <a:ext cx="8238066" cy="21201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687917</xdr:colOff>
      <xdr:row>414</xdr:row>
      <xdr:rowOff>74083</xdr:rowOff>
    </xdr:from>
    <xdr:to>
      <xdr:col>14</xdr:col>
      <xdr:colOff>21166</xdr:colOff>
      <xdr:row>415</xdr:row>
      <xdr:rowOff>124436</xdr:rowOff>
    </xdr:to>
    <xdr:pic>
      <xdr:nvPicPr>
        <xdr:cNvPr id="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818" t="57437" r="16724" b="40350"/>
        <a:stretch>
          <a:fillRect/>
        </a:stretch>
      </xdr:blipFill>
      <xdr:spPr bwMode="auto">
        <a:xfrm>
          <a:off x="687917" y="76378858"/>
          <a:ext cx="8248649" cy="2122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677333</xdr:colOff>
      <xdr:row>449</xdr:row>
      <xdr:rowOff>42333</xdr:rowOff>
    </xdr:from>
    <xdr:to>
      <xdr:col>14</xdr:col>
      <xdr:colOff>21166</xdr:colOff>
      <xdr:row>450</xdr:row>
      <xdr:rowOff>103144</xdr:rowOff>
    </xdr:to>
    <xdr:pic>
      <xdr:nvPicPr>
        <xdr:cNvPr id="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63634" r="16724" b="34042"/>
        <a:stretch>
          <a:fillRect/>
        </a:stretch>
      </xdr:blipFill>
      <xdr:spPr bwMode="auto">
        <a:xfrm>
          <a:off x="677333" y="82014483"/>
          <a:ext cx="8259233" cy="22273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666750</xdr:colOff>
      <xdr:row>484</xdr:row>
      <xdr:rowOff>52917</xdr:rowOff>
    </xdr:from>
    <xdr:to>
      <xdr:col>14</xdr:col>
      <xdr:colOff>31750</xdr:colOff>
      <xdr:row>485</xdr:row>
      <xdr:rowOff>103806</xdr:rowOff>
    </xdr:to>
    <xdr:pic>
      <xdr:nvPicPr>
        <xdr:cNvPr id="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69943" r="16724" b="27844"/>
        <a:stretch>
          <a:fillRect/>
        </a:stretch>
      </xdr:blipFill>
      <xdr:spPr bwMode="auto">
        <a:xfrm>
          <a:off x="666750" y="87692442"/>
          <a:ext cx="8280400" cy="21281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687918</xdr:colOff>
      <xdr:row>519</xdr:row>
      <xdr:rowOff>74084</xdr:rowOff>
    </xdr:from>
    <xdr:to>
      <xdr:col>14</xdr:col>
      <xdr:colOff>31751</xdr:colOff>
      <xdr:row>520</xdr:row>
      <xdr:rowOff>124440</xdr:rowOff>
    </xdr:to>
    <xdr:pic>
      <xdr:nvPicPr>
        <xdr:cNvPr id="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66844" r="16724" b="30943"/>
        <a:stretch>
          <a:fillRect/>
        </a:stretch>
      </xdr:blipFill>
      <xdr:spPr bwMode="auto">
        <a:xfrm>
          <a:off x="687918" y="93380984"/>
          <a:ext cx="8259233" cy="21228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677334</xdr:colOff>
      <xdr:row>554</xdr:row>
      <xdr:rowOff>63500</xdr:rowOff>
    </xdr:from>
    <xdr:to>
      <xdr:col>14</xdr:col>
      <xdr:colOff>21166</xdr:colOff>
      <xdr:row>555</xdr:row>
      <xdr:rowOff>113855</xdr:rowOff>
    </xdr:to>
    <xdr:pic>
      <xdr:nvPicPr>
        <xdr:cNvPr id="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73041" r="16724" b="24745"/>
        <a:stretch>
          <a:fillRect/>
        </a:stretch>
      </xdr:blipFill>
      <xdr:spPr bwMode="auto">
        <a:xfrm>
          <a:off x="677334" y="99037775"/>
          <a:ext cx="8259232" cy="2122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666750</xdr:colOff>
      <xdr:row>589</xdr:row>
      <xdr:rowOff>74084</xdr:rowOff>
    </xdr:from>
    <xdr:to>
      <xdr:col>14</xdr:col>
      <xdr:colOff>21166</xdr:colOff>
      <xdr:row>590</xdr:row>
      <xdr:rowOff>135175</xdr:rowOff>
    </xdr:to>
    <xdr:pic>
      <xdr:nvPicPr>
        <xdr:cNvPr id="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76140" r="16724" b="21536"/>
        <a:stretch>
          <a:fillRect/>
        </a:stretch>
      </xdr:blipFill>
      <xdr:spPr bwMode="auto">
        <a:xfrm>
          <a:off x="666750" y="104715734"/>
          <a:ext cx="8269816" cy="2230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666751</xdr:colOff>
      <xdr:row>624</xdr:row>
      <xdr:rowOff>63501</xdr:rowOff>
    </xdr:from>
    <xdr:to>
      <xdr:col>14</xdr:col>
      <xdr:colOff>21166</xdr:colOff>
      <xdr:row>625</xdr:row>
      <xdr:rowOff>124592</xdr:rowOff>
    </xdr:to>
    <xdr:pic>
      <xdr:nvPicPr>
        <xdr:cNvPr id="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79239" r="16724" b="18437"/>
        <a:stretch>
          <a:fillRect/>
        </a:stretch>
      </xdr:blipFill>
      <xdr:spPr bwMode="auto">
        <a:xfrm>
          <a:off x="666751" y="110372526"/>
          <a:ext cx="8269815" cy="2230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687916</xdr:colOff>
      <xdr:row>659</xdr:row>
      <xdr:rowOff>42333</xdr:rowOff>
    </xdr:from>
    <xdr:to>
      <xdr:col>14</xdr:col>
      <xdr:colOff>10583</xdr:colOff>
      <xdr:row>660</xdr:row>
      <xdr:rowOff>102586</xdr:rowOff>
    </xdr:to>
    <xdr:pic>
      <xdr:nvPicPr>
        <xdr:cNvPr id="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82338" r="16724" b="15338"/>
        <a:stretch>
          <a:fillRect/>
        </a:stretch>
      </xdr:blipFill>
      <xdr:spPr bwMode="auto">
        <a:xfrm>
          <a:off x="687916" y="116018733"/>
          <a:ext cx="8238067" cy="2221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677334</xdr:colOff>
      <xdr:row>694</xdr:row>
      <xdr:rowOff>74084</xdr:rowOff>
    </xdr:from>
    <xdr:to>
      <xdr:col>14</xdr:col>
      <xdr:colOff>31750</xdr:colOff>
      <xdr:row>695</xdr:row>
      <xdr:rowOff>124705</xdr:rowOff>
    </xdr:to>
    <xdr:pic>
      <xdr:nvPicPr>
        <xdr:cNvPr id="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85547" r="16724" b="12240"/>
        <a:stretch>
          <a:fillRect/>
        </a:stretch>
      </xdr:blipFill>
      <xdr:spPr bwMode="auto">
        <a:xfrm>
          <a:off x="677334" y="121717859"/>
          <a:ext cx="8269816" cy="21254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677333</xdr:colOff>
      <xdr:row>729</xdr:row>
      <xdr:rowOff>63500</xdr:rowOff>
    </xdr:from>
    <xdr:to>
      <xdr:col>14</xdr:col>
      <xdr:colOff>10583</xdr:colOff>
      <xdr:row>730</xdr:row>
      <xdr:rowOff>124032</xdr:rowOff>
    </xdr:to>
    <xdr:pic>
      <xdr:nvPicPr>
        <xdr:cNvPr id="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 l="14732" t="88646" r="16724" b="9030"/>
        <a:stretch>
          <a:fillRect/>
        </a:stretch>
      </xdr:blipFill>
      <xdr:spPr bwMode="auto">
        <a:xfrm>
          <a:off x="677333" y="127374650"/>
          <a:ext cx="8248650" cy="22245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656168</xdr:colOff>
      <xdr:row>799</xdr:row>
      <xdr:rowOff>52917</xdr:rowOff>
    </xdr:from>
    <xdr:to>
      <xdr:col>14</xdr:col>
      <xdr:colOff>1</xdr:colOff>
      <xdr:row>800</xdr:row>
      <xdr:rowOff>103701</xdr:rowOff>
    </xdr:to>
    <xdr:pic>
      <xdr:nvPicPr>
        <xdr:cNvPr id="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 l="14741" t="80899" r="16810" b="16887"/>
        <a:stretch>
          <a:fillRect/>
        </a:stretch>
      </xdr:blipFill>
      <xdr:spPr bwMode="auto">
        <a:xfrm>
          <a:off x="656168" y="138698817"/>
          <a:ext cx="8259233" cy="21270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677333</xdr:colOff>
      <xdr:row>764</xdr:row>
      <xdr:rowOff>52917</xdr:rowOff>
    </xdr:from>
    <xdr:to>
      <xdr:col>14</xdr:col>
      <xdr:colOff>10583</xdr:colOff>
      <xdr:row>765</xdr:row>
      <xdr:rowOff>113898</xdr:rowOff>
    </xdr:to>
    <xdr:pic>
      <xdr:nvPicPr>
        <xdr:cNvPr id="4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 l="14741" t="77689" r="16810" b="19987"/>
        <a:stretch>
          <a:fillRect/>
        </a:stretch>
      </xdr:blipFill>
      <xdr:spPr bwMode="auto">
        <a:xfrm>
          <a:off x="677333" y="133031442"/>
          <a:ext cx="8248650" cy="22290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  <cdr:relSizeAnchor xmlns:cdr="http://schemas.openxmlformats.org/drawingml/2006/chartDrawing">
    <cdr:from>
      <cdr:x>0.06448</cdr:x>
      <cdr:y>0.7833</cdr:y>
    </cdr:from>
    <cdr:to>
      <cdr:x>0.92051</cdr:x>
      <cdr:y>0.82416</cdr:y>
    </cdr:to>
    <cdr:pic>
      <cdr:nvPicPr>
        <cdr:cNvPr id="5" name="Picture 27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 l="6719" t="85006" r="17891" b="12403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600034" y="4200525"/>
          <a:ext cx="7966150" cy="21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</cdr:pic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0.93201</cdr:x>
      <cdr:y>0.73441</cdr:y>
    </cdr:from>
    <cdr:to>
      <cdr:x>0.9978</cdr:x>
      <cdr:y>0.82041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6790" y="4141185"/>
          <a:ext cx="599077" cy="484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Změna 2011/2010</a:t>
          </a:r>
        </a:p>
        <a:p xmlns:a="http://schemas.openxmlformats.org/drawingml/2006/main">
          <a:pPr algn="ctr" rtl="0">
            <a:defRPr sz="1000"/>
          </a:pPr>
          <a:r>
            <a:rPr lang="cs-CZ" sz="900" b="1" i="1" strike="noStrike">
              <a:solidFill>
                <a:srgbClr val="000000"/>
              </a:solidFill>
              <a:latin typeface="Arial"/>
              <a:cs typeface="Arial"/>
            </a:rPr>
            <a:t>(v %)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-Porovn&#225;n&#237;%20krajsk&#253;ch%20normativ&#367;%20ONIV%202011-s%20pomoc.tabulkam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1- Normativ ONIV  2011"/>
      <sheetName val="Tab.2- Porovnání ONIV 2011-2006"/>
      <sheetName val="Tab.3- Praha 2011"/>
      <sheetName val="Tab.4- Středočeský 2011"/>
      <sheetName val="Tab.5- Zlínský 2011"/>
      <sheetName val="Tab.6 - Ústecký ONIV koop"/>
      <sheetName val="Grafy"/>
      <sheetName val="Tab.2- Porovnání ONIV 2011-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S6" t="str">
            <v>Hl. m. Praha</v>
          </cell>
          <cell r="T6" t="str">
            <v>Středočeský</v>
          </cell>
          <cell r="U6" t="str">
            <v>Jihočeský</v>
          </cell>
          <cell r="V6" t="str">
            <v>Plzeňský</v>
          </cell>
          <cell r="W6" t="str">
            <v>Karlovarský</v>
          </cell>
          <cell r="X6" t="str">
            <v>Ústecký</v>
          </cell>
          <cell r="Y6" t="str">
            <v>Liberecký</v>
          </cell>
          <cell r="Z6" t="str">
            <v>Královéhradecký</v>
          </cell>
          <cell r="AA6" t="str">
            <v>Pardubický</v>
          </cell>
          <cell r="AB6" t="str">
            <v>Vysočina</v>
          </cell>
          <cell r="AC6" t="str">
            <v>Jihomoravský</v>
          </cell>
          <cell r="AD6" t="str">
            <v>Olomoucký</v>
          </cell>
          <cell r="AE6" t="str">
            <v>Zlínský</v>
          </cell>
          <cell r="AF6" t="str">
            <v>Moravskoslezský</v>
          </cell>
          <cell r="AG6" t="str">
            <v>Průměr ČR</v>
          </cell>
        </row>
        <row r="8">
          <cell r="R8" t="str">
            <v xml:space="preserve">      ONIV 2006</v>
          </cell>
          <cell r="S8">
            <v>250</v>
          </cell>
          <cell r="T8">
            <v>207</v>
          </cell>
          <cell r="U8">
            <v>244</v>
          </cell>
          <cell r="V8">
            <v>282</v>
          </cell>
          <cell r="W8">
            <v>180</v>
          </cell>
          <cell r="X8">
            <v>170</v>
          </cell>
          <cell r="Y8">
            <v>200</v>
          </cell>
          <cell r="Z8">
            <v>181</v>
          </cell>
          <cell r="AA8">
            <v>250</v>
          </cell>
          <cell r="AB8">
            <v>201</v>
          </cell>
          <cell r="AC8">
            <v>460</v>
          </cell>
          <cell r="AD8">
            <v>240</v>
          </cell>
          <cell r="AE8">
            <v>300</v>
          </cell>
          <cell r="AF8">
            <v>350</v>
          </cell>
          <cell r="AG8">
            <v>251.07142857142858</v>
          </cell>
        </row>
        <row r="9">
          <cell r="R9" t="str">
            <v xml:space="preserve">      ONIV 2007</v>
          </cell>
          <cell r="S9">
            <v>265</v>
          </cell>
          <cell r="T9">
            <v>240</v>
          </cell>
          <cell r="U9">
            <v>244</v>
          </cell>
          <cell r="V9">
            <v>300</v>
          </cell>
          <cell r="W9">
            <v>280</v>
          </cell>
          <cell r="X9">
            <v>170</v>
          </cell>
          <cell r="Y9">
            <v>290</v>
          </cell>
          <cell r="Z9">
            <v>190</v>
          </cell>
          <cell r="AA9">
            <v>250</v>
          </cell>
          <cell r="AB9">
            <v>201</v>
          </cell>
          <cell r="AC9">
            <v>460</v>
          </cell>
          <cell r="AD9">
            <v>300</v>
          </cell>
          <cell r="AE9">
            <v>300</v>
          </cell>
          <cell r="AF9">
            <v>375</v>
          </cell>
          <cell r="AG9">
            <v>276.07142857142856</v>
          </cell>
        </row>
        <row r="10">
          <cell r="R10" t="str">
            <v xml:space="preserve">      ONIV 2008</v>
          </cell>
          <cell r="S10">
            <v>204</v>
          </cell>
          <cell r="T10">
            <v>168</v>
          </cell>
          <cell r="U10">
            <v>188</v>
          </cell>
          <cell r="V10">
            <v>280</v>
          </cell>
          <cell r="W10">
            <v>200</v>
          </cell>
          <cell r="X10">
            <v>136</v>
          </cell>
          <cell r="Y10">
            <v>190</v>
          </cell>
          <cell r="Z10">
            <v>171</v>
          </cell>
          <cell r="AA10">
            <v>180</v>
          </cell>
          <cell r="AB10">
            <v>155</v>
          </cell>
          <cell r="AC10">
            <v>345</v>
          </cell>
          <cell r="AD10">
            <v>225</v>
          </cell>
          <cell r="AE10">
            <v>248</v>
          </cell>
          <cell r="AF10">
            <v>280</v>
          </cell>
          <cell r="AG10">
            <v>212.14285714285714</v>
          </cell>
        </row>
        <row r="11">
          <cell r="R11" t="str">
            <v xml:space="preserve">      ONIV 2009</v>
          </cell>
          <cell r="S11">
            <v>204</v>
          </cell>
          <cell r="T11">
            <v>230</v>
          </cell>
          <cell r="U11">
            <v>188</v>
          </cell>
          <cell r="V11">
            <v>308</v>
          </cell>
          <cell r="W11">
            <v>200</v>
          </cell>
          <cell r="X11">
            <v>190</v>
          </cell>
          <cell r="Y11">
            <v>190</v>
          </cell>
          <cell r="Z11">
            <v>171</v>
          </cell>
          <cell r="AA11">
            <v>180</v>
          </cell>
          <cell r="AB11">
            <v>170</v>
          </cell>
          <cell r="AC11">
            <v>345</v>
          </cell>
          <cell r="AD11">
            <v>225</v>
          </cell>
          <cell r="AE11">
            <v>236</v>
          </cell>
          <cell r="AF11">
            <v>260</v>
          </cell>
          <cell r="AG11">
            <v>221.21428571428572</v>
          </cell>
        </row>
        <row r="12">
          <cell r="R12" t="str">
            <v xml:space="preserve">      ONIV 2010</v>
          </cell>
          <cell r="S12">
            <v>168</v>
          </cell>
          <cell r="T12">
            <v>150</v>
          </cell>
          <cell r="U12">
            <v>164</v>
          </cell>
          <cell r="V12">
            <v>245</v>
          </cell>
          <cell r="W12">
            <v>175</v>
          </cell>
          <cell r="X12">
            <v>133</v>
          </cell>
          <cell r="Y12">
            <v>150</v>
          </cell>
          <cell r="Z12">
            <v>132</v>
          </cell>
          <cell r="AA12">
            <v>144</v>
          </cell>
          <cell r="AB12">
            <v>124</v>
          </cell>
          <cell r="AC12">
            <v>260</v>
          </cell>
          <cell r="AD12">
            <v>165</v>
          </cell>
          <cell r="AE12">
            <v>189</v>
          </cell>
          <cell r="AF12">
            <v>230</v>
          </cell>
          <cell r="AG12">
            <v>173.5</v>
          </cell>
        </row>
        <row r="13">
          <cell r="R13" t="str">
            <v xml:space="preserve">      ONIV 2011</v>
          </cell>
          <cell r="S13">
            <v>168</v>
          </cell>
          <cell r="T13">
            <v>110</v>
          </cell>
          <cell r="U13">
            <v>134</v>
          </cell>
          <cell r="V13">
            <v>200</v>
          </cell>
          <cell r="W13">
            <v>150</v>
          </cell>
          <cell r="X13">
            <v>100</v>
          </cell>
          <cell r="Y13">
            <v>130</v>
          </cell>
          <cell r="Z13">
            <v>112</v>
          </cell>
          <cell r="AA13">
            <v>140</v>
          </cell>
          <cell r="AB13">
            <v>120</v>
          </cell>
          <cell r="AC13">
            <v>213</v>
          </cell>
          <cell r="AD13">
            <v>137</v>
          </cell>
          <cell r="AE13">
            <v>154</v>
          </cell>
          <cell r="AF13">
            <v>180</v>
          </cell>
          <cell r="AG13">
            <v>146.28571428571428</v>
          </cell>
        </row>
        <row r="20">
          <cell r="R20" t="str">
            <v xml:space="preserve">      ONIV 2006</v>
          </cell>
          <cell r="S20">
            <v>785</v>
          </cell>
          <cell r="T20">
            <v>1010</v>
          </cell>
          <cell r="U20">
            <v>980</v>
          </cell>
          <cell r="V20">
            <v>800</v>
          </cell>
          <cell r="W20">
            <v>500</v>
          </cell>
          <cell r="X20">
            <v>780</v>
          </cell>
          <cell r="Y20">
            <v>930</v>
          </cell>
          <cell r="Z20">
            <v>720</v>
          </cell>
          <cell r="AA20">
            <v>830</v>
          </cell>
          <cell r="AB20">
            <v>1340</v>
          </cell>
          <cell r="AC20">
            <v>1310</v>
          </cell>
          <cell r="AD20">
            <v>1155</v>
          </cell>
          <cell r="AE20">
            <v>570</v>
          </cell>
          <cell r="AF20">
            <v>1140</v>
          </cell>
          <cell r="AG20">
            <v>917.85714285714289</v>
          </cell>
        </row>
        <row r="21">
          <cell r="R21" t="str">
            <v xml:space="preserve">      ONIV 2007</v>
          </cell>
          <cell r="S21">
            <v>840</v>
          </cell>
          <cell r="T21">
            <v>1100</v>
          </cell>
          <cell r="U21">
            <v>1090</v>
          </cell>
          <cell r="V21">
            <v>950</v>
          </cell>
          <cell r="W21">
            <v>1170</v>
          </cell>
          <cell r="X21">
            <v>924</v>
          </cell>
          <cell r="Y21">
            <v>1100</v>
          </cell>
          <cell r="Z21">
            <v>1406</v>
          </cell>
          <cell r="AA21">
            <v>950</v>
          </cell>
          <cell r="AB21">
            <v>1447</v>
          </cell>
          <cell r="AC21">
            <v>1430</v>
          </cell>
          <cell r="AD21">
            <v>1410</v>
          </cell>
          <cell r="AE21">
            <v>1200</v>
          </cell>
          <cell r="AF21">
            <v>1300</v>
          </cell>
          <cell r="AG21">
            <v>1165.5</v>
          </cell>
        </row>
        <row r="22">
          <cell r="R22" t="str">
            <v xml:space="preserve">      ONIV 2008</v>
          </cell>
          <cell r="S22">
            <v>647</v>
          </cell>
          <cell r="T22">
            <v>770</v>
          </cell>
          <cell r="U22">
            <v>839</v>
          </cell>
          <cell r="V22">
            <v>850</v>
          </cell>
          <cell r="W22">
            <v>860</v>
          </cell>
          <cell r="X22">
            <v>739</v>
          </cell>
          <cell r="Y22">
            <v>920</v>
          </cell>
          <cell r="Z22">
            <v>1055</v>
          </cell>
          <cell r="AA22">
            <v>780</v>
          </cell>
          <cell r="AB22">
            <v>1114</v>
          </cell>
          <cell r="AC22">
            <v>1087</v>
          </cell>
          <cell r="AD22">
            <v>1072</v>
          </cell>
          <cell r="AE22">
            <v>990</v>
          </cell>
          <cell r="AF22">
            <v>940</v>
          </cell>
          <cell r="AG22">
            <v>904.5</v>
          </cell>
        </row>
        <row r="23">
          <cell r="R23" t="str">
            <v xml:space="preserve">      ONIV 2009</v>
          </cell>
          <cell r="S23">
            <v>850</v>
          </cell>
          <cell r="T23">
            <v>920</v>
          </cell>
          <cell r="U23">
            <v>839</v>
          </cell>
          <cell r="V23">
            <v>935</v>
          </cell>
          <cell r="W23">
            <v>860</v>
          </cell>
          <cell r="X23">
            <v>770</v>
          </cell>
          <cell r="Y23">
            <v>940</v>
          </cell>
          <cell r="Z23">
            <v>1055</v>
          </cell>
          <cell r="AA23">
            <v>800</v>
          </cell>
          <cell r="AB23">
            <v>1114</v>
          </cell>
          <cell r="AC23">
            <v>1087</v>
          </cell>
          <cell r="AD23">
            <v>1072</v>
          </cell>
          <cell r="AE23">
            <v>941</v>
          </cell>
          <cell r="AF23">
            <v>930</v>
          </cell>
          <cell r="AG23">
            <v>936.64285714285711</v>
          </cell>
        </row>
        <row r="24">
          <cell r="R24" t="str">
            <v xml:space="preserve">      ONIV 2010</v>
          </cell>
          <cell r="S24">
            <v>659</v>
          </cell>
          <cell r="T24">
            <v>708</v>
          </cell>
          <cell r="U24">
            <v>819</v>
          </cell>
          <cell r="V24">
            <v>739</v>
          </cell>
          <cell r="W24">
            <v>645</v>
          </cell>
          <cell r="X24">
            <v>539</v>
          </cell>
          <cell r="Y24">
            <v>720</v>
          </cell>
          <cell r="Z24">
            <v>812</v>
          </cell>
          <cell r="AA24">
            <v>680</v>
          </cell>
          <cell r="AB24">
            <v>891</v>
          </cell>
          <cell r="AC24">
            <v>821</v>
          </cell>
          <cell r="AD24">
            <v>836</v>
          </cell>
          <cell r="AE24">
            <v>753</v>
          </cell>
          <cell r="AF24">
            <v>740</v>
          </cell>
          <cell r="AG24">
            <v>740.14285714285711</v>
          </cell>
        </row>
        <row r="25">
          <cell r="R25" t="str">
            <v xml:space="preserve">      ONIV 2011</v>
          </cell>
          <cell r="S25">
            <v>580</v>
          </cell>
          <cell r="T25">
            <v>585</v>
          </cell>
          <cell r="U25">
            <v>672</v>
          </cell>
          <cell r="V25">
            <v>610</v>
          </cell>
          <cell r="W25">
            <v>550</v>
          </cell>
          <cell r="X25">
            <v>400</v>
          </cell>
          <cell r="Y25">
            <v>610</v>
          </cell>
          <cell r="Z25">
            <v>690</v>
          </cell>
          <cell r="AA25">
            <v>660</v>
          </cell>
          <cell r="AB25">
            <v>713</v>
          </cell>
          <cell r="AC25">
            <v>673</v>
          </cell>
          <cell r="AD25">
            <v>694</v>
          </cell>
          <cell r="AE25">
            <v>614</v>
          </cell>
          <cell r="AF25">
            <v>599</v>
          </cell>
          <cell r="AG25">
            <v>617.85714285714289</v>
          </cell>
        </row>
        <row r="32">
          <cell r="R32" t="str">
            <v xml:space="preserve">      ONIV 2006</v>
          </cell>
          <cell r="S32">
            <v>620</v>
          </cell>
          <cell r="T32">
            <v>686</v>
          </cell>
          <cell r="U32">
            <v>700</v>
          </cell>
          <cell r="V32">
            <v>511</v>
          </cell>
          <cell r="W32">
            <v>450</v>
          </cell>
          <cell r="X32">
            <v>550</v>
          </cell>
          <cell r="Y32">
            <v>740</v>
          </cell>
          <cell r="Z32">
            <v>530</v>
          </cell>
          <cell r="AA32">
            <v>630</v>
          </cell>
          <cell r="AB32">
            <v>953</v>
          </cell>
          <cell r="AC32">
            <v>902</v>
          </cell>
          <cell r="AD32">
            <v>783</v>
          </cell>
          <cell r="AE32">
            <v>570</v>
          </cell>
          <cell r="AF32">
            <v>830</v>
          </cell>
          <cell r="AG32">
            <v>675.35714285714289</v>
          </cell>
        </row>
        <row r="33">
          <cell r="R33" t="str">
            <v xml:space="preserve">      ONIV 2007</v>
          </cell>
          <cell r="S33">
            <v>567</v>
          </cell>
          <cell r="T33">
            <v>770</v>
          </cell>
          <cell r="U33">
            <v>780</v>
          </cell>
          <cell r="V33">
            <v>700</v>
          </cell>
          <cell r="W33">
            <v>1070</v>
          </cell>
          <cell r="X33">
            <v>694</v>
          </cell>
          <cell r="Y33">
            <v>1100</v>
          </cell>
          <cell r="Z33">
            <v>1096</v>
          </cell>
          <cell r="AA33">
            <v>750</v>
          </cell>
          <cell r="AB33">
            <v>1029</v>
          </cell>
          <cell r="AC33">
            <v>1000</v>
          </cell>
          <cell r="AD33">
            <v>1000</v>
          </cell>
          <cell r="AE33">
            <v>1065</v>
          </cell>
          <cell r="AF33">
            <v>950</v>
          </cell>
          <cell r="AG33">
            <v>897.92857142857144</v>
          </cell>
        </row>
        <row r="34">
          <cell r="R34" t="str">
            <v xml:space="preserve">      ONIV 2008</v>
          </cell>
          <cell r="S34">
            <v>437</v>
          </cell>
          <cell r="T34">
            <v>539</v>
          </cell>
          <cell r="U34">
            <v>601</v>
          </cell>
          <cell r="V34">
            <v>650</v>
          </cell>
          <cell r="W34">
            <v>790</v>
          </cell>
          <cell r="X34">
            <v>555</v>
          </cell>
          <cell r="Y34">
            <v>720</v>
          </cell>
          <cell r="Z34">
            <v>822</v>
          </cell>
          <cell r="AA34">
            <v>610</v>
          </cell>
          <cell r="AB34">
            <v>793</v>
          </cell>
          <cell r="AC34">
            <v>760</v>
          </cell>
          <cell r="AD34">
            <v>760</v>
          </cell>
          <cell r="AE34">
            <v>880</v>
          </cell>
          <cell r="AF34">
            <v>715</v>
          </cell>
          <cell r="AG34">
            <v>688</v>
          </cell>
        </row>
        <row r="35">
          <cell r="R35" t="str">
            <v xml:space="preserve">      ONIV 2009</v>
          </cell>
          <cell r="S35">
            <v>630</v>
          </cell>
          <cell r="T35">
            <v>640</v>
          </cell>
          <cell r="U35">
            <v>601</v>
          </cell>
          <cell r="V35">
            <v>715</v>
          </cell>
          <cell r="W35">
            <v>790</v>
          </cell>
          <cell r="X35">
            <v>620</v>
          </cell>
          <cell r="Y35">
            <v>740</v>
          </cell>
          <cell r="Z35">
            <v>822</v>
          </cell>
          <cell r="AA35">
            <v>610</v>
          </cell>
          <cell r="AB35">
            <v>793</v>
          </cell>
          <cell r="AC35">
            <v>760</v>
          </cell>
          <cell r="AD35">
            <v>760</v>
          </cell>
          <cell r="AE35">
            <v>836</v>
          </cell>
          <cell r="AF35">
            <v>705</v>
          </cell>
          <cell r="AG35">
            <v>715.85714285714289</v>
          </cell>
        </row>
        <row r="36">
          <cell r="R36" t="str">
            <v xml:space="preserve">      ONIV 2010</v>
          </cell>
          <cell r="S36">
            <v>488</v>
          </cell>
          <cell r="T36">
            <v>494</v>
          </cell>
          <cell r="U36">
            <v>611</v>
          </cell>
          <cell r="V36">
            <v>565</v>
          </cell>
          <cell r="W36">
            <v>600</v>
          </cell>
          <cell r="X36">
            <v>434</v>
          </cell>
          <cell r="Y36">
            <v>570</v>
          </cell>
          <cell r="Z36">
            <v>633</v>
          </cell>
          <cell r="AA36">
            <v>512</v>
          </cell>
          <cell r="AB36">
            <v>634</v>
          </cell>
          <cell r="AC36">
            <v>574</v>
          </cell>
          <cell r="AD36">
            <v>595</v>
          </cell>
          <cell r="AE36">
            <v>669</v>
          </cell>
          <cell r="AF36">
            <v>570</v>
          </cell>
          <cell r="AG36">
            <v>567.78571428571433</v>
          </cell>
        </row>
        <row r="37">
          <cell r="R37" t="str">
            <v xml:space="preserve">      ONIV 2011</v>
          </cell>
          <cell r="S37">
            <v>450</v>
          </cell>
          <cell r="T37">
            <v>410</v>
          </cell>
          <cell r="U37">
            <v>501</v>
          </cell>
          <cell r="V37">
            <v>460</v>
          </cell>
          <cell r="W37">
            <v>480</v>
          </cell>
          <cell r="X37">
            <v>323</v>
          </cell>
          <cell r="Y37">
            <v>480</v>
          </cell>
          <cell r="Z37">
            <v>538</v>
          </cell>
          <cell r="AA37">
            <v>497</v>
          </cell>
          <cell r="AB37">
            <v>508</v>
          </cell>
          <cell r="AC37">
            <v>471</v>
          </cell>
          <cell r="AD37">
            <v>494</v>
          </cell>
          <cell r="AE37">
            <v>545</v>
          </cell>
          <cell r="AF37">
            <v>462</v>
          </cell>
          <cell r="AG37">
            <v>472.78571428571428</v>
          </cell>
        </row>
        <row r="44">
          <cell r="R44" t="str">
            <v xml:space="preserve">      ONIV 2006</v>
          </cell>
          <cell r="S44">
            <v>530</v>
          </cell>
          <cell r="T44">
            <v>686</v>
          </cell>
          <cell r="U44">
            <v>700</v>
          </cell>
          <cell r="V44">
            <v>527</v>
          </cell>
          <cell r="W44">
            <v>450</v>
          </cell>
          <cell r="X44">
            <v>550</v>
          </cell>
          <cell r="Y44">
            <v>740</v>
          </cell>
          <cell r="Z44">
            <v>530</v>
          </cell>
          <cell r="AA44">
            <v>630</v>
          </cell>
          <cell r="AB44">
            <v>953</v>
          </cell>
          <cell r="AC44">
            <v>902</v>
          </cell>
          <cell r="AD44">
            <v>783</v>
          </cell>
          <cell r="AE44">
            <v>570</v>
          </cell>
          <cell r="AF44">
            <v>830</v>
          </cell>
          <cell r="AG44">
            <v>670.07142857142856</v>
          </cell>
        </row>
        <row r="45">
          <cell r="R45" t="str">
            <v xml:space="preserve">      ONIV 2007</v>
          </cell>
          <cell r="S45">
            <v>567</v>
          </cell>
          <cell r="T45">
            <v>770</v>
          </cell>
          <cell r="U45">
            <v>780</v>
          </cell>
          <cell r="V45">
            <v>650</v>
          </cell>
          <cell r="W45">
            <v>770</v>
          </cell>
          <cell r="X45">
            <v>694</v>
          </cell>
          <cell r="Y45">
            <v>910</v>
          </cell>
          <cell r="Z45">
            <v>766</v>
          </cell>
          <cell r="AA45">
            <v>750</v>
          </cell>
          <cell r="AB45">
            <v>1029</v>
          </cell>
          <cell r="AC45">
            <v>1000</v>
          </cell>
          <cell r="AD45">
            <v>1000</v>
          </cell>
          <cell r="AE45">
            <v>680</v>
          </cell>
          <cell r="AF45">
            <v>950</v>
          </cell>
          <cell r="AG45">
            <v>808.28571428571433</v>
          </cell>
        </row>
        <row r="46">
          <cell r="R46" t="str">
            <v xml:space="preserve">      ONIV 2008</v>
          </cell>
          <cell r="S46">
            <v>437</v>
          </cell>
          <cell r="T46">
            <v>539</v>
          </cell>
          <cell r="U46">
            <v>601</v>
          </cell>
          <cell r="V46">
            <v>600</v>
          </cell>
          <cell r="W46">
            <v>570</v>
          </cell>
          <cell r="X46">
            <v>555</v>
          </cell>
          <cell r="Y46">
            <v>720</v>
          </cell>
          <cell r="Z46">
            <v>575</v>
          </cell>
          <cell r="AA46">
            <v>610</v>
          </cell>
          <cell r="AB46">
            <v>793</v>
          </cell>
          <cell r="AC46">
            <v>760</v>
          </cell>
          <cell r="AD46">
            <v>760</v>
          </cell>
          <cell r="AE46">
            <v>560</v>
          </cell>
          <cell r="AF46">
            <v>715</v>
          </cell>
          <cell r="AG46">
            <v>628.21428571428567</v>
          </cell>
        </row>
        <row r="47">
          <cell r="R47" t="str">
            <v xml:space="preserve">      ONIV 2009</v>
          </cell>
          <cell r="S47">
            <v>630</v>
          </cell>
          <cell r="T47">
            <v>640</v>
          </cell>
          <cell r="U47">
            <v>601</v>
          </cell>
          <cell r="V47">
            <v>660</v>
          </cell>
          <cell r="W47">
            <v>570</v>
          </cell>
          <cell r="X47">
            <v>620</v>
          </cell>
          <cell r="Y47">
            <v>740</v>
          </cell>
          <cell r="Z47">
            <v>575</v>
          </cell>
          <cell r="AA47">
            <v>610</v>
          </cell>
          <cell r="AB47">
            <v>793</v>
          </cell>
          <cell r="AC47">
            <v>760</v>
          </cell>
          <cell r="AD47">
            <v>760</v>
          </cell>
          <cell r="AE47">
            <v>532</v>
          </cell>
          <cell r="AF47">
            <v>705</v>
          </cell>
          <cell r="AG47">
            <v>656.85714285714289</v>
          </cell>
        </row>
        <row r="48">
          <cell r="R48" t="str">
            <v xml:space="preserve">      ONIV 2010</v>
          </cell>
          <cell r="S48">
            <v>488</v>
          </cell>
          <cell r="T48">
            <v>494</v>
          </cell>
          <cell r="U48">
            <v>524</v>
          </cell>
          <cell r="V48">
            <v>521</v>
          </cell>
          <cell r="W48">
            <v>430</v>
          </cell>
          <cell r="X48">
            <v>434</v>
          </cell>
          <cell r="Y48">
            <v>570</v>
          </cell>
          <cell r="Z48">
            <v>443</v>
          </cell>
          <cell r="AA48">
            <v>512</v>
          </cell>
          <cell r="AB48">
            <v>634</v>
          </cell>
          <cell r="AC48">
            <v>574</v>
          </cell>
          <cell r="AD48">
            <v>595</v>
          </cell>
          <cell r="AE48">
            <v>426</v>
          </cell>
          <cell r="AF48">
            <v>570</v>
          </cell>
          <cell r="AG48">
            <v>515.35714285714289</v>
          </cell>
        </row>
        <row r="49">
          <cell r="R49" t="str">
            <v xml:space="preserve">      ONIV 2011</v>
          </cell>
          <cell r="S49">
            <v>450</v>
          </cell>
          <cell r="T49">
            <v>410</v>
          </cell>
          <cell r="U49">
            <v>430</v>
          </cell>
          <cell r="V49">
            <v>430</v>
          </cell>
          <cell r="W49">
            <v>345</v>
          </cell>
          <cell r="X49">
            <v>323</v>
          </cell>
          <cell r="Y49">
            <v>480</v>
          </cell>
          <cell r="Z49">
            <v>377</v>
          </cell>
          <cell r="AA49">
            <v>497</v>
          </cell>
          <cell r="AB49">
            <v>508</v>
          </cell>
          <cell r="AC49">
            <v>471</v>
          </cell>
          <cell r="AD49">
            <v>494</v>
          </cell>
          <cell r="AE49">
            <v>347</v>
          </cell>
          <cell r="AF49">
            <v>462</v>
          </cell>
          <cell r="AG49">
            <v>430.28571428571428</v>
          </cell>
        </row>
        <row r="56">
          <cell r="R56" t="str">
            <v xml:space="preserve">      ONIV 2006</v>
          </cell>
          <cell r="S56">
            <v>7</v>
          </cell>
          <cell r="T56">
            <v>16</v>
          </cell>
          <cell r="U56">
            <v>10</v>
          </cell>
          <cell r="V56">
            <v>77</v>
          </cell>
          <cell r="W56">
            <v>7</v>
          </cell>
          <cell r="X56">
            <v>10</v>
          </cell>
          <cell r="Y56">
            <v>10</v>
          </cell>
          <cell r="Z56">
            <v>6</v>
          </cell>
          <cell r="AA56">
            <v>20</v>
          </cell>
          <cell r="AB56">
            <v>8</v>
          </cell>
          <cell r="AC56">
            <v>13</v>
          </cell>
          <cell r="AD56">
            <v>10</v>
          </cell>
          <cell r="AE56">
            <v>10</v>
          </cell>
          <cell r="AF56">
            <v>56</v>
          </cell>
          <cell r="AG56">
            <v>18.571428571428573</v>
          </cell>
        </row>
        <row r="57">
          <cell r="R57" t="str">
            <v xml:space="preserve">      ONIV 2007</v>
          </cell>
          <cell r="S57">
            <v>10</v>
          </cell>
          <cell r="T57">
            <v>20</v>
          </cell>
          <cell r="U57">
            <v>15</v>
          </cell>
          <cell r="V57">
            <v>77</v>
          </cell>
          <cell r="W57">
            <v>10</v>
          </cell>
          <cell r="X57">
            <v>10</v>
          </cell>
          <cell r="Y57">
            <v>30</v>
          </cell>
          <cell r="Z57">
            <v>10</v>
          </cell>
          <cell r="AA57">
            <v>18</v>
          </cell>
          <cell r="AB57">
            <v>10</v>
          </cell>
          <cell r="AC57">
            <v>30</v>
          </cell>
          <cell r="AD57">
            <v>15</v>
          </cell>
          <cell r="AE57">
            <v>10</v>
          </cell>
          <cell r="AF57">
            <v>56</v>
          </cell>
          <cell r="AG57">
            <v>22.928571428571427</v>
          </cell>
        </row>
        <row r="58">
          <cell r="R58" t="str">
            <v xml:space="preserve">      ONIV 2008</v>
          </cell>
          <cell r="S58">
            <v>10</v>
          </cell>
          <cell r="T58">
            <v>14</v>
          </cell>
          <cell r="U58">
            <v>12</v>
          </cell>
          <cell r="V58">
            <v>70</v>
          </cell>
          <cell r="W58">
            <v>8</v>
          </cell>
          <cell r="X58">
            <v>8</v>
          </cell>
          <cell r="Y58">
            <v>20</v>
          </cell>
          <cell r="Z58">
            <v>10</v>
          </cell>
          <cell r="AA58">
            <v>12</v>
          </cell>
          <cell r="AB58">
            <v>10</v>
          </cell>
          <cell r="AC58">
            <v>23</v>
          </cell>
          <cell r="AD58">
            <v>11</v>
          </cell>
          <cell r="AE58">
            <v>7</v>
          </cell>
          <cell r="AF58">
            <v>37</v>
          </cell>
          <cell r="AG58">
            <v>18</v>
          </cell>
        </row>
        <row r="59">
          <cell r="R59" t="str">
            <v xml:space="preserve">      ONIV 2009</v>
          </cell>
          <cell r="S59">
            <v>10</v>
          </cell>
          <cell r="T59">
            <v>45</v>
          </cell>
          <cell r="U59">
            <v>12</v>
          </cell>
          <cell r="V59">
            <v>77</v>
          </cell>
          <cell r="W59">
            <v>8</v>
          </cell>
          <cell r="X59">
            <v>8</v>
          </cell>
          <cell r="Y59">
            <v>20</v>
          </cell>
          <cell r="Z59">
            <v>10</v>
          </cell>
          <cell r="AA59">
            <v>10</v>
          </cell>
          <cell r="AB59">
            <v>10</v>
          </cell>
          <cell r="AC59">
            <v>23</v>
          </cell>
          <cell r="AD59">
            <v>11</v>
          </cell>
          <cell r="AE59">
            <v>5</v>
          </cell>
          <cell r="AF59">
            <v>30</v>
          </cell>
          <cell r="AG59">
            <v>19.928571428571427</v>
          </cell>
        </row>
        <row r="60">
          <cell r="R60" t="str">
            <v xml:space="preserve">      ONIV 2010</v>
          </cell>
          <cell r="S60">
            <v>8</v>
          </cell>
          <cell r="T60">
            <v>29</v>
          </cell>
          <cell r="U60">
            <v>10</v>
          </cell>
          <cell r="V60">
            <v>60</v>
          </cell>
          <cell r="W60">
            <v>6</v>
          </cell>
          <cell r="X60">
            <v>6</v>
          </cell>
          <cell r="Y60">
            <v>20</v>
          </cell>
          <cell r="Z60">
            <v>10</v>
          </cell>
          <cell r="AA60">
            <v>8</v>
          </cell>
          <cell r="AB60">
            <v>10</v>
          </cell>
          <cell r="AC60">
            <v>17</v>
          </cell>
          <cell r="AD60">
            <v>5</v>
          </cell>
          <cell r="AE60">
            <v>4</v>
          </cell>
          <cell r="AF60">
            <v>22</v>
          </cell>
          <cell r="AG60">
            <v>15.357142857142858</v>
          </cell>
        </row>
        <row r="61">
          <cell r="R61" t="str">
            <v xml:space="preserve">      ONIV 2011</v>
          </cell>
          <cell r="S61">
            <v>8</v>
          </cell>
          <cell r="T61">
            <v>15</v>
          </cell>
          <cell r="U61">
            <v>8</v>
          </cell>
          <cell r="V61">
            <v>50</v>
          </cell>
          <cell r="W61">
            <v>5</v>
          </cell>
          <cell r="X61">
            <v>4</v>
          </cell>
          <cell r="Y61">
            <v>17</v>
          </cell>
          <cell r="Z61">
            <v>10</v>
          </cell>
          <cell r="AA61">
            <v>6</v>
          </cell>
          <cell r="AB61">
            <v>10</v>
          </cell>
          <cell r="AC61">
            <v>14</v>
          </cell>
          <cell r="AD61">
            <v>4</v>
          </cell>
          <cell r="AE61">
            <v>4</v>
          </cell>
          <cell r="AF61">
            <v>15</v>
          </cell>
          <cell r="AG61">
            <v>12.142857142857142</v>
          </cell>
        </row>
        <row r="68">
          <cell r="R68" t="str">
            <v xml:space="preserve">      ONIV 2006</v>
          </cell>
          <cell r="S68">
            <v>7</v>
          </cell>
          <cell r="T68">
            <v>8</v>
          </cell>
          <cell r="U68">
            <v>10</v>
          </cell>
          <cell r="V68">
            <v>54</v>
          </cell>
          <cell r="W68">
            <v>7</v>
          </cell>
          <cell r="X68">
            <v>5</v>
          </cell>
          <cell r="Y68">
            <v>10</v>
          </cell>
          <cell r="Z68">
            <v>2</v>
          </cell>
          <cell r="AA68">
            <v>10</v>
          </cell>
          <cell r="AB68">
            <v>8</v>
          </cell>
          <cell r="AC68">
            <v>13</v>
          </cell>
          <cell r="AD68">
            <v>10</v>
          </cell>
          <cell r="AE68">
            <v>10</v>
          </cell>
          <cell r="AF68">
            <v>56</v>
          </cell>
          <cell r="AG68">
            <v>15</v>
          </cell>
        </row>
        <row r="69">
          <cell r="R69" t="str">
            <v xml:space="preserve">      ONIV 2007</v>
          </cell>
          <cell r="S69">
            <v>10</v>
          </cell>
          <cell r="T69">
            <v>10</v>
          </cell>
          <cell r="U69">
            <v>15</v>
          </cell>
          <cell r="V69">
            <v>54</v>
          </cell>
          <cell r="W69">
            <v>10</v>
          </cell>
          <cell r="X69">
            <v>5</v>
          </cell>
          <cell r="Y69">
            <v>30</v>
          </cell>
          <cell r="Z69">
            <v>2</v>
          </cell>
          <cell r="AA69">
            <v>10</v>
          </cell>
          <cell r="AB69">
            <v>10</v>
          </cell>
          <cell r="AC69">
            <v>13</v>
          </cell>
          <cell r="AD69">
            <v>15</v>
          </cell>
          <cell r="AE69">
            <v>10</v>
          </cell>
          <cell r="AF69">
            <v>56</v>
          </cell>
          <cell r="AG69">
            <v>18</v>
          </cell>
        </row>
        <row r="70">
          <cell r="R70" t="str">
            <v xml:space="preserve">      ONIV 2008</v>
          </cell>
          <cell r="S70">
            <v>10</v>
          </cell>
          <cell r="T70">
            <v>7</v>
          </cell>
          <cell r="U70">
            <v>12</v>
          </cell>
          <cell r="V70">
            <v>50</v>
          </cell>
          <cell r="W70">
            <v>8</v>
          </cell>
          <cell r="X70">
            <v>4</v>
          </cell>
          <cell r="Y70">
            <v>20</v>
          </cell>
          <cell r="Z70">
            <v>5</v>
          </cell>
          <cell r="AA70">
            <v>7</v>
          </cell>
          <cell r="AB70">
            <v>10</v>
          </cell>
          <cell r="AC70">
            <v>10</v>
          </cell>
          <cell r="AD70">
            <v>11</v>
          </cell>
          <cell r="AE70">
            <v>6</v>
          </cell>
          <cell r="AF70">
            <v>37</v>
          </cell>
          <cell r="AG70">
            <v>14</v>
          </cell>
        </row>
        <row r="71">
          <cell r="R71" t="str">
            <v xml:space="preserve">      ONIV 2009</v>
          </cell>
          <cell r="S71">
            <v>10</v>
          </cell>
          <cell r="T71">
            <v>13</v>
          </cell>
          <cell r="U71">
            <v>12</v>
          </cell>
          <cell r="V71">
            <v>55</v>
          </cell>
          <cell r="W71">
            <v>8</v>
          </cell>
          <cell r="X71">
            <v>4</v>
          </cell>
          <cell r="Y71">
            <v>20</v>
          </cell>
          <cell r="Z71">
            <v>5</v>
          </cell>
          <cell r="AA71">
            <v>7</v>
          </cell>
          <cell r="AB71">
            <v>10</v>
          </cell>
          <cell r="AC71">
            <v>10</v>
          </cell>
          <cell r="AD71">
            <v>11</v>
          </cell>
          <cell r="AE71">
            <v>5</v>
          </cell>
          <cell r="AF71">
            <v>30</v>
          </cell>
          <cell r="AG71">
            <v>14</v>
          </cell>
        </row>
        <row r="72">
          <cell r="R72" t="str">
            <v xml:space="preserve">      ONIV 2010</v>
          </cell>
          <cell r="S72">
            <v>8</v>
          </cell>
          <cell r="T72">
            <v>9</v>
          </cell>
          <cell r="U72">
            <v>10</v>
          </cell>
          <cell r="V72">
            <v>43</v>
          </cell>
          <cell r="W72">
            <v>6</v>
          </cell>
          <cell r="X72">
            <v>3</v>
          </cell>
          <cell r="Y72">
            <v>20</v>
          </cell>
          <cell r="Z72">
            <v>5</v>
          </cell>
          <cell r="AA72">
            <v>6</v>
          </cell>
          <cell r="AB72">
            <v>10</v>
          </cell>
          <cell r="AC72">
            <v>8</v>
          </cell>
          <cell r="AD72">
            <v>5</v>
          </cell>
          <cell r="AE72">
            <v>4</v>
          </cell>
          <cell r="AF72">
            <v>22</v>
          </cell>
          <cell r="AG72">
            <v>11.357142857142858</v>
          </cell>
        </row>
        <row r="73">
          <cell r="R73" t="str">
            <v xml:space="preserve">      ONIV 2011</v>
          </cell>
          <cell r="S73">
            <v>8</v>
          </cell>
          <cell r="T73">
            <v>5</v>
          </cell>
          <cell r="U73">
            <v>8</v>
          </cell>
          <cell r="V73">
            <v>40</v>
          </cell>
          <cell r="W73">
            <v>5</v>
          </cell>
          <cell r="X73">
            <v>2</v>
          </cell>
          <cell r="Y73">
            <v>17</v>
          </cell>
          <cell r="Z73">
            <v>5</v>
          </cell>
          <cell r="AA73">
            <v>4</v>
          </cell>
          <cell r="AB73">
            <v>10</v>
          </cell>
          <cell r="AC73">
            <v>7</v>
          </cell>
          <cell r="AD73">
            <v>4</v>
          </cell>
          <cell r="AE73">
            <v>4</v>
          </cell>
          <cell r="AF73">
            <v>15</v>
          </cell>
          <cell r="AG73">
            <v>9.5714285714285712</v>
          </cell>
        </row>
        <row r="80">
          <cell r="R80" t="str">
            <v xml:space="preserve">      ONIV 2006</v>
          </cell>
          <cell r="S80">
            <v>51</v>
          </cell>
          <cell r="T80">
            <v>55</v>
          </cell>
          <cell r="U80">
            <v>69</v>
          </cell>
          <cell r="V80">
            <v>66.42</v>
          </cell>
          <cell r="W80">
            <v>50</v>
          </cell>
          <cell r="X80">
            <v>47</v>
          </cell>
          <cell r="Y80">
            <v>50</v>
          </cell>
          <cell r="Z80">
            <v>52</v>
          </cell>
          <cell r="AA80">
            <v>45</v>
          </cell>
          <cell r="AB80">
            <v>69</v>
          </cell>
          <cell r="AC80">
            <v>66</v>
          </cell>
          <cell r="AD80">
            <v>92</v>
          </cell>
          <cell r="AE80">
            <v>46</v>
          </cell>
          <cell r="AF80">
            <v>63</v>
          </cell>
          <cell r="AG80">
            <v>58.672857142857147</v>
          </cell>
        </row>
        <row r="81">
          <cell r="R81" t="str">
            <v xml:space="preserve">      ONIV 2007</v>
          </cell>
          <cell r="S81">
            <v>55</v>
          </cell>
          <cell r="T81">
            <v>70</v>
          </cell>
          <cell r="U81">
            <v>69</v>
          </cell>
          <cell r="V81">
            <v>70</v>
          </cell>
          <cell r="W81">
            <v>50</v>
          </cell>
          <cell r="X81">
            <v>47</v>
          </cell>
          <cell r="Y81">
            <v>65</v>
          </cell>
          <cell r="Z81">
            <v>52</v>
          </cell>
          <cell r="AA81">
            <v>50</v>
          </cell>
          <cell r="AB81">
            <v>69</v>
          </cell>
          <cell r="AC81">
            <v>66</v>
          </cell>
          <cell r="AD81">
            <v>92</v>
          </cell>
          <cell r="AE81">
            <v>69</v>
          </cell>
          <cell r="AF81">
            <v>63</v>
          </cell>
          <cell r="AG81">
            <v>63.357142857142854</v>
          </cell>
        </row>
        <row r="82">
          <cell r="R82" t="str">
            <v xml:space="preserve">      ONIV 2008</v>
          </cell>
          <cell r="S82">
            <v>42</v>
          </cell>
          <cell r="T82">
            <v>49</v>
          </cell>
          <cell r="U82">
            <v>53</v>
          </cell>
          <cell r="V82">
            <v>68</v>
          </cell>
          <cell r="W82">
            <v>35</v>
          </cell>
          <cell r="X82">
            <v>38</v>
          </cell>
          <cell r="Y82">
            <v>45</v>
          </cell>
          <cell r="Z82">
            <v>47</v>
          </cell>
          <cell r="AA82">
            <v>39</v>
          </cell>
          <cell r="AB82">
            <v>53</v>
          </cell>
          <cell r="AC82">
            <v>50</v>
          </cell>
          <cell r="AD82">
            <v>64</v>
          </cell>
          <cell r="AE82">
            <v>62</v>
          </cell>
          <cell r="AF82">
            <v>47</v>
          </cell>
          <cell r="AG82">
            <v>49.428571428571431</v>
          </cell>
        </row>
        <row r="83">
          <cell r="R83" t="str">
            <v xml:space="preserve">      ONIV 2009</v>
          </cell>
          <cell r="S83">
            <v>42</v>
          </cell>
          <cell r="T83">
            <v>65</v>
          </cell>
          <cell r="U83">
            <v>53</v>
          </cell>
          <cell r="V83">
            <v>75</v>
          </cell>
          <cell r="W83">
            <v>35</v>
          </cell>
          <cell r="X83">
            <v>38</v>
          </cell>
          <cell r="Y83">
            <v>45</v>
          </cell>
          <cell r="Z83">
            <v>47</v>
          </cell>
          <cell r="AA83">
            <v>39</v>
          </cell>
          <cell r="AB83">
            <v>53</v>
          </cell>
          <cell r="AC83">
            <v>50</v>
          </cell>
          <cell r="AD83">
            <v>64</v>
          </cell>
          <cell r="AE83">
            <v>59</v>
          </cell>
          <cell r="AF83">
            <v>47</v>
          </cell>
          <cell r="AG83">
            <v>50.857142857142854</v>
          </cell>
        </row>
        <row r="84">
          <cell r="R84" t="str">
            <v xml:space="preserve">      ONIV 2010</v>
          </cell>
          <cell r="S84">
            <v>33</v>
          </cell>
          <cell r="T84">
            <v>48</v>
          </cell>
          <cell r="U84">
            <v>46</v>
          </cell>
          <cell r="V84">
            <v>60</v>
          </cell>
          <cell r="W84">
            <v>27</v>
          </cell>
          <cell r="X84">
            <v>27</v>
          </cell>
          <cell r="Y84">
            <v>30</v>
          </cell>
          <cell r="Z84">
            <v>36</v>
          </cell>
          <cell r="AA84">
            <v>31</v>
          </cell>
          <cell r="AB84">
            <v>39</v>
          </cell>
          <cell r="AC84">
            <v>38</v>
          </cell>
          <cell r="AD84">
            <v>49</v>
          </cell>
          <cell r="AE84">
            <v>47</v>
          </cell>
          <cell r="AF84">
            <v>35</v>
          </cell>
          <cell r="AG84">
            <v>39</v>
          </cell>
        </row>
        <row r="85">
          <cell r="R85" t="str">
            <v xml:space="preserve">      ONIV 2011</v>
          </cell>
          <cell r="S85">
            <v>33</v>
          </cell>
          <cell r="T85">
            <v>36</v>
          </cell>
          <cell r="U85">
            <v>38</v>
          </cell>
          <cell r="V85">
            <v>50</v>
          </cell>
          <cell r="W85">
            <v>22</v>
          </cell>
          <cell r="X85">
            <v>20</v>
          </cell>
          <cell r="Y85">
            <v>26</v>
          </cell>
          <cell r="Z85">
            <v>31</v>
          </cell>
          <cell r="AA85">
            <v>31</v>
          </cell>
          <cell r="AB85">
            <v>31</v>
          </cell>
          <cell r="AC85">
            <v>31</v>
          </cell>
          <cell r="AD85">
            <v>41</v>
          </cell>
          <cell r="AE85">
            <v>38</v>
          </cell>
          <cell r="AF85">
            <v>28</v>
          </cell>
          <cell r="AG85">
            <v>32.571428571428569</v>
          </cell>
        </row>
        <row r="92">
          <cell r="R92" t="str">
            <v xml:space="preserve">      ONIV 2006</v>
          </cell>
          <cell r="S92">
            <v>39</v>
          </cell>
          <cell r="T92">
            <v>38</v>
          </cell>
          <cell r="U92">
            <v>47</v>
          </cell>
          <cell r="V92">
            <v>57.263157894736842</v>
          </cell>
          <cell r="W92">
            <v>50</v>
          </cell>
          <cell r="X92">
            <v>33</v>
          </cell>
          <cell r="Y92">
            <v>40</v>
          </cell>
          <cell r="Z92">
            <v>52</v>
          </cell>
          <cell r="AA92">
            <v>45</v>
          </cell>
          <cell r="AB92">
            <v>59</v>
          </cell>
          <cell r="AC92">
            <v>43</v>
          </cell>
          <cell r="AD92">
            <v>70</v>
          </cell>
          <cell r="AE92">
            <v>42</v>
          </cell>
          <cell r="AF92">
            <v>63</v>
          </cell>
          <cell r="AG92">
            <v>48.447368421052637</v>
          </cell>
        </row>
        <row r="93">
          <cell r="R93" t="str">
            <v xml:space="preserve">      ONIV 2007</v>
          </cell>
          <cell r="S93">
            <v>50</v>
          </cell>
          <cell r="T93">
            <v>45</v>
          </cell>
          <cell r="U93">
            <v>60</v>
          </cell>
          <cell r="V93">
            <v>60</v>
          </cell>
          <cell r="W93">
            <v>50</v>
          </cell>
          <cell r="X93">
            <v>33</v>
          </cell>
          <cell r="Y93">
            <v>55</v>
          </cell>
          <cell r="Z93">
            <v>52</v>
          </cell>
          <cell r="AA93">
            <v>45</v>
          </cell>
          <cell r="AB93">
            <v>59</v>
          </cell>
          <cell r="AC93">
            <v>50</v>
          </cell>
          <cell r="AD93">
            <v>70</v>
          </cell>
          <cell r="AE93">
            <v>69</v>
          </cell>
          <cell r="AF93">
            <v>63</v>
          </cell>
          <cell r="AG93">
            <v>54.357142857142854</v>
          </cell>
        </row>
        <row r="94">
          <cell r="R94" t="str">
            <v xml:space="preserve">      ONIV 2008</v>
          </cell>
          <cell r="S94">
            <v>38</v>
          </cell>
          <cell r="T94">
            <v>32</v>
          </cell>
          <cell r="U94">
            <v>47</v>
          </cell>
          <cell r="V94">
            <v>68</v>
          </cell>
          <cell r="W94">
            <v>35</v>
          </cell>
          <cell r="X94">
            <v>27</v>
          </cell>
          <cell r="Y94">
            <v>40</v>
          </cell>
          <cell r="Z94">
            <v>47</v>
          </cell>
          <cell r="AA94">
            <v>35</v>
          </cell>
          <cell r="AB94">
            <v>45</v>
          </cell>
          <cell r="AC94">
            <v>38</v>
          </cell>
          <cell r="AD94">
            <v>49</v>
          </cell>
          <cell r="AE94">
            <v>62</v>
          </cell>
          <cell r="AF94">
            <v>47</v>
          </cell>
          <cell r="AG94">
            <v>43.571428571428569</v>
          </cell>
        </row>
        <row r="95">
          <cell r="R95" t="str">
            <v xml:space="preserve">      ONIV 2009</v>
          </cell>
          <cell r="S95">
            <v>38</v>
          </cell>
          <cell r="T95">
            <v>43</v>
          </cell>
          <cell r="U95">
            <v>47</v>
          </cell>
          <cell r="V95">
            <v>75</v>
          </cell>
          <cell r="W95">
            <v>35</v>
          </cell>
          <cell r="X95">
            <v>27</v>
          </cell>
          <cell r="Y95">
            <v>40</v>
          </cell>
          <cell r="Z95">
            <v>47</v>
          </cell>
          <cell r="AA95">
            <v>35</v>
          </cell>
          <cell r="AB95">
            <v>45</v>
          </cell>
          <cell r="AC95">
            <v>38</v>
          </cell>
          <cell r="AD95">
            <v>49</v>
          </cell>
          <cell r="AE95">
            <v>59</v>
          </cell>
          <cell r="AF95">
            <v>47</v>
          </cell>
          <cell r="AG95">
            <v>44.642857142857146</v>
          </cell>
        </row>
        <row r="96">
          <cell r="R96" t="str">
            <v xml:space="preserve">      ONIV 2010</v>
          </cell>
          <cell r="S96">
            <v>30</v>
          </cell>
          <cell r="T96">
            <v>31</v>
          </cell>
          <cell r="U96">
            <v>41</v>
          </cell>
          <cell r="V96">
            <v>60</v>
          </cell>
          <cell r="W96">
            <v>27</v>
          </cell>
          <cell r="X96">
            <v>19</v>
          </cell>
          <cell r="Y96">
            <v>30</v>
          </cell>
          <cell r="Z96">
            <v>36</v>
          </cell>
          <cell r="AA96">
            <v>28</v>
          </cell>
          <cell r="AB96">
            <v>33</v>
          </cell>
          <cell r="AC96">
            <v>29</v>
          </cell>
          <cell r="AD96">
            <v>37</v>
          </cell>
          <cell r="AE96">
            <v>47</v>
          </cell>
          <cell r="AF96">
            <v>35</v>
          </cell>
          <cell r="AG96">
            <v>34.5</v>
          </cell>
        </row>
        <row r="97">
          <cell r="R97" t="str">
            <v xml:space="preserve">      ONIV 2011</v>
          </cell>
          <cell r="S97">
            <v>30</v>
          </cell>
          <cell r="T97">
            <v>24.56</v>
          </cell>
          <cell r="U97">
            <v>33</v>
          </cell>
          <cell r="V97">
            <v>50</v>
          </cell>
          <cell r="W97">
            <v>22</v>
          </cell>
          <cell r="X97">
            <v>14</v>
          </cell>
          <cell r="Y97">
            <v>26</v>
          </cell>
          <cell r="Z97">
            <v>31</v>
          </cell>
          <cell r="AA97">
            <v>28</v>
          </cell>
          <cell r="AB97">
            <v>26</v>
          </cell>
          <cell r="AC97">
            <v>24</v>
          </cell>
          <cell r="AD97">
            <v>31</v>
          </cell>
          <cell r="AE97">
            <v>38</v>
          </cell>
          <cell r="AF97">
            <v>28</v>
          </cell>
          <cell r="AG97">
            <v>28.96857142857143</v>
          </cell>
        </row>
        <row r="104">
          <cell r="R104" t="str">
            <v xml:space="preserve">      ONIV 2006</v>
          </cell>
          <cell r="S104">
            <v>39</v>
          </cell>
          <cell r="T104">
            <v>38</v>
          </cell>
          <cell r="U104">
            <v>135</v>
          </cell>
          <cell r="V104">
            <v>57.413105413105413</v>
          </cell>
          <cell r="W104">
            <v>50</v>
          </cell>
          <cell r="X104">
            <v>63</v>
          </cell>
          <cell r="Y104">
            <v>40</v>
          </cell>
          <cell r="Z104">
            <v>52</v>
          </cell>
          <cell r="AA104">
            <v>45</v>
          </cell>
          <cell r="AB104">
            <v>59</v>
          </cell>
          <cell r="AC104">
            <v>80</v>
          </cell>
          <cell r="AD104">
            <v>70</v>
          </cell>
          <cell r="AE104">
            <v>63</v>
          </cell>
          <cell r="AF104">
            <v>63</v>
          </cell>
          <cell r="AG104">
            <v>61.029507529507534</v>
          </cell>
        </row>
        <row r="105">
          <cell r="R105" t="str">
            <v xml:space="preserve">      ONIV 2007</v>
          </cell>
          <cell r="S105">
            <v>50</v>
          </cell>
          <cell r="T105">
            <v>45</v>
          </cell>
          <cell r="U105">
            <v>135</v>
          </cell>
          <cell r="V105">
            <v>60</v>
          </cell>
          <cell r="W105">
            <v>50</v>
          </cell>
          <cell r="X105">
            <v>63</v>
          </cell>
          <cell r="Y105">
            <v>55</v>
          </cell>
          <cell r="Z105">
            <v>52</v>
          </cell>
          <cell r="AA105">
            <v>45</v>
          </cell>
          <cell r="AB105">
            <v>59</v>
          </cell>
          <cell r="AC105">
            <v>80</v>
          </cell>
          <cell r="AD105">
            <v>70</v>
          </cell>
          <cell r="AE105">
            <v>69</v>
          </cell>
          <cell r="AF105">
            <v>63</v>
          </cell>
          <cell r="AG105">
            <v>64</v>
          </cell>
        </row>
        <row r="106">
          <cell r="R106" t="str">
            <v xml:space="preserve">      ONIV 2008</v>
          </cell>
          <cell r="S106">
            <v>38</v>
          </cell>
          <cell r="T106">
            <v>32</v>
          </cell>
          <cell r="U106">
            <v>104</v>
          </cell>
          <cell r="V106">
            <v>68</v>
          </cell>
          <cell r="W106">
            <v>35</v>
          </cell>
          <cell r="X106">
            <v>51</v>
          </cell>
          <cell r="Y106">
            <v>40</v>
          </cell>
          <cell r="Z106">
            <v>47</v>
          </cell>
          <cell r="AA106">
            <v>35</v>
          </cell>
          <cell r="AB106">
            <v>45</v>
          </cell>
          <cell r="AC106">
            <v>61</v>
          </cell>
          <cell r="AD106">
            <v>49</v>
          </cell>
          <cell r="AE106">
            <v>62</v>
          </cell>
          <cell r="AF106">
            <v>47</v>
          </cell>
          <cell r="AG106">
            <v>51</v>
          </cell>
        </row>
        <row r="107">
          <cell r="R107" t="str">
            <v xml:space="preserve">      ONIV 2009</v>
          </cell>
          <cell r="S107">
            <v>38</v>
          </cell>
          <cell r="T107">
            <v>43</v>
          </cell>
          <cell r="U107">
            <v>104</v>
          </cell>
          <cell r="V107">
            <v>75</v>
          </cell>
          <cell r="W107">
            <v>35</v>
          </cell>
          <cell r="X107">
            <v>51</v>
          </cell>
          <cell r="Y107">
            <v>40</v>
          </cell>
          <cell r="Z107">
            <v>47</v>
          </cell>
          <cell r="AA107">
            <v>35</v>
          </cell>
          <cell r="AB107">
            <v>45</v>
          </cell>
          <cell r="AC107">
            <v>61</v>
          </cell>
          <cell r="AD107">
            <v>49</v>
          </cell>
          <cell r="AE107">
            <v>59</v>
          </cell>
          <cell r="AF107">
            <v>47</v>
          </cell>
          <cell r="AG107">
            <v>52.071428571428569</v>
          </cell>
        </row>
        <row r="108">
          <cell r="R108" t="str">
            <v xml:space="preserve">      ONIV 2010</v>
          </cell>
          <cell r="S108">
            <v>30</v>
          </cell>
          <cell r="T108">
            <v>31</v>
          </cell>
          <cell r="U108">
            <v>73</v>
          </cell>
          <cell r="V108">
            <v>60</v>
          </cell>
          <cell r="W108">
            <v>27</v>
          </cell>
          <cell r="X108">
            <v>36</v>
          </cell>
          <cell r="Y108">
            <v>30</v>
          </cell>
          <cell r="Z108">
            <v>36</v>
          </cell>
          <cell r="AA108">
            <v>28</v>
          </cell>
          <cell r="AB108">
            <v>33</v>
          </cell>
          <cell r="AC108">
            <v>46</v>
          </cell>
          <cell r="AD108">
            <v>37</v>
          </cell>
          <cell r="AE108">
            <v>47</v>
          </cell>
          <cell r="AF108">
            <v>35</v>
          </cell>
          <cell r="AG108">
            <v>39.214285714285715</v>
          </cell>
        </row>
        <row r="109">
          <cell r="R109" t="str">
            <v xml:space="preserve">      ONIV 2011</v>
          </cell>
          <cell r="S109">
            <v>30</v>
          </cell>
          <cell r="T109">
            <v>24.56</v>
          </cell>
          <cell r="U109">
            <v>60</v>
          </cell>
          <cell r="V109">
            <v>50</v>
          </cell>
          <cell r="W109">
            <v>22</v>
          </cell>
          <cell r="X109">
            <v>26</v>
          </cell>
          <cell r="Y109">
            <v>26</v>
          </cell>
          <cell r="Z109">
            <v>31</v>
          </cell>
          <cell r="AA109">
            <v>28</v>
          </cell>
          <cell r="AB109">
            <v>26</v>
          </cell>
          <cell r="AC109">
            <v>38</v>
          </cell>
          <cell r="AD109">
            <v>31</v>
          </cell>
          <cell r="AE109">
            <v>38</v>
          </cell>
          <cell r="AF109">
            <v>28</v>
          </cell>
          <cell r="AG109">
            <v>32.754285714285714</v>
          </cell>
        </row>
        <row r="116">
          <cell r="R116" t="str">
            <v xml:space="preserve">      ONIV 2006</v>
          </cell>
          <cell r="S116">
            <v>39</v>
          </cell>
          <cell r="T116">
            <v>75</v>
          </cell>
          <cell r="U116">
            <v>135</v>
          </cell>
          <cell r="V116">
            <v>67</v>
          </cell>
          <cell r="W116">
            <v>70</v>
          </cell>
          <cell r="X116">
            <v>63</v>
          </cell>
          <cell r="Y116">
            <v>80</v>
          </cell>
          <cell r="Z116">
            <v>100</v>
          </cell>
          <cell r="AA116">
            <v>90</v>
          </cell>
          <cell r="AB116">
            <v>79</v>
          </cell>
          <cell r="AC116">
            <v>132</v>
          </cell>
          <cell r="AD116">
            <v>70</v>
          </cell>
          <cell r="AE116">
            <v>63</v>
          </cell>
          <cell r="AF116">
            <v>80</v>
          </cell>
          <cell r="AG116">
            <v>81.642857142857139</v>
          </cell>
        </row>
        <row r="117">
          <cell r="R117" t="str">
            <v xml:space="preserve">      ONIV 2007</v>
          </cell>
          <cell r="S117">
            <v>100</v>
          </cell>
          <cell r="T117">
            <v>90</v>
          </cell>
          <cell r="U117">
            <v>135</v>
          </cell>
          <cell r="V117">
            <v>70</v>
          </cell>
          <cell r="W117">
            <v>70</v>
          </cell>
          <cell r="X117">
            <v>63</v>
          </cell>
          <cell r="Y117">
            <v>95</v>
          </cell>
          <cell r="Z117">
            <v>95</v>
          </cell>
          <cell r="AA117">
            <v>90</v>
          </cell>
          <cell r="AB117">
            <v>79</v>
          </cell>
          <cell r="AC117">
            <v>132</v>
          </cell>
          <cell r="AD117">
            <v>140</v>
          </cell>
          <cell r="AE117">
            <v>69</v>
          </cell>
          <cell r="AF117">
            <v>80</v>
          </cell>
          <cell r="AG117">
            <v>93.428571428571431</v>
          </cell>
        </row>
        <row r="118">
          <cell r="R118" t="str">
            <v xml:space="preserve">      ONIV 2008</v>
          </cell>
          <cell r="S118">
            <v>100</v>
          </cell>
          <cell r="T118">
            <v>63</v>
          </cell>
          <cell r="U118">
            <v>104</v>
          </cell>
          <cell r="V118">
            <v>68</v>
          </cell>
          <cell r="W118">
            <v>45</v>
          </cell>
          <cell r="X118">
            <v>50</v>
          </cell>
          <cell r="Y118">
            <v>65</v>
          </cell>
          <cell r="Z118">
            <v>86</v>
          </cell>
          <cell r="AA118">
            <v>70</v>
          </cell>
          <cell r="AB118">
            <v>61</v>
          </cell>
          <cell r="AC118">
            <v>100</v>
          </cell>
          <cell r="AD118">
            <v>98</v>
          </cell>
          <cell r="AE118">
            <v>62</v>
          </cell>
          <cell r="AF118">
            <v>60</v>
          </cell>
          <cell r="AG118">
            <v>73.714285714285708</v>
          </cell>
        </row>
        <row r="119">
          <cell r="R119" t="str">
            <v xml:space="preserve">      ONIV 2009</v>
          </cell>
          <cell r="S119">
            <v>100</v>
          </cell>
          <cell r="T119">
            <v>82</v>
          </cell>
          <cell r="U119">
            <v>104</v>
          </cell>
          <cell r="V119">
            <v>75</v>
          </cell>
          <cell r="W119">
            <v>48</v>
          </cell>
          <cell r="X119">
            <v>50</v>
          </cell>
          <cell r="Y119">
            <v>65</v>
          </cell>
          <cell r="Z119">
            <v>86</v>
          </cell>
          <cell r="AA119">
            <v>60</v>
          </cell>
          <cell r="AB119">
            <v>61</v>
          </cell>
          <cell r="AC119">
            <v>100</v>
          </cell>
          <cell r="AD119">
            <v>98</v>
          </cell>
          <cell r="AE119">
            <v>59</v>
          </cell>
          <cell r="AF119">
            <v>60</v>
          </cell>
          <cell r="AG119">
            <v>74.857142857142861</v>
          </cell>
        </row>
        <row r="120">
          <cell r="R120" t="str">
            <v xml:space="preserve">      ONIV 2010</v>
          </cell>
          <cell r="S120">
            <v>82</v>
          </cell>
          <cell r="T120">
            <v>62</v>
          </cell>
          <cell r="U120">
            <v>78</v>
          </cell>
          <cell r="V120">
            <v>60</v>
          </cell>
          <cell r="W120">
            <v>36</v>
          </cell>
          <cell r="X120">
            <v>35</v>
          </cell>
          <cell r="Y120">
            <v>50</v>
          </cell>
          <cell r="Z120">
            <v>66</v>
          </cell>
          <cell r="AA120">
            <v>48</v>
          </cell>
          <cell r="AB120">
            <v>45</v>
          </cell>
          <cell r="AC120">
            <v>76</v>
          </cell>
          <cell r="AD120">
            <v>74</v>
          </cell>
          <cell r="AE120">
            <v>47</v>
          </cell>
          <cell r="AF120">
            <v>45</v>
          </cell>
          <cell r="AG120">
            <v>57.428571428571431</v>
          </cell>
        </row>
        <row r="121">
          <cell r="R121" t="str">
            <v xml:space="preserve">      ONIV 2011</v>
          </cell>
          <cell r="S121">
            <v>82</v>
          </cell>
          <cell r="T121">
            <v>47</v>
          </cell>
          <cell r="U121">
            <v>60</v>
          </cell>
          <cell r="V121">
            <v>50</v>
          </cell>
          <cell r="W121">
            <v>30</v>
          </cell>
          <cell r="X121">
            <v>26</v>
          </cell>
          <cell r="Y121">
            <v>43</v>
          </cell>
          <cell r="Z121">
            <v>56</v>
          </cell>
          <cell r="AA121">
            <v>48</v>
          </cell>
          <cell r="AB121">
            <v>36</v>
          </cell>
          <cell r="AC121">
            <v>62</v>
          </cell>
          <cell r="AD121">
            <v>61</v>
          </cell>
          <cell r="AE121">
            <v>38</v>
          </cell>
          <cell r="AF121">
            <v>36</v>
          </cell>
          <cell r="AG121">
            <v>48.214285714285715</v>
          </cell>
        </row>
        <row r="128">
          <cell r="R128" t="str">
            <v xml:space="preserve">      ONIV 2006</v>
          </cell>
          <cell r="S128">
            <v>200</v>
          </cell>
          <cell r="T128">
            <v>248</v>
          </cell>
          <cell r="U128">
            <v>408</v>
          </cell>
          <cell r="V128">
            <v>198</v>
          </cell>
          <cell r="W128">
            <v>450</v>
          </cell>
          <cell r="X128">
            <v>190</v>
          </cell>
          <cell r="Y128">
            <v>300</v>
          </cell>
          <cell r="Z128">
            <v>720</v>
          </cell>
          <cell r="AA128">
            <v>250</v>
          </cell>
          <cell r="AB128">
            <v>241</v>
          </cell>
          <cell r="AC128">
            <v>398</v>
          </cell>
          <cell r="AD128">
            <v>345</v>
          </cell>
          <cell r="AE128">
            <v>190</v>
          </cell>
          <cell r="AF128">
            <v>290</v>
          </cell>
          <cell r="AG128">
            <v>316.28571428571428</v>
          </cell>
        </row>
        <row r="129">
          <cell r="R129" t="str">
            <v xml:space="preserve">      ONIV 2007</v>
          </cell>
          <cell r="S129">
            <v>214</v>
          </cell>
          <cell r="T129">
            <v>280</v>
          </cell>
          <cell r="U129">
            <v>408</v>
          </cell>
          <cell r="V129">
            <v>200</v>
          </cell>
          <cell r="W129">
            <v>550</v>
          </cell>
          <cell r="X129">
            <v>190</v>
          </cell>
          <cell r="Y129">
            <v>350</v>
          </cell>
          <cell r="Z129">
            <v>330</v>
          </cell>
          <cell r="AA129">
            <v>250</v>
          </cell>
          <cell r="AB129">
            <v>241</v>
          </cell>
          <cell r="AC129">
            <v>400</v>
          </cell>
          <cell r="AD129">
            <v>415</v>
          </cell>
          <cell r="AE129">
            <v>190</v>
          </cell>
          <cell r="AF129">
            <v>290</v>
          </cell>
          <cell r="AG129">
            <v>307.71428571428572</v>
          </cell>
        </row>
        <row r="130">
          <cell r="R130" t="str">
            <v xml:space="preserve">      ONIV 2008</v>
          </cell>
          <cell r="S130">
            <v>214</v>
          </cell>
          <cell r="T130">
            <v>196</v>
          </cell>
          <cell r="U130">
            <v>314</v>
          </cell>
          <cell r="V130">
            <v>150</v>
          </cell>
          <cell r="W130">
            <v>400</v>
          </cell>
          <cell r="X130">
            <v>152</v>
          </cell>
          <cell r="Y130">
            <v>250</v>
          </cell>
          <cell r="Z130">
            <v>251</v>
          </cell>
          <cell r="AA130">
            <v>170</v>
          </cell>
          <cell r="AB130">
            <v>186</v>
          </cell>
          <cell r="AC130">
            <v>304</v>
          </cell>
          <cell r="AD130">
            <v>311</v>
          </cell>
          <cell r="AE130">
            <v>171</v>
          </cell>
          <cell r="AF130">
            <v>220</v>
          </cell>
          <cell r="AG130">
            <v>234.92857142857142</v>
          </cell>
        </row>
        <row r="131">
          <cell r="R131" t="str">
            <v xml:space="preserve">      ONIV 2009</v>
          </cell>
          <cell r="S131">
            <v>214</v>
          </cell>
          <cell r="T131">
            <v>280</v>
          </cell>
          <cell r="U131">
            <v>314</v>
          </cell>
          <cell r="V131">
            <v>220</v>
          </cell>
          <cell r="W131">
            <v>400</v>
          </cell>
          <cell r="X131">
            <v>152</v>
          </cell>
          <cell r="Y131">
            <v>250</v>
          </cell>
          <cell r="Z131">
            <v>251</v>
          </cell>
          <cell r="AA131">
            <v>170</v>
          </cell>
          <cell r="AB131">
            <v>186</v>
          </cell>
          <cell r="AC131">
            <v>304</v>
          </cell>
          <cell r="AD131">
            <v>311</v>
          </cell>
          <cell r="AE131">
            <v>162</v>
          </cell>
          <cell r="AF131">
            <v>220</v>
          </cell>
          <cell r="AG131">
            <v>245.28571428571428</v>
          </cell>
        </row>
        <row r="132">
          <cell r="R132" t="str">
            <v xml:space="preserve">      ONIV 2010</v>
          </cell>
          <cell r="S132">
            <v>176</v>
          </cell>
          <cell r="T132">
            <v>204</v>
          </cell>
          <cell r="U132">
            <v>273</v>
          </cell>
          <cell r="V132">
            <v>132</v>
          </cell>
          <cell r="W132">
            <v>300</v>
          </cell>
          <cell r="X132">
            <v>106</v>
          </cell>
          <cell r="Y132">
            <v>190</v>
          </cell>
          <cell r="Z132">
            <v>193</v>
          </cell>
          <cell r="AA132">
            <v>136</v>
          </cell>
          <cell r="AB132">
            <v>136</v>
          </cell>
          <cell r="AC132">
            <v>230</v>
          </cell>
          <cell r="AD132">
            <v>234</v>
          </cell>
          <cell r="AE132">
            <v>130</v>
          </cell>
          <cell r="AF132">
            <v>165</v>
          </cell>
          <cell r="AG132">
            <v>186.07142857142858</v>
          </cell>
        </row>
        <row r="133">
          <cell r="R133" t="str">
            <v xml:space="preserve">      ONIV 2011</v>
          </cell>
          <cell r="S133">
            <v>176</v>
          </cell>
          <cell r="T133">
            <v>161.44</v>
          </cell>
          <cell r="U133">
            <v>224</v>
          </cell>
          <cell r="V133">
            <v>110</v>
          </cell>
          <cell r="W133">
            <v>240</v>
          </cell>
          <cell r="X133">
            <v>78</v>
          </cell>
          <cell r="Y133">
            <v>160</v>
          </cell>
          <cell r="Z133">
            <v>164</v>
          </cell>
          <cell r="AA133">
            <v>123</v>
          </cell>
          <cell r="AB133">
            <v>109</v>
          </cell>
          <cell r="AC133">
            <v>189</v>
          </cell>
          <cell r="AD133">
            <v>194</v>
          </cell>
          <cell r="AE133">
            <v>106</v>
          </cell>
          <cell r="AF133">
            <v>134</v>
          </cell>
          <cell r="AG133">
            <v>154.88857142857142</v>
          </cell>
        </row>
        <row r="140">
          <cell r="R140" t="str">
            <v xml:space="preserve">      ONIV 2006</v>
          </cell>
          <cell r="S140">
            <v>200</v>
          </cell>
          <cell r="T140">
            <v>248</v>
          </cell>
          <cell r="U140">
            <v>204</v>
          </cell>
          <cell r="V140">
            <v>180</v>
          </cell>
          <cell r="W140">
            <v>450</v>
          </cell>
          <cell r="X140">
            <v>190</v>
          </cell>
          <cell r="Y140">
            <v>300</v>
          </cell>
          <cell r="Z140">
            <v>720</v>
          </cell>
          <cell r="AA140">
            <v>100</v>
          </cell>
          <cell r="AB140">
            <v>241</v>
          </cell>
          <cell r="AC140">
            <v>398</v>
          </cell>
          <cell r="AD140">
            <v>345</v>
          </cell>
          <cell r="AE140">
            <v>190</v>
          </cell>
          <cell r="AF140">
            <v>290</v>
          </cell>
          <cell r="AG140">
            <v>289.71428571428572</v>
          </cell>
        </row>
        <row r="141">
          <cell r="R141" t="str">
            <v xml:space="preserve">      ONIV 2007</v>
          </cell>
          <cell r="S141">
            <v>190</v>
          </cell>
          <cell r="T141">
            <v>280</v>
          </cell>
          <cell r="U141">
            <v>204</v>
          </cell>
          <cell r="V141">
            <v>200</v>
          </cell>
          <cell r="W141">
            <v>550</v>
          </cell>
          <cell r="X141">
            <v>190</v>
          </cell>
          <cell r="Y141">
            <v>350</v>
          </cell>
          <cell r="Z141">
            <v>330</v>
          </cell>
          <cell r="AA141">
            <v>100</v>
          </cell>
          <cell r="AB141">
            <v>241</v>
          </cell>
          <cell r="AC141">
            <v>400</v>
          </cell>
          <cell r="AD141">
            <v>415</v>
          </cell>
          <cell r="AE141">
            <v>190</v>
          </cell>
          <cell r="AF141">
            <v>290</v>
          </cell>
          <cell r="AG141">
            <v>280.71428571428572</v>
          </cell>
        </row>
        <row r="142">
          <cell r="R142" t="str">
            <v xml:space="preserve">      ONIV 2008</v>
          </cell>
          <cell r="S142">
            <v>190</v>
          </cell>
          <cell r="T142">
            <v>196</v>
          </cell>
          <cell r="U142">
            <v>157</v>
          </cell>
          <cell r="V142">
            <v>150</v>
          </cell>
          <cell r="W142">
            <v>400</v>
          </cell>
          <cell r="X142">
            <v>152</v>
          </cell>
          <cell r="Y142">
            <v>250</v>
          </cell>
          <cell r="Z142">
            <v>251</v>
          </cell>
          <cell r="AA142">
            <v>70</v>
          </cell>
          <cell r="AB142">
            <v>186</v>
          </cell>
          <cell r="AC142">
            <v>304</v>
          </cell>
          <cell r="AD142">
            <v>311</v>
          </cell>
          <cell r="AE142">
            <v>171</v>
          </cell>
          <cell r="AF142">
            <v>220</v>
          </cell>
          <cell r="AG142">
            <v>214.85714285714286</v>
          </cell>
        </row>
        <row r="143">
          <cell r="R143" t="str">
            <v xml:space="preserve">      ONIV 2009</v>
          </cell>
          <cell r="S143">
            <v>190</v>
          </cell>
          <cell r="T143">
            <v>245</v>
          </cell>
          <cell r="U143">
            <v>157</v>
          </cell>
          <cell r="V143">
            <v>220</v>
          </cell>
          <cell r="W143">
            <v>400</v>
          </cell>
          <cell r="X143">
            <v>152</v>
          </cell>
          <cell r="Y143">
            <v>250</v>
          </cell>
          <cell r="Z143">
            <v>251</v>
          </cell>
          <cell r="AA143">
            <v>70</v>
          </cell>
          <cell r="AB143">
            <v>186</v>
          </cell>
          <cell r="AC143">
            <v>304</v>
          </cell>
          <cell r="AD143">
            <v>311</v>
          </cell>
          <cell r="AE143">
            <v>162</v>
          </cell>
          <cell r="AF143">
            <v>220</v>
          </cell>
          <cell r="AG143">
            <v>222.71428571428572</v>
          </cell>
        </row>
        <row r="144">
          <cell r="R144" t="str">
            <v xml:space="preserve">      ONIV 2010</v>
          </cell>
          <cell r="S144">
            <v>156</v>
          </cell>
          <cell r="T144">
            <v>187</v>
          </cell>
          <cell r="U144">
            <v>137</v>
          </cell>
          <cell r="V144">
            <v>90</v>
          </cell>
          <cell r="W144">
            <v>300</v>
          </cell>
          <cell r="X144">
            <v>106</v>
          </cell>
          <cell r="Y144">
            <v>190</v>
          </cell>
          <cell r="Z144">
            <v>193</v>
          </cell>
          <cell r="AA144">
            <v>56</v>
          </cell>
          <cell r="AB144">
            <v>136</v>
          </cell>
          <cell r="AC144">
            <v>230</v>
          </cell>
          <cell r="AD144">
            <v>234</v>
          </cell>
          <cell r="AE144">
            <v>130</v>
          </cell>
          <cell r="AF144">
            <v>165</v>
          </cell>
          <cell r="AG144">
            <v>165</v>
          </cell>
        </row>
        <row r="145">
          <cell r="R145" t="str">
            <v xml:space="preserve">      ONIV 2011</v>
          </cell>
          <cell r="S145">
            <v>156</v>
          </cell>
          <cell r="T145">
            <v>154.52000000000001</v>
          </cell>
          <cell r="U145">
            <v>149</v>
          </cell>
          <cell r="V145">
            <v>70</v>
          </cell>
          <cell r="W145">
            <v>240</v>
          </cell>
          <cell r="X145">
            <v>78</v>
          </cell>
          <cell r="Y145">
            <v>160</v>
          </cell>
          <cell r="Z145">
            <v>164</v>
          </cell>
          <cell r="AA145">
            <v>56</v>
          </cell>
          <cell r="AB145">
            <v>109</v>
          </cell>
          <cell r="AC145">
            <v>189</v>
          </cell>
          <cell r="AD145">
            <v>194</v>
          </cell>
          <cell r="AE145">
            <v>106</v>
          </cell>
          <cell r="AF145">
            <v>134</v>
          </cell>
          <cell r="AG145">
            <v>139.96571428571428</v>
          </cell>
        </row>
        <row r="164">
          <cell r="R164" t="str">
            <v xml:space="preserve">      ONIV 2006</v>
          </cell>
          <cell r="S164">
            <v>600</v>
          </cell>
          <cell r="T164">
            <v>324</v>
          </cell>
          <cell r="U164">
            <v>541</v>
          </cell>
          <cell r="V164">
            <v>351</v>
          </cell>
          <cell r="W164">
            <v>450</v>
          </cell>
          <cell r="X164">
            <v>300</v>
          </cell>
          <cell r="Y164">
            <v>500</v>
          </cell>
          <cell r="Z164">
            <v>640</v>
          </cell>
          <cell r="AA164">
            <v>630</v>
          </cell>
          <cell r="AB164">
            <v>675</v>
          </cell>
          <cell r="AC164">
            <v>633</v>
          </cell>
          <cell r="AD164">
            <v>650</v>
          </cell>
          <cell r="AE164">
            <v>500</v>
          </cell>
          <cell r="AF164">
            <v>400</v>
          </cell>
          <cell r="AG164">
            <v>513.85714285714289</v>
          </cell>
        </row>
        <row r="165">
          <cell r="R165" t="str">
            <v xml:space="preserve">      ONIV 2007</v>
          </cell>
          <cell r="S165">
            <v>640</v>
          </cell>
          <cell r="T165">
            <v>450</v>
          </cell>
          <cell r="U165">
            <v>541</v>
          </cell>
          <cell r="V165">
            <v>500</v>
          </cell>
          <cell r="W165">
            <v>700</v>
          </cell>
          <cell r="X165">
            <v>400</v>
          </cell>
          <cell r="Y165">
            <v>580</v>
          </cell>
          <cell r="Z165">
            <v>640</v>
          </cell>
          <cell r="AA165">
            <v>630</v>
          </cell>
          <cell r="AB165">
            <v>675</v>
          </cell>
          <cell r="AC165">
            <v>650</v>
          </cell>
          <cell r="AD165">
            <v>729</v>
          </cell>
          <cell r="AE165">
            <v>680</v>
          </cell>
          <cell r="AF165">
            <v>560</v>
          </cell>
          <cell r="AG165">
            <v>598.21428571428567</v>
          </cell>
        </row>
        <row r="166">
          <cell r="R166" t="str">
            <v xml:space="preserve">      ONIV 2008</v>
          </cell>
          <cell r="S166">
            <v>640</v>
          </cell>
          <cell r="T166">
            <v>315</v>
          </cell>
          <cell r="U166">
            <v>417</v>
          </cell>
          <cell r="V166">
            <v>500</v>
          </cell>
          <cell r="W166">
            <v>620</v>
          </cell>
          <cell r="X166">
            <v>320</v>
          </cell>
          <cell r="Y166">
            <v>480</v>
          </cell>
          <cell r="Z166">
            <v>544</v>
          </cell>
          <cell r="AA166">
            <v>470</v>
          </cell>
          <cell r="AB166">
            <v>520</v>
          </cell>
          <cell r="AC166">
            <v>494</v>
          </cell>
          <cell r="AD166">
            <v>547</v>
          </cell>
          <cell r="AE166">
            <v>612</v>
          </cell>
          <cell r="AF166">
            <v>420</v>
          </cell>
          <cell r="AG166">
            <v>492.78571428571428</v>
          </cell>
        </row>
        <row r="167">
          <cell r="R167" t="str">
            <v xml:space="preserve">      ONIV 2009</v>
          </cell>
          <cell r="S167">
            <v>600</v>
          </cell>
          <cell r="T167">
            <v>475</v>
          </cell>
          <cell r="U167">
            <v>417</v>
          </cell>
          <cell r="V167">
            <v>550</v>
          </cell>
          <cell r="W167">
            <v>620</v>
          </cell>
          <cell r="X167">
            <v>370</v>
          </cell>
          <cell r="Y167">
            <v>490</v>
          </cell>
          <cell r="Z167">
            <v>544</v>
          </cell>
          <cell r="AA167">
            <v>470</v>
          </cell>
          <cell r="AB167">
            <v>520</v>
          </cell>
          <cell r="AC167">
            <v>494</v>
          </cell>
          <cell r="AD167">
            <v>547</v>
          </cell>
          <cell r="AE167">
            <v>581</v>
          </cell>
          <cell r="AF167">
            <v>420</v>
          </cell>
          <cell r="AG167">
            <v>507</v>
          </cell>
        </row>
        <row r="168">
          <cell r="R168" t="str">
            <v xml:space="preserve">      ONIV 2010</v>
          </cell>
          <cell r="S168">
            <v>495</v>
          </cell>
          <cell r="T168">
            <v>357</v>
          </cell>
          <cell r="U168">
            <v>401</v>
          </cell>
          <cell r="V168">
            <v>438</v>
          </cell>
          <cell r="W168">
            <v>465</v>
          </cell>
          <cell r="X168">
            <v>259</v>
          </cell>
          <cell r="Y168">
            <v>380</v>
          </cell>
          <cell r="Z168">
            <v>419</v>
          </cell>
          <cell r="AA168">
            <v>376</v>
          </cell>
          <cell r="AB168">
            <v>380</v>
          </cell>
          <cell r="AC168">
            <v>373</v>
          </cell>
          <cell r="AD168">
            <v>413</v>
          </cell>
          <cell r="AE168">
            <v>465</v>
          </cell>
          <cell r="AF168">
            <v>370</v>
          </cell>
          <cell r="AG168">
            <v>399.35714285714283</v>
          </cell>
        </row>
        <row r="169">
          <cell r="R169" t="str">
            <v xml:space="preserve">      ONIV 2011</v>
          </cell>
          <cell r="S169">
            <v>436</v>
          </cell>
          <cell r="T169">
            <v>291</v>
          </cell>
          <cell r="U169">
            <v>328.82</v>
          </cell>
          <cell r="V169">
            <v>360</v>
          </cell>
          <cell r="W169">
            <v>380</v>
          </cell>
          <cell r="X169">
            <v>192</v>
          </cell>
          <cell r="Y169">
            <v>320</v>
          </cell>
          <cell r="Z169">
            <v>356</v>
          </cell>
          <cell r="AA169">
            <v>365</v>
          </cell>
          <cell r="AB169">
            <v>304</v>
          </cell>
          <cell r="AC169">
            <v>306</v>
          </cell>
          <cell r="AD169">
            <v>343</v>
          </cell>
          <cell r="AE169">
            <v>379</v>
          </cell>
          <cell r="AF169">
            <v>300</v>
          </cell>
          <cell r="AG169">
            <v>332.91571428571427</v>
          </cell>
        </row>
        <row r="176">
          <cell r="R176" t="str">
            <v xml:space="preserve">      ONIV 2006</v>
          </cell>
          <cell r="S176">
            <v>530</v>
          </cell>
          <cell r="T176">
            <v>551</v>
          </cell>
          <cell r="U176">
            <v>831</v>
          </cell>
          <cell r="V176">
            <v>591</v>
          </cell>
          <cell r="W176">
            <v>450</v>
          </cell>
          <cell r="X176">
            <v>550</v>
          </cell>
          <cell r="Y176">
            <v>740</v>
          </cell>
          <cell r="Z176">
            <v>640</v>
          </cell>
          <cell r="AA176">
            <v>630</v>
          </cell>
          <cell r="AB176">
            <v>923</v>
          </cell>
          <cell r="AC176">
            <v>902</v>
          </cell>
          <cell r="AD176">
            <v>800</v>
          </cell>
          <cell r="AE176">
            <v>550</v>
          </cell>
          <cell r="AF176">
            <v>830</v>
          </cell>
          <cell r="AG176">
            <v>679.85714285714289</v>
          </cell>
        </row>
        <row r="177">
          <cell r="R177" t="str">
            <v xml:space="preserve">      ONIV 2007</v>
          </cell>
          <cell r="S177">
            <v>640</v>
          </cell>
          <cell r="T177">
            <v>650</v>
          </cell>
          <cell r="U177">
            <v>831</v>
          </cell>
          <cell r="V177">
            <v>650</v>
          </cell>
          <cell r="W177">
            <v>700</v>
          </cell>
          <cell r="X177">
            <v>550</v>
          </cell>
          <cell r="Y177">
            <v>820</v>
          </cell>
          <cell r="Z177">
            <v>640</v>
          </cell>
          <cell r="AA177">
            <v>750</v>
          </cell>
          <cell r="AB177">
            <v>1029</v>
          </cell>
          <cell r="AC177">
            <v>1000</v>
          </cell>
          <cell r="AD177">
            <v>976</v>
          </cell>
          <cell r="AE177">
            <v>680</v>
          </cell>
          <cell r="AF177">
            <v>950</v>
          </cell>
          <cell r="AG177">
            <v>776.14285714285711</v>
          </cell>
        </row>
        <row r="178">
          <cell r="R178" t="str">
            <v xml:space="preserve">      ONIV 2008</v>
          </cell>
          <cell r="S178">
            <v>640</v>
          </cell>
          <cell r="T178">
            <v>455</v>
          </cell>
          <cell r="U178">
            <v>640</v>
          </cell>
          <cell r="V178">
            <v>500</v>
          </cell>
          <cell r="W178">
            <v>620</v>
          </cell>
          <cell r="X178">
            <v>440</v>
          </cell>
          <cell r="Y178">
            <v>620</v>
          </cell>
          <cell r="Z178">
            <v>575</v>
          </cell>
          <cell r="AA178">
            <v>560</v>
          </cell>
          <cell r="AB178">
            <v>793</v>
          </cell>
          <cell r="AC178">
            <v>760</v>
          </cell>
          <cell r="AD178">
            <v>760</v>
          </cell>
          <cell r="AE178">
            <v>612</v>
          </cell>
          <cell r="AF178">
            <v>750</v>
          </cell>
          <cell r="AG178">
            <v>623.21428571428567</v>
          </cell>
        </row>
        <row r="179">
          <cell r="R179" t="str">
            <v xml:space="preserve">      ONIV 2009</v>
          </cell>
          <cell r="S179">
            <v>630</v>
          </cell>
          <cell r="T179">
            <v>580</v>
          </cell>
          <cell r="U179">
            <v>640</v>
          </cell>
          <cell r="V179">
            <v>550</v>
          </cell>
          <cell r="W179">
            <v>620</v>
          </cell>
          <cell r="X179">
            <v>490</v>
          </cell>
          <cell r="Y179">
            <v>620</v>
          </cell>
          <cell r="Z179">
            <v>575</v>
          </cell>
          <cell r="AA179">
            <v>560</v>
          </cell>
          <cell r="AB179">
            <v>793</v>
          </cell>
          <cell r="AC179">
            <v>760</v>
          </cell>
          <cell r="AD179">
            <v>760</v>
          </cell>
          <cell r="AE179">
            <v>581</v>
          </cell>
          <cell r="AF179">
            <v>705</v>
          </cell>
          <cell r="AG179">
            <v>633.14285714285711</v>
          </cell>
        </row>
        <row r="180">
          <cell r="R180" t="str">
            <v xml:space="preserve">      ONIV 2010</v>
          </cell>
          <cell r="S180">
            <v>520</v>
          </cell>
          <cell r="T180">
            <v>444</v>
          </cell>
          <cell r="U180">
            <v>558</v>
          </cell>
          <cell r="V180">
            <v>438</v>
          </cell>
          <cell r="W180">
            <v>465</v>
          </cell>
          <cell r="X180">
            <v>343</v>
          </cell>
          <cell r="Y180">
            <v>480</v>
          </cell>
          <cell r="Z180">
            <v>443</v>
          </cell>
          <cell r="AA180">
            <v>472</v>
          </cell>
          <cell r="AB180">
            <v>634</v>
          </cell>
          <cell r="AC180">
            <v>574</v>
          </cell>
          <cell r="AD180">
            <v>595</v>
          </cell>
          <cell r="AE180">
            <v>465</v>
          </cell>
          <cell r="AF180">
            <v>570</v>
          </cell>
          <cell r="AG180">
            <v>500.07142857142856</v>
          </cell>
        </row>
        <row r="181">
          <cell r="R181" t="str">
            <v xml:space="preserve">      ONIV 2011</v>
          </cell>
          <cell r="S181">
            <v>450</v>
          </cell>
          <cell r="T181">
            <v>368</v>
          </cell>
          <cell r="U181">
            <v>457.56</v>
          </cell>
          <cell r="V181">
            <v>360</v>
          </cell>
          <cell r="W181">
            <v>380</v>
          </cell>
          <cell r="X181">
            <v>255</v>
          </cell>
          <cell r="Y181">
            <v>410</v>
          </cell>
          <cell r="Z181">
            <v>377</v>
          </cell>
          <cell r="AA181">
            <v>458</v>
          </cell>
          <cell r="AB181">
            <v>508</v>
          </cell>
          <cell r="AC181">
            <v>471</v>
          </cell>
          <cell r="AD181">
            <v>494</v>
          </cell>
          <cell r="AE181">
            <v>379</v>
          </cell>
          <cell r="AF181">
            <v>462</v>
          </cell>
          <cell r="AG181">
            <v>416.3971428571428</v>
          </cell>
        </row>
        <row r="188">
          <cell r="R188" t="str">
            <v xml:space="preserve">      ONIV 2006</v>
          </cell>
          <cell r="S188">
            <v>600</v>
          </cell>
          <cell r="T188">
            <v>324</v>
          </cell>
          <cell r="U188">
            <v>541</v>
          </cell>
          <cell r="V188">
            <v>351</v>
          </cell>
          <cell r="W188">
            <v>450</v>
          </cell>
          <cell r="X188">
            <v>300</v>
          </cell>
          <cell r="Y188">
            <v>500</v>
          </cell>
          <cell r="Z188">
            <v>640</v>
          </cell>
          <cell r="AA188">
            <v>630</v>
          </cell>
          <cell r="AB188">
            <v>675</v>
          </cell>
          <cell r="AC188">
            <v>633</v>
          </cell>
          <cell r="AD188">
            <v>650</v>
          </cell>
          <cell r="AE188">
            <v>500</v>
          </cell>
          <cell r="AF188">
            <v>400</v>
          </cell>
          <cell r="AG188">
            <v>513.85714285714289</v>
          </cell>
        </row>
        <row r="189">
          <cell r="R189" t="str">
            <v xml:space="preserve">      ONIV 2007</v>
          </cell>
          <cell r="S189">
            <v>640</v>
          </cell>
          <cell r="T189">
            <v>450</v>
          </cell>
          <cell r="U189">
            <v>541</v>
          </cell>
          <cell r="V189">
            <v>500</v>
          </cell>
          <cell r="W189">
            <v>700</v>
          </cell>
          <cell r="X189">
            <v>400</v>
          </cell>
          <cell r="Y189">
            <v>580</v>
          </cell>
          <cell r="Z189">
            <v>640</v>
          </cell>
          <cell r="AA189">
            <v>630</v>
          </cell>
          <cell r="AB189">
            <v>675</v>
          </cell>
          <cell r="AC189">
            <v>650</v>
          </cell>
          <cell r="AD189">
            <v>729</v>
          </cell>
          <cell r="AE189">
            <v>680</v>
          </cell>
          <cell r="AF189">
            <v>560</v>
          </cell>
          <cell r="AG189">
            <v>598.21428571428567</v>
          </cell>
        </row>
        <row r="190">
          <cell r="R190" t="str">
            <v xml:space="preserve">      ONIV 2008</v>
          </cell>
          <cell r="S190">
            <v>640</v>
          </cell>
          <cell r="T190">
            <v>315</v>
          </cell>
          <cell r="U190">
            <v>417</v>
          </cell>
          <cell r="V190">
            <v>500</v>
          </cell>
          <cell r="W190">
            <v>620</v>
          </cell>
          <cell r="X190">
            <v>320</v>
          </cell>
          <cell r="Y190">
            <v>480</v>
          </cell>
          <cell r="Z190">
            <v>544</v>
          </cell>
          <cell r="AA190">
            <v>470</v>
          </cell>
          <cell r="AB190">
            <v>520</v>
          </cell>
          <cell r="AC190">
            <v>494</v>
          </cell>
          <cell r="AD190">
            <v>547</v>
          </cell>
          <cell r="AE190">
            <v>612</v>
          </cell>
          <cell r="AF190">
            <v>420</v>
          </cell>
          <cell r="AG190">
            <v>492.78571428571428</v>
          </cell>
        </row>
        <row r="191">
          <cell r="R191" t="str">
            <v xml:space="preserve">      ONIV 2009</v>
          </cell>
          <cell r="S191">
            <v>600</v>
          </cell>
          <cell r="T191">
            <v>475</v>
          </cell>
          <cell r="U191">
            <v>417</v>
          </cell>
          <cell r="V191">
            <v>550</v>
          </cell>
          <cell r="W191">
            <v>620</v>
          </cell>
          <cell r="X191">
            <v>370</v>
          </cell>
          <cell r="Y191">
            <v>490</v>
          </cell>
          <cell r="Z191">
            <v>544</v>
          </cell>
          <cell r="AA191">
            <v>470</v>
          </cell>
          <cell r="AB191">
            <v>520</v>
          </cell>
          <cell r="AC191">
            <v>494</v>
          </cell>
          <cell r="AD191">
            <v>547</v>
          </cell>
          <cell r="AE191">
            <v>581</v>
          </cell>
          <cell r="AF191">
            <v>420</v>
          </cell>
          <cell r="AG191">
            <v>507</v>
          </cell>
        </row>
        <row r="192">
          <cell r="R192" t="str">
            <v xml:space="preserve">      ONIV 2010</v>
          </cell>
          <cell r="S192">
            <v>495</v>
          </cell>
          <cell r="T192">
            <v>357</v>
          </cell>
          <cell r="U192">
            <v>401</v>
          </cell>
          <cell r="V192">
            <v>438</v>
          </cell>
          <cell r="W192">
            <v>465</v>
          </cell>
          <cell r="X192">
            <v>259</v>
          </cell>
          <cell r="Y192">
            <v>380</v>
          </cell>
          <cell r="Z192">
            <v>419</v>
          </cell>
          <cell r="AA192">
            <v>376</v>
          </cell>
          <cell r="AB192">
            <v>380</v>
          </cell>
          <cell r="AC192">
            <v>373</v>
          </cell>
          <cell r="AD192">
            <v>413</v>
          </cell>
          <cell r="AE192">
            <v>465</v>
          </cell>
          <cell r="AF192">
            <v>370</v>
          </cell>
          <cell r="AG192">
            <v>399.35714285714283</v>
          </cell>
        </row>
        <row r="193">
          <cell r="R193" t="str">
            <v xml:space="preserve">      ONIV 2011</v>
          </cell>
          <cell r="S193">
            <v>436</v>
          </cell>
          <cell r="T193">
            <v>291</v>
          </cell>
          <cell r="U193">
            <v>328.82</v>
          </cell>
          <cell r="V193">
            <v>360</v>
          </cell>
          <cell r="W193">
            <v>380</v>
          </cell>
          <cell r="X193">
            <v>192</v>
          </cell>
          <cell r="Y193">
            <v>320</v>
          </cell>
          <cell r="Z193">
            <v>356</v>
          </cell>
          <cell r="AA193">
            <v>365</v>
          </cell>
          <cell r="AB193">
            <v>304</v>
          </cell>
          <cell r="AC193">
            <v>306</v>
          </cell>
          <cell r="AD193">
            <v>343</v>
          </cell>
          <cell r="AE193">
            <v>379</v>
          </cell>
          <cell r="AF193">
            <v>300</v>
          </cell>
          <cell r="AG193">
            <v>332.91571428571427</v>
          </cell>
        </row>
        <row r="200">
          <cell r="R200" t="str">
            <v xml:space="preserve">      ONIV 2006</v>
          </cell>
          <cell r="S200">
            <v>600</v>
          </cell>
          <cell r="T200">
            <v>324</v>
          </cell>
          <cell r="U200">
            <v>542</v>
          </cell>
          <cell r="V200">
            <v>411</v>
          </cell>
          <cell r="W200">
            <v>450</v>
          </cell>
          <cell r="X200">
            <v>300</v>
          </cell>
          <cell r="Y200">
            <v>500</v>
          </cell>
          <cell r="Z200">
            <v>640</v>
          </cell>
          <cell r="AA200">
            <v>630</v>
          </cell>
          <cell r="AB200">
            <v>675</v>
          </cell>
          <cell r="AC200">
            <v>633</v>
          </cell>
          <cell r="AD200">
            <v>650</v>
          </cell>
          <cell r="AE200">
            <v>500</v>
          </cell>
          <cell r="AF200">
            <v>400</v>
          </cell>
          <cell r="AG200">
            <v>518.21428571428567</v>
          </cell>
        </row>
        <row r="201">
          <cell r="R201" t="str">
            <v xml:space="preserve">      ONIV 2007</v>
          </cell>
          <cell r="S201">
            <v>640</v>
          </cell>
          <cell r="T201">
            <v>450</v>
          </cell>
          <cell r="U201">
            <v>542</v>
          </cell>
          <cell r="V201">
            <v>500</v>
          </cell>
          <cell r="W201">
            <v>700</v>
          </cell>
          <cell r="X201">
            <v>400</v>
          </cell>
          <cell r="Y201">
            <v>580</v>
          </cell>
          <cell r="Z201">
            <v>640</v>
          </cell>
          <cell r="AA201">
            <v>630</v>
          </cell>
          <cell r="AB201">
            <v>675</v>
          </cell>
          <cell r="AC201">
            <v>650</v>
          </cell>
          <cell r="AD201">
            <v>729</v>
          </cell>
          <cell r="AE201">
            <v>500</v>
          </cell>
          <cell r="AF201">
            <v>560</v>
          </cell>
          <cell r="AG201">
            <v>585.42857142857144</v>
          </cell>
        </row>
        <row r="202">
          <cell r="R202" t="str">
            <v xml:space="preserve">      ONIV 2008</v>
          </cell>
          <cell r="S202">
            <v>640</v>
          </cell>
          <cell r="T202">
            <v>315</v>
          </cell>
          <cell r="U202">
            <v>417</v>
          </cell>
          <cell r="V202">
            <v>500</v>
          </cell>
          <cell r="W202">
            <v>620</v>
          </cell>
          <cell r="X202">
            <v>320</v>
          </cell>
          <cell r="Y202">
            <v>480</v>
          </cell>
          <cell r="Z202">
            <v>544</v>
          </cell>
          <cell r="AA202">
            <v>470</v>
          </cell>
          <cell r="AB202">
            <v>520</v>
          </cell>
          <cell r="AC202">
            <v>494</v>
          </cell>
          <cell r="AD202">
            <v>547</v>
          </cell>
          <cell r="AE202">
            <v>450</v>
          </cell>
          <cell r="AF202">
            <v>420</v>
          </cell>
          <cell r="AG202">
            <v>481.21428571428572</v>
          </cell>
        </row>
        <row r="203">
          <cell r="R203" t="str">
            <v xml:space="preserve">      ONIV 2009</v>
          </cell>
          <cell r="S203">
            <v>500</v>
          </cell>
          <cell r="T203">
            <v>475</v>
          </cell>
          <cell r="U203">
            <v>417</v>
          </cell>
          <cell r="V203">
            <v>550</v>
          </cell>
          <cell r="W203">
            <v>620</v>
          </cell>
          <cell r="X203">
            <v>370</v>
          </cell>
          <cell r="Y203">
            <v>490</v>
          </cell>
          <cell r="Z203">
            <v>544</v>
          </cell>
          <cell r="AA203">
            <v>470</v>
          </cell>
          <cell r="AB203">
            <v>520</v>
          </cell>
          <cell r="AC203">
            <v>494</v>
          </cell>
          <cell r="AD203">
            <v>547</v>
          </cell>
          <cell r="AE203">
            <v>428</v>
          </cell>
          <cell r="AF203">
            <v>420</v>
          </cell>
          <cell r="AG203">
            <v>488.92857142857144</v>
          </cell>
        </row>
        <row r="204">
          <cell r="R204" t="str">
            <v xml:space="preserve">      ONIV 2010</v>
          </cell>
          <cell r="S204">
            <v>412</v>
          </cell>
          <cell r="T204">
            <v>357</v>
          </cell>
          <cell r="U204">
            <v>401</v>
          </cell>
          <cell r="V204">
            <v>438</v>
          </cell>
          <cell r="W204">
            <v>465</v>
          </cell>
          <cell r="X204">
            <v>259</v>
          </cell>
          <cell r="Y204">
            <v>380</v>
          </cell>
          <cell r="Z204">
            <v>419</v>
          </cell>
          <cell r="AA204">
            <v>376</v>
          </cell>
          <cell r="AB204">
            <v>380</v>
          </cell>
          <cell r="AC204">
            <v>373</v>
          </cell>
          <cell r="AD204">
            <v>413</v>
          </cell>
          <cell r="AE204">
            <v>342</v>
          </cell>
          <cell r="AF204">
            <v>370</v>
          </cell>
          <cell r="AG204">
            <v>384.64285714285717</v>
          </cell>
        </row>
        <row r="205">
          <cell r="R205" t="str">
            <v xml:space="preserve">      ONIV 2011</v>
          </cell>
          <cell r="S205">
            <v>363</v>
          </cell>
          <cell r="T205">
            <v>291</v>
          </cell>
          <cell r="U205">
            <v>328.82</v>
          </cell>
          <cell r="V205">
            <v>360</v>
          </cell>
          <cell r="W205">
            <v>380</v>
          </cell>
          <cell r="X205">
            <v>192</v>
          </cell>
          <cell r="Y205">
            <v>320</v>
          </cell>
          <cell r="Z205">
            <v>356</v>
          </cell>
          <cell r="AA205">
            <v>365</v>
          </cell>
          <cell r="AB205">
            <v>304</v>
          </cell>
          <cell r="AC205">
            <v>306</v>
          </cell>
          <cell r="AD205">
            <v>343</v>
          </cell>
          <cell r="AE205">
            <v>279</v>
          </cell>
          <cell r="AF205">
            <v>300</v>
          </cell>
          <cell r="AG205">
            <v>320.55857142857138</v>
          </cell>
        </row>
        <row r="212">
          <cell r="R212" t="str">
            <v xml:space="preserve">      ONIV 2006</v>
          </cell>
          <cell r="S212">
            <v>600</v>
          </cell>
          <cell r="T212">
            <v>324</v>
          </cell>
          <cell r="U212">
            <v>542</v>
          </cell>
          <cell r="V212">
            <v>299</v>
          </cell>
          <cell r="W212">
            <v>450</v>
          </cell>
          <cell r="X212">
            <v>300</v>
          </cell>
          <cell r="Y212">
            <v>350</v>
          </cell>
          <cell r="Z212">
            <v>360</v>
          </cell>
          <cell r="AA212">
            <v>630</v>
          </cell>
          <cell r="AB212">
            <v>675</v>
          </cell>
          <cell r="AC212">
            <v>633</v>
          </cell>
          <cell r="AD212">
            <v>650</v>
          </cell>
          <cell r="AE212">
            <v>500</v>
          </cell>
          <cell r="AF212">
            <v>400</v>
          </cell>
          <cell r="AG212">
            <v>479.5</v>
          </cell>
        </row>
        <row r="213">
          <cell r="R213" t="str">
            <v xml:space="preserve">      ONIV 2007</v>
          </cell>
          <cell r="S213">
            <v>650</v>
          </cell>
          <cell r="T213">
            <v>450</v>
          </cell>
          <cell r="U213">
            <v>542</v>
          </cell>
          <cell r="V213">
            <v>350</v>
          </cell>
          <cell r="W213">
            <v>700</v>
          </cell>
          <cell r="X213">
            <v>400</v>
          </cell>
          <cell r="Y213">
            <v>450</v>
          </cell>
          <cell r="Z213">
            <v>360</v>
          </cell>
          <cell r="AA213">
            <v>630</v>
          </cell>
          <cell r="AB213">
            <v>675</v>
          </cell>
          <cell r="AC213">
            <v>650</v>
          </cell>
          <cell r="AD213">
            <v>729</v>
          </cell>
          <cell r="AE213">
            <v>500</v>
          </cell>
          <cell r="AF213">
            <v>560</v>
          </cell>
          <cell r="AG213">
            <v>546.14285714285711</v>
          </cell>
        </row>
        <row r="214">
          <cell r="R214" t="str">
            <v xml:space="preserve">      ONIV 2008</v>
          </cell>
          <cell r="S214">
            <v>650</v>
          </cell>
          <cell r="T214">
            <v>315</v>
          </cell>
          <cell r="U214">
            <v>417</v>
          </cell>
          <cell r="V214">
            <v>350</v>
          </cell>
          <cell r="W214">
            <v>620</v>
          </cell>
          <cell r="X214">
            <v>320</v>
          </cell>
          <cell r="Y214">
            <v>370</v>
          </cell>
          <cell r="Z214">
            <v>306</v>
          </cell>
          <cell r="AA214">
            <v>470</v>
          </cell>
          <cell r="AB214">
            <v>520</v>
          </cell>
          <cell r="AC214">
            <v>494</v>
          </cell>
          <cell r="AD214">
            <v>525</v>
          </cell>
          <cell r="AE214">
            <v>450</v>
          </cell>
          <cell r="AF214">
            <v>420</v>
          </cell>
          <cell r="AG214">
            <v>444.78571428571428</v>
          </cell>
        </row>
        <row r="215">
          <cell r="R215" t="str">
            <v xml:space="preserve">      ONIV 2009</v>
          </cell>
          <cell r="S215">
            <v>550</v>
          </cell>
          <cell r="T215">
            <v>475</v>
          </cell>
          <cell r="U215">
            <v>417</v>
          </cell>
          <cell r="V215">
            <v>330</v>
          </cell>
          <cell r="W215">
            <v>620</v>
          </cell>
          <cell r="X215">
            <v>370</v>
          </cell>
          <cell r="Y215">
            <v>390</v>
          </cell>
          <cell r="Z215">
            <v>306</v>
          </cell>
          <cell r="AA215">
            <v>470</v>
          </cell>
          <cell r="AB215">
            <v>520</v>
          </cell>
          <cell r="AC215">
            <v>494</v>
          </cell>
          <cell r="AD215">
            <v>525</v>
          </cell>
          <cell r="AE215">
            <v>428</v>
          </cell>
          <cell r="AF215">
            <v>420</v>
          </cell>
          <cell r="AG215">
            <v>451.07142857142856</v>
          </cell>
        </row>
        <row r="216">
          <cell r="R216" t="str">
            <v xml:space="preserve">      ONIV 2010</v>
          </cell>
          <cell r="S216">
            <v>454</v>
          </cell>
          <cell r="T216">
            <v>357</v>
          </cell>
          <cell r="U216">
            <v>401</v>
          </cell>
          <cell r="V216">
            <v>307</v>
          </cell>
          <cell r="W216">
            <v>465</v>
          </cell>
          <cell r="X216">
            <v>259</v>
          </cell>
          <cell r="Y216">
            <v>300</v>
          </cell>
          <cell r="Z216">
            <v>236</v>
          </cell>
          <cell r="AA216">
            <v>376</v>
          </cell>
          <cell r="AB216">
            <v>380</v>
          </cell>
          <cell r="AC216">
            <v>373</v>
          </cell>
          <cell r="AD216">
            <v>413</v>
          </cell>
          <cell r="AE216">
            <v>342</v>
          </cell>
          <cell r="AF216">
            <v>370</v>
          </cell>
          <cell r="AG216">
            <v>359.5</v>
          </cell>
        </row>
        <row r="217">
          <cell r="R217" t="str">
            <v xml:space="preserve">      ONIV 2011</v>
          </cell>
          <cell r="S217">
            <v>400</v>
          </cell>
          <cell r="T217">
            <v>291</v>
          </cell>
          <cell r="U217">
            <v>328.82</v>
          </cell>
          <cell r="V217">
            <v>250</v>
          </cell>
          <cell r="W217">
            <v>380</v>
          </cell>
          <cell r="X217">
            <v>192</v>
          </cell>
          <cell r="Y217">
            <v>320</v>
          </cell>
          <cell r="Z217">
            <v>201</v>
          </cell>
          <cell r="AA217">
            <v>301</v>
          </cell>
          <cell r="AB217">
            <v>304</v>
          </cell>
          <cell r="AC217">
            <v>306</v>
          </cell>
          <cell r="AD217">
            <v>343</v>
          </cell>
          <cell r="AE217">
            <v>279</v>
          </cell>
          <cell r="AF217">
            <v>300</v>
          </cell>
          <cell r="AG217">
            <v>299.70142857142855</v>
          </cell>
        </row>
        <row r="224">
          <cell r="R224" t="str">
            <v xml:space="preserve">      ONIV 2006</v>
          </cell>
          <cell r="S224">
            <v>174</v>
          </cell>
          <cell r="T224">
            <v>265</v>
          </cell>
          <cell r="U224">
            <v>542</v>
          </cell>
          <cell r="V224">
            <v>466</v>
          </cell>
          <cell r="W224">
            <v>450</v>
          </cell>
          <cell r="X224">
            <v>300</v>
          </cell>
          <cell r="Y224">
            <v>350</v>
          </cell>
          <cell r="Z224">
            <v>640</v>
          </cell>
          <cell r="AA224">
            <v>630</v>
          </cell>
          <cell r="AB224">
            <v>733</v>
          </cell>
          <cell r="AC224">
            <v>436</v>
          </cell>
          <cell r="AD224">
            <v>590</v>
          </cell>
          <cell r="AE224">
            <v>500</v>
          </cell>
          <cell r="AF224">
            <v>400</v>
          </cell>
          <cell r="AG224">
            <v>462.57142857142856</v>
          </cell>
        </row>
        <row r="225">
          <cell r="R225" t="str">
            <v xml:space="preserve">      ONIV 2007</v>
          </cell>
          <cell r="S225">
            <v>800</v>
          </cell>
          <cell r="T225">
            <v>450</v>
          </cell>
          <cell r="U225">
            <v>542</v>
          </cell>
          <cell r="V225">
            <v>550</v>
          </cell>
          <cell r="W225">
            <v>700</v>
          </cell>
          <cell r="X225">
            <v>400</v>
          </cell>
          <cell r="Y225">
            <v>450</v>
          </cell>
          <cell r="Z225">
            <v>640</v>
          </cell>
          <cell r="AA225">
            <v>630</v>
          </cell>
          <cell r="AB225">
            <v>733</v>
          </cell>
          <cell r="AC225">
            <v>450</v>
          </cell>
          <cell r="AD225">
            <v>700</v>
          </cell>
          <cell r="AE225">
            <v>500</v>
          </cell>
          <cell r="AF225">
            <v>560</v>
          </cell>
          <cell r="AG225">
            <v>578.92857142857144</v>
          </cell>
        </row>
        <row r="226">
          <cell r="R226" t="str">
            <v xml:space="preserve">      ONIV 2008</v>
          </cell>
          <cell r="S226">
            <v>800</v>
          </cell>
          <cell r="T226">
            <v>315</v>
          </cell>
          <cell r="U226">
            <v>417</v>
          </cell>
          <cell r="V226">
            <v>550</v>
          </cell>
          <cell r="W226">
            <v>620</v>
          </cell>
          <cell r="X226">
            <v>320</v>
          </cell>
          <cell r="Y226">
            <v>370</v>
          </cell>
          <cell r="Z226">
            <v>544</v>
          </cell>
          <cell r="AA226">
            <v>470</v>
          </cell>
          <cell r="AB226">
            <v>564</v>
          </cell>
          <cell r="AC226">
            <v>342</v>
          </cell>
          <cell r="AD226">
            <v>525</v>
          </cell>
          <cell r="AE226">
            <v>450</v>
          </cell>
          <cell r="AF226">
            <v>420</v>
          </cell>
          <cell r="AG226">
            <v>479.07142857142856</v>
          </cell>
        </row>
        <row r="227">
          <cell r="R227" t="str">
            <v xml:space="preserve">      ONIV 2009</v>
          </cell>
          <cell r="S227">
            <v>550</v>
          </cell>
          <cell r="T227">
            <v>475</v>
          </cell>
          <cell r="U227">
            <v>417</v>
          </cell>
          <cell r="V227">
            <v>605</v>
          </cell>
          <cell r="W227">
            <v>620</v>
          </cell>
          <cell r="X227">
            <v>370</v>
          </cell>
          <cell r="Y227">
            <v>390</v>
          </cell>
          <cell r="Z227">
            <v>544</v>
          </cell>
          <cell r="AA227">
            <v>470</v>
          </cell>
          <cell r="AB227">
            <v>564</v>
          </cell>
          <cell r="AC227">
            <v>342</v>
          </cell>
          <cell r="AD227">
            <v>525</v>
          </cell>
          <cell r="AE227">
            <v>428</v>
          </cell>
          <cell r="AF227">
            <v>420</v>
          </cell>
          <cell r="AG227">
            <v>480</v>
          </cell>
        </row>
        <row r="228">
          <cell r="R228" t="str">
            <v xml:space="preserve">      ONIV 2010</v>
          </cell>
          <cell r="S228">
            <v>454</v>
          </cell>
          <cell r="T228">
            <v>353</v>
          </cell>
          <cell r="U228">
            <v>401</v>
          </cell>
          <cell r="V228">
            <v>482</v>
          </cell>
          <cell r="W228">
            <v>465</v>
          </cell>
          <cell r="X228">
            <v>259</v>
          </cell>
          <cell r="Y228">
            <v>300</v>
          </cell>
          <cell r="Z228">
            <v>419</v>
          </cell>
          <cell r="AA228">
            <v>376</v>
          </cell>
          <cell r="AB228">
            <v>412</v>
          </cell>
          <cell r="AC228">
            <v>258</v>
          </cell>
          <cell r="AD228">
            <v>394</v>
          </cell>
          <cell r="AE228">
            <v>342</v>
          </cell>
          <cell r="AF228">
            <v>370</v>
          </cell>
          <cell r="AG228">
            <v>377.5</v>
          </cell>
        </row>
        <row r="229">
          <cell r="R229" t="str">
            <v xml:space="preserve">      ONIV 2011</v>
          </cell>
          <cell r="S229">
            <v>400</v>
          </cell>
          <cell r="T229">
            <v>285</v>
          </cell>
          <cell r="U229">
            <v>328.82</v>
          </cell>
          <cell r="V229">
            <v>400</v>
          </cell>
          <cell r="W229">
            <v>380</v>
          </cell>
          <cell r="X229">
            <v>192</v>
          </cell>
          <cell r="Y229">
            <v>260</v>
          </cell>
          <cell r="Z229">
            <v>356</v>
          </cell>
          <cell r="AA229">
            <v>365</v>
          </cell>
          <cell r="AB229">
            <v>329</v>
          </cell>
          <cell r="AC229">
            <v>212</v>
          </cell>
          <cell r="AD229">
            <v>327</v>
          </cell>
          <cell r="AE229">
            <v>279</v>
          </cell>
          <cell r="AF229">
            <v>300</v>
          </cell>
          <cell r="AG229">
            <v>315.27285714285711</v>
          </cell>
        </row>
        <row r="236">
          <cell r="R236" t="str">
            <v xml:space="preserve">      ONIV 2006</v>
          </cell>
          <cell r="S236">
            <v>174</v>
          </cell>
          <cell r="T236">
            <v>265</v>
          </cell>
          <cell r="U236">
            <v>542</v>
          </cell>
          <cell r="V236">
            <v>471</v>
          </cell>
          <cell r="W236">
            <v>450</v>
          </cell>
          <cell r="X236">
            <v>300</v>
          </cell>
          <cell r="Y236">
            <v>350</v>
          </cell>
          <cell r="Z236">
            <v>640</v>
          </cell>
          <cell r="AA236">
            <v>630</v>
          </cell>
          <cell r="AB236">
            <v>733</v>
          </cell>
          <cell r="AC236">
            <v>436</v>
          </cell>
          <cell r="AD236">
            <v>590</v>
          </cell>
          <cell r="AE236">
            <v>500</v>
          </cell>
          <cell r="AF236">
            <v>400</v>
          </cell>
          <cell r="AG236">
            <v>462.92857142857144</v>
          </cell>
        </row>
        <row r="237">
          <cell r="R237" t="str">
            <v xml:space="preserve">      ONIV 2007</v>
          </cell>
          <cell r="S237">
            <v>800</v>
          </cell>
          <cell r="T237">
            <v>450</v>
          </cell>
          <cell r="U237">
            <v>542</v>
          </cell>
          <cell r="V237">
            <v>550</v>
          </cell>
          <cell r="W237">
            <v>700</v>
          </cell>
          <cell r="X237">
            <v>300</v>
          </cell>
          <cell r="Y237">
            <v>450</v>
          </cell>
          <cell r="Z237">
            <v>640</v>
          </cell>
          <cell r="AA237">
            <v>630</v>
          </cell>
          <cell r="AB237">
            <v>733</v>
          </cell>
          <cell r="AC237">
            <v>450</v>
          </cell>
          <cell r="AD237">
            <v>700</v>
          </cell>
          <cell r="AE237">
            <v>500</v>
          </cell>
          <cell r="AF237">
            <v>560</v>
          </cell>
          <cell r="AG237">
            <v>571.78571428571433</v>
          </cell>
        </row>
        <row r="238">
          <cell r="R238" t="str">
            <v xml:space="preserve">      ONIV 2008</v>
          </cell>
          <cell r="S238">
            <v>800</v>
          </cell>
          <cell r="T238">
            <v>315</v>
          </cell>
          <cell r="U238">
            <v>417</v>
          </cell>
          <cell r="V238">
            <v>550</v>
          </cell>
          <cell r="W238">
            <v>620</v>
          </cell>
          <cell r="X238">
            <v>320</v>
          </cell>
          <cell r="Y238">
            <v>370</v>
          </cell>
          <cell r="Z238">
            <v>544</v>
          </cell>
          <cell r="AA238">
            <v>470</v>
          </cell>
          <cell r="AB238">
            <v>564</v>
          </cell>
          <cell r="AC238">
            <v>342</v>
          </cell>
          <cell r="AD238">
            <v>525</v>
          </cell>
          <cell r="AE238">
            <v>450</v>
          </cell>
          <cell r="AF238">
            <v>420</v>
          </cell>
          <cell r="AG238">
            <v>479.07142857142856</v>
          </cell>
        </row>
        <row r="239">
          <cell r="R239" t="str">
            <v xml:space="preserve">      ONIV 2009</v>
          </cell>
          <cell r="S239">
            <v>550</v>
          </cell>
          <cell r="T239">
            <v>475</v>
          </cell>
          <cell r="U239">
            <v>417</v>
          </cell>
          <cell r="V239">
            <v>605</v>
          </cell>
          <cell r="W239">
            <v>620</v>
          </cell>
          <cell r="X239">
            <v>370</v>
          </cell>
          <cell r="Y239">
            <v>390</v>
          </cell>
          <cell r="Z239">
            <v>544</v>
          </cell>
          <cell r="AA239">
            <v>470</v>
          </cell>
          <cell r="AB239">
            <v>564</v>
          </cell>
          <cell r="AC239">
            <v>342</v>
          </cell>
          <cell r="AD239">
            <v>525</v>
          </cell>
          <cell r="AE239">
            <v>428</v>
          </cell>
          <cell r="AF239">
            <v>420</v>
          </cell>
          <cell r="AG239">
            <v>480</v>
          </cell>
        </row>
        <row r="240">
          <cell r="R240" t="str">
            <v xml:space="preserve">      ONIV 2010</v>
          </cell>
          <cell r="S240">
            <v>454</v>
          </cell>
          <cell r="T240">
            <v>353</v>
          </cell>
          <cell r="U240">
            <v>401</v>
          </cell>
          <cell r="V240">
            <v>482</v>
          </cell>
          <cell r="W240">
            <v>465</v>
          </cell>
          <cell r="X240">
            <v>259</v>
          </cell>
          <cell r="Y240">
            <v>300</v>
          </cell>
          <cell r="Z240">
            <v>419</v>
          </cell>
          <cell r="AA240">
            <v>376</v>
          </cell>
          <cell r="AB240">
            <v>412</v>
          </cell>
          <cell r="AC240">
            <v>258</v>
          </cell>
          <cell r="AD240">
            <v>394</v>
          </cell>
          <cell r="AE240">
            <v>342</v>
          </cell>
          <cell r="AF240">
            <v>370</v>
          </cell>
          <cell r="AG240">
            <v>377.5</v>
          </cell>
        </row>
        <row r="241">
          <cell r="R241" t="str">
            <v xml:space="preserve">      ONIV 2011</v>
          </cell>
          <cell r="S241">
            <v>400</v>
          </cell>
          <cell r="T241">
            <v>285</v>
          </cell>
          <cell r="U241">
            <v>328.82</v>
          </cell>
          <cell r="V241">
            <v>400</v>
          </cell>
          <cell r="W241">
            <v>380</v>
          </cell>
          <cell r="X241">
            <v>192</v>
          </cell>
          <cell r="Y241">
            <v>260</v>
          </cell>
          <cell r="Z241">
            <v>356</v>
          </cell>
          <cell r="AA241">
            <v>365</v>
          </cell>
          <cell r="AB241">
            <v>329</v>
          </cell>
          <cell r="AC241">
            <v>212</v>
          </cell>
          <cell r="AD241">
            <v>327</v>
          </cell>
          <cell r="AE241">
            <v>279</v>
          </cell>
          <cell r="AF241">
            <v>300</v>
          </cell>
          <cell r="AG241">
            <v>315.27285714285711</v>
          </cell>
        </row>
        <row r="248">
          <cell r="R248" t="str">
            <v xml:space="preserve">      ONIV 2006</v>
          </cell>
          <cell r="S248">
            <v>174</v>
          </cell>
          <cell r="T248">
            <v>265</v>
          </cell>
          <cell r="U248">
            <v>542</v>
          </cell>
          <cell r="V248">
            <v>541</v>
          </cell>
          <cell r="W248">
            <v>450</v>
          </cell>
          <cell r="X248">
            <v>300</v>
          </cell>
          <cell r="Y248">
            <v>350</v>
          </cell>
          <cell r="Z248">
            <v>640</v>
          </cell>
          <cell r="AA248">
            <v>500</v>
          </cell>
          <cell r="AB248">
            <v>402</v>
          </cell>
          <cell r="AC248">
            <v>436</v>
          </cell>
          <cell r="AD248">
            <v>590</v>
          </cell>
          <cell r="AE248">
            <v>500</v>
          </cell>
          <cell r="AF248">
            <v>400</v>
          </cell>
          <cell r="AG248">
            <v>435</v>
          </cell>
        </row>
        <row r="249">
          <cell r="R249" t="str">
            <v xml:space="preserve">      ONIV 2007</v>
          </cell>
          <cell r="S249">
            <v>460</v>
          </cell>
          <cell r="T249">
            <v>450</v>
          </cell>
          <cell r="U249">
            <v>542</v>
          </cell>
          <cell r="V249">
            <v>550</v>
          </cell>
          <cell r="W249">
            <v>700</v>
          </cell>
          <cell r="X249">
            <v>400</v>
          </cell>
          <cell r="Y249">
            <v>580</v>
          </cell>
          <cell r="Z249">
            <v>640</v>
          </cell>
          <cell r="AA249">
            <v>630</v>
          </cell>
          <cell r="AB249">
            <v>402</v>
          </cell>
          <cell r="AC249">
            <v>450</v>
          </cell>
          <cell r="AD249">
            <v>700</v>
          </cell>
          <cell r="AE249">
            <v>500</v>
          </cell>
          <cell r="AF249">
            <v>560</v>
          </cell>
          <cell r="AG249">
            <v>540.28571428571433</v>
          </cell>
        </row>
        <row r="250">
          <cell r="R250" t="str">
            <v xml:space="preserve">      ONIV 2008</v>
          </cell>
          <cell r="S250">
            <v>460</v>
          </cell>
          <cell r="T250">
            <v>315</v>
          </cell>
          <cell r="U250">
            <v>417</v>
          </cell>
          <cell r="V250">
            <v>550</v>
          </cell>
          <cell r="W250">
            <v>620</v>
          </cell>
          <cell r="X250">
            <v>320</v>
          </cell>
          <cell r="Y250">
            <v>370</v>
          </cell>
          <cell r="Z250">
            <v>544</v>
          </cell>
          <cell r="AA250">
            <v>470</v>
          </cell>
          <cell r="AB250">
            <v>310</v>
          </cell>
          <cell r="AC250">
            <v>342</v>
          </cell>
          <cell r="AD250">
            <v>525</v>
          </cell>
          <cell r="AE250">
            <v>450</v>
          </cell>
          <cell r="AF250">
            <v>420</v>
          </cell>
          <cell r="AG250">
            <v>436.64285714285717</v>
          </cell>
        </row>
        <row r="251">
          <cell r="R251" t="str">
            <v xml:space="preserve">      ONIV 2009</v>
          </cell>
          <cell r="S251">
            <v>460</v>
          </cell>
          <cell r="T251">
            <v>475</v>
          </cell>
          <cell r="U251">
            <v>417</v>
          </cell>
          <cell r="V251">
            <v>605</v>
          </cell>
          <cell r="W251">
            <v>620</v>
          </cell>
          <cell r="X251">
            <v>370</v>
          </cell>
          <cell r="Y251">
            <v>490</v>
          </cell>
          <cell r="Z251">
            <v>544</v>
          </cell>
          <cell r="AA251">
            <v>470</v>
          </cell>
          <cell r="AB251">
            <v>564</v>
          </cell>
          <cell r="AC251">
            <v>342</v>
          </cell>
          <cell r="AD251">
            <v>525</v>
          </cell>
          <cell r="AE251">
            <v>428</v>
          </cell>
          <cell r="AF251">
            <v>420</v>
          </cell>
          <cell r="AG251">
            <v>480.71428571428572</v>
          </cell>
        </row>
        <row r="252">
          <cell r="R252" t="str">
            <v xml:space="preserve">      ONIV 2010</v>
          </cell>
          <cell r="S252">
            <v>379</v>
          </cell>
          <cell r="T252">
            <v>353</v>
          </cell>
          <cell r="U252">
            <v>401</v>
          </cell>
          <cell r="V252">
            <v>482</v>
          </cell>
          <cell r="W252">
            <v>465</v>
          </cell>
          <cell r="X252">
            <v>259</v>
          </cell>
          <cell r="Y252">
            <v>380</v>
          </cell>
          <cell r="Z252">
            <v>419</v>
          </cell>
          <cell r="AA252">
            <v>376</v>
          </cell>
          <cell r="AB252">
            <v>412</v>
          </cell>
          <cell r="AC252">
            <v>258</v>
          </cell>
          <cell r="AD252">
            <v>394</v>
          </cell>
          <cell r="AE252">
            <v>342</v>
          </cell>
          <cell r="AF252">
            <v>370</v>
          </cell>
          <cell r="AG252">
            <v>377.85714285714283</v>
          </cell>
        </row>
        <row r="253">
          <cell r="R253" t="str">
            <v xml:space="preserve">      ONIV 2011</v>
          </cell>
          <cell r="S253">
            <v>334</v>
          </cell>
          <cell r="T253">
            <v>285</v>
          </cell>
          <cell r="U253">
            <v>328.82</v>
          </cell>
          <cell r="V253">
            <v>400</v>
          </cell>
          <cell r="W253">
            <v>380</v>
          </cell>
          <cell r="X253">
            <v>192</v>
          </cell>
          <cell r="Y253">
            <v>320</v>
          </cell>
          <cell r="Z253">
            <v>356</v>
          </cell>
          <cell r="AA253">
            <v>365</v>
          </cell>
          <cell r="AB253">
            <v>329</v>
          </cell>
          <cell r="AC253">
            <v>212</v>
          </cell>
          <cell r="AD253">
            <v>327</v>
          </cell>
          <cell r="AE253">
            <v>279</v>
          </cell>
          <cell r="AF253">
            <v>300</v>
          </cell>
          <cell r="AG253">
            <v>314.84428571428572</v>
          </cell>
        </row>
        <row r="260">
          <cell r="R260" t="str">
            <v xml:space="preserve">      ONIV 2006</v>
          </cell>
          <cell r="S260">
            <v>600</v>
          </cell>
          <cell r="T260">
            <v>324</v>
          </cell>
          <cell r="U260">
            <v>542</v>
          </cell>
          <cell r="V260">
            <v>346</v>
          </cell>
          <cell r="W260">
            <v>450</v>
          </cell>
          <cell r="X260">
            <v>300</v>
          </cell>
          <cell r="Y260">
            <v>500</v>
          </cell>
          <cell r="Z260">
            <v>640</v>
          </cell>
          <cell r="AA260">
            <v>450</v>
          </cell>
          <cell r="AB260">
            <v>675</v>
          </cell>
          <cell r="AC260">
            <v>633</v>
          </cell>
          <cell r="AD260">
            <v>650</v>
          </cell>
          <cell r="AE260">
            <v>500</v>
          </cell>
          <cell r="AF260">
            <v>400</v>
          </cell>
          <cell r="AG260">
            <v>500.71428571428572</v>
          </cell>
        </row>
        <row r="261">
          <cell r="R261" t="str">
            <v xml:space="preserve">      ONIV 2007</v>
          </cell>
          <cell r="S261">
            <v>640</v>
          </cell>
          <cell r="T261">
            <v>450</v>
          </cell>
          <cell r="U261">
            <v>542</v>
          </cell>
          <cell r="V261">
            <v>400</v>
          </cell>
          <cell r="W261">
            <v>700</v>
          </cell>
          <cell r="X261">
            <v>400</v>
          </cell>
          <cell r="Y261">
            <v>600</v>
          </cell>
          <cell r="Z261">
            <v>640</v>
          </cell>
          <cell r="AA261">
            <v>450</v>
          </cell>
          <cell r="AB261">
            <v>675</v>
          </cell>
          <cell r="AC261">
            <v>650</v>
          </cell>
          <cell r="AD261">
            <v>729</v>
          </cell>
          <cell r="AE261">
            <v>500</v>
          </cell>
          <cell r="AF261">
            <v>560</v>
          </cell>
          <cell r="AG261">
            <v>566.85714285714289</v>
          </cell>
        </row>
        <row r="262">
          <cell r="R262" t="str">
            <v xml:space="preserve">      ONIV 2008</v>
          </cell>
          <cell r="S262">
            <v>640</v>
          </cell>
          <cell r="T262">
            <v>315</v>
          </cell>
          <cell r="U262">
            <v>417</v>
          </cell>
          <cell r="V262">
            <v>400</v>
          </cell>
          <cell r="W262">
            <v>600</v>
          </cell>
          <cell r="X262">
            <v>320</v>
          </cell>
          <cell r="Y262">
            <v>430</v>
          </cell>
          <cell r="Z262">
            <v>544</v>
          </cell>
          <cell r="AA262">
            <v>340</v>
          </cell>
          <cell r="AB262">
            <v>520</v>
          </cell>
          <cell r="AC262">
            <v>494</v>
          </cell>
          <cell r="AD262">
            <v>547</v>
          </cell>
          <cell r="AE262">
            <v>450</v>
          </cell>
          <cell r="AF262">
            <v>420</v>
          </cell>
          <cell r="AG262">
            <v>459.78571428571428</v>
          </cell>
        </row>
        <row r="263">
          <cell r="R263" t="str">
            <v xml:space="preserve">      ONIV 2009</v>
          </cell>
          <cell r="S263">
            <v>512</v>
          </cell>
          <cell r="T263">
            <v>475</v>
          </cell>
          <cell r="U263">
            <v>417</v>
          </cell>
          <cell r="V263">
            <v>440</v>
          </cell>
          <cell r="W263">
            <v>600</v>
          </cell>
          <cell r="X263">
            <v>370</v>
          </cell>
          <cell r="Y263">
            <v>430</v>
          </cell>
          <cell r="Z263">
            <v>544</v>
          </cell>
          <cell r="AA263">
            <v>340</v>
          </cell>
          <cell r="AB263">
            <v>520</v>
          </cell>
          <cell r="AC263">
            <v>494</v>
          </cell>
          <cell r="AD263">
            <v>547</v>
          </cell>
          <cell r="AE263">
            <v>428</v>
          </cell>
          <cell r="AF263">
            <v>420</v>
          </cell>
          <cell r="AG263">
            <v>466.92857142857144</v>
          </cell>
        </row>
        <row r="264">
          <cell r="R264" t="str">
            <v xml:space="preserve">      ONIV 2010</v>
          </cell>
          <cell r="S264">
            <v>422</v>
          </cell>
          <cell r="T264">
            <v>357</v>
          </cell>
          <cell r="U264">
            <v>401</v>
          </cell>
          <cell r="V264">
            <v>351</v>
          </cell>
          <cell r="W264">
            <v>450</v>
          </cell>
          <cell r="X264">
            <v>259</v>
          </cell>
          <cell r="Y264">
            <v>330</v>
          </cell>
          <cell r="Z264">
            <v>419</v>
          </cell>
          <cell r="AA264">
            <v>272</v>
          </cell>
          <cell r="AB264">
            <v>380</v>
          </cell>
          <cell r="AC264">
            <v>373</v>
          </cell>
          <cell r="AD264">
            <v>411</v>
          </cell>
          <cell r="AE264">
            <v>342</v>
          </cell>
          <cell r="AF264">
            <v>370</v>
          </cell>
          <cell r="AG264">
            <v>366.92857142857144</v>
          </cell>
        </row>
        <row r="265">
          <cell r="R265" t="str">
            <v xml:space="preserve">      ONIV 2011</v>
          </cell>
          <cell r="S265">
            <v>371</v>
          </cell>
          <cell r="T265">
            <v>291</v>
          </cell>
          <cell r="U265">
            <v>328.82</v>
          </cell>
          <cell r="V265">
            <v>290</v>
          </cell>
          <cell r="W265">
            <v>360</v>
          </cell>
          <cell r="X265">
            <v>192</v>
          </cell>
          <cell r="Y265">
            <v>280</v>
          </cell>
          <cell r="Z265">
            <v>356</v>
          </cell>
          <cell r="AA265">
            <v>264</v>
          </cell>
          <cell r="AB265">
            <v>304</v>
          </cell>
          <cell r="AC265">
            <v>306</v>
          </cell>
          <cell r="AD265">
            <v>341</v>
          </cell>
          <cell r="AE265">
            <v>279</v>
          </cell>
          <cell r="AF265">
            <v>300</v>
          </cell>
          <cell r="AG265">
            <v>304.48714285714283</v>
          </cell>
        </row>
        <row r="272">
          <cell r="R272" t="str">
            <v xml:space="preserve">      ONIV 2006</v>
          </cell>
          <cell r="S272">
            <v>600</v>
          </cell>
          <cell r="T272">
            <v>0</v>
          </cell>
          <cell r="U272">
            <v>542</v>
          </cell>
          <cell r="V272">
            <v>870</v>
          </cell>
          <cell r="W272">
            <v>0</v>
          </cell>
          <cell r="X272">
            <v>300</v>
          </cell>
          <cell r="Y272">
            <v>0</v>
          </cell>
          <cell r="Z272">
            <v>0</v>
          </cell>
          <cell r="AA272">
            <v>630</v>
          </cell>
          <cell r="AB272">
            <v>0</v>
          </cell>
          <cell r="AC272">
            <v>633</v>
          </cell>
          <cell r="AD272">
            <v>0</v>
          </cell>
          <cell r="AE272">
            <v>500</v>
          </cell>
          <cell r="AF272">
            <v>400</v>
          </cell>
          <cell r="AG272">
            <v>559.375</v>
          </cell>
        </row>
        <row r="273">
          <cell r="R273" t="str">
            <v xml:space="preserve">      ONIV 2007</v>
          </cell>
          <cell r="S273">
            <v>640</v>
          </cell>
          <cell r="T273">
            <v>0</v>
          </cell>
          <cell r="U273">
            <v>542</v>
          </cell>
          <cell r="V273">
            <v>700</v>
          </cell>
          <cell r="W273">
            <v>0</v>
          </cell>
          <cell r="X273">
            <v>400</v>
          </cell>
          <cell r="Y273">
            <v>0</v>
          </cell>
          <cell r="Z273">
            <v>0</v>
          </cell>
          <cell r="AA273">
            <v>630</v>
          </cell>
          <cell r="AB273">
            <v>0</v>
          </cell>
          <cell r="AC273">
            <v>650</v>
          </cell>
          <cell r="AD273">
            <v>0</v>
          </cell>
          <cell r="AE273">
            <v>500</v>
          </cell>
          <cell r="AF273">
            <v>560</v>
          </cell>
          <cell r="AG273">
            <v>577.75</v>
          </cell>
        </row>
        <row r="274">
          <cell r="R274" t="str">
            <v xml:space="preserve">      ONIV 2008</v>
          </cell>
          <cell r="S274">
            <v>640</v>
          </cell>
          <cell r="T274">
            <v>0</v>
          </cell>
          <cell r="U274">
            <v>417</v>
          </cell>
          <cell r="V274">
            <v>500</v>
          </cell>
          <cell r="W274">
            <v>0</v>
          </cell>
          <cell r="X274">
            <v>320</v>
          </cell>
          <cell r="Y274">
            <v>0</v>
          </cell>
          <cell r="Z274">
            <v>0</v>
          </cell>
          <cell r="AA274">
            <v>470</v>
          </cell>
          <cell r="AB274">
            <v>0</v>
          </cell>
          <cell r="AC274">
            <v>494</v>
          </cell>
          <cell r="AD274">
            <v>0</v>
          </cell>
          <cell r="AE274">
            <v>450</v>
          </cell>
          <cell r="AF274">
            <v>420</v>
          </cell>
          <cell r="AG274">
            <v>463.875</v>
          </cell>
        </row>
        <row r="275">
          <cell r="R275" t="str">
            <v xml:space="preserve">      ONIV 2009</v>
          </cell>
          <cell r="S275">
            <v>512</v>
          </cell>
          <cell r="T275">
            <v>0</v>
          </cell>
          <cell r="U275">
            <v>417</v>
          </cell>
          <cell r="V275">
            <v>550</v>
          </cell>
          <cell r="W275">
            <v>0</v>
          </cell>
          <cell r="X275">
            <v>370</v>
          </cell>
          <cell r="Y275">
            <v>0</v>
          </cell>
          <cell r="Z275">
            <v>0</v>
          </cell>
          <cell r="AA275">
            <v>470</v>
          </cell>
          <cell r="AB275">
            <v>0</v>
          </cell>
          <cell r="AC275">
            <v>494</v>
          </cell>
          <cell r="AD275">
            <v>0</v>
          </cell>
          <cell r="AE275">
            <v>428</v>
          </cell>
          <cell r="AF275">
            <v>420</v>
          </cell>
          <cell r="AG275">
            <v>457.625</v>
          </cell>
        </row>
        <row r="276">
          <cell r="R276" t="str">
            <v xml:space="preserve">      ONIV 2010</v>
          </cell>
          <cell r="S276">
            <v>422</v>
          </cell>
          <cell r="T276">
            <v>0</v>
          </cell>
          <cell r="U276">
            <v>401</v>
          </cell>
          <cell r="V276">
            <v>438</v>
          </cell>
          <cell r="W276">
            <v>0</v>
          </cell>
          <cell r="X276">
            <v>259</v>
          </cell>
          <cell r="Y276">
            <v>0</v>
          </cell>
          <cell r="Z276">
            <v>0</v>
          </cell>
          <cell r="AA276">
            <v>376</v>
          </cell>
          <cell r="AB276">
            <v>0</v>
          </cell>
          <cell r="AC276">
            <v>373</v>
          </cell>
          <cell r="AD276">
            <v>0</v>
          </cell>
          <cell r="AE276">
            <v>342</v>
          </cell>
          <cell r="AF276">
            <v>370</v>
          </cell>
          <cell r="AG276">
            <v>372.625</v>
          </cell>
        </row>
        <row r="277">
          <cell r="R277" t="str">
            <v xml:space="preserve">      ONIV 2011</v>
          </cell>
          <cell r="S277">
            <v>371</v>
          </cell>
          <cell r="T277">
            <v>0</v>
          </cell>
          <cell r="U277">
            <v>328.82</v>
          </cell>
          <cell r="V277">
            <v>360</v>
          </cell>
          <cell r="W277">
            <v>0</v>
          </cell>
          <cell r="X277">
            <v>192</v>
          </cell>
          <cell r="Y277">
            <v>0</v>
          </cell>
          <cell r="Z277">
            <v>0</v>
          </cell>
          <cell r="AA277">
            <v>365</v>
          </cell>
          <cell r="AB277">
            <v>0</v>
          </cell>
          <cell r="AC277">
            <v>306</v>
          </cell>
          <cell r="AD277">
            <v>0</v>
          </cell>
          <cell r="AE277">
            <v>279</v>
          </cell>
          <cell r="AF277">
            <v>300</v>
          </cell>
          <cell r="AG277">
            <v>312.72749999999996</v>
          </cell>
        </row>
        <row r="284">
          <cell r="R284" t="str">
            <v xml:space="preserve">      ONIV 2006</v>
          </cell>
          <cell r="S284">
            <v>700</v>
          </cell>
          <cell r="T284">
            <v>918</v>
          </cell>
          <cell r="U284">
            <v>1506</v>
          </cell>
          <cell r="V284">
            <v>1164.8</v>
          </cell>
          <cell r="W284">
            <v>3500</v>
          </cell>
          <cell r="X284">
            <v>702</v>
          </cell>
          <cell r="Y284">
            <v>800</v>
          </cell>
          <cell r="Z284">
            <v>1398</v>
          </cell>
          <cell r="AA284">
            <v>1400</v>
          </cell>
          <cell r="AB284">
            <v>892</v>
          </cell>
          <cell r="AC284">
            <v>1625</v>
          </cell>
          <cell r="AD284">
            <v>1275</v>
          </cell>
          <cell r="AE284">
            <v>772</v>
          </cell>
          <cell r="AF284">
            <v>1000</v>
          </cell>
          <cell r="AG284">
            <v>1260.9142857142856</v>
          </cell>
        </row>
        <row r="285">
          <cell r="R285" t="str">
            <v xml:space="preserve">      ONIV 2007</v>
          </cell>
          <cell r="S285">
            <v>800</v>
          </cell>
          <cell r="T285">
            <v>3500</v>
          </cell>
          <cell r="U285">
            <v>1506</v>
          </cell>
          <cell r="V285">
            <v>1250</v>
          </cell>
          <cell r="W285">
            <v>2000</v>
          </cell>
          <cell r="X285">
            <v>810</v>
          </cell>
          <cell r="Y285">
            <v>1300</v>
          </cell>
          <cell r="Z285">
            <v>1398</v>
          </cell>
          <cell r="AA285">
            <v>1400</v>
          </cell>
          <cell r="AB285">
            <v>892</v>
          </cell>
          <cell r="AC285">
            <v>1625</v>
          </cell>
          <cell r="AD285">
            <v>1530</v>
          </cell>
          <cell r="AE285">
            <v>1300</v>
          </cell>
          <cell r="AF285">
            <v>1000</v>
          </cell>
          <cell r="AG285">
            <v>1450.7857142857142</v>
          </cell>
        </row>
        <row r="286">
          <cell r="R286" t="str">
            <v xml:space="preserve">      ONIV 2008</v>
          </cell>
          <cell r="S286">
            <v>800</v>
          </cell>
          <cell r="T286">
            <v>2450</v>
          </cell>
          <cell r="U286">
            <v>1920</v>
          </cell>
          <cell r="V286">
            <v>1200</v>
          </cell>
          <cell r="W286">
            <v>1600</v>
          </cell>
          <cell r="X286">
            <v>648</v>
          </cell>
          <cell r="Y286">
            <v>1100</v>
          </cell>
          <cell r="Z286">
            <v>1533</v>
          </cell>
          <cell r="AA286">
            <v>1400</v>
          </cell>
          <cell r="AB286">
            <v>1533</v>
          </cell>
          <cell r="AC286">
            <v>1235</v>
          </cell>
          <cell r="AD286">
            <v>1148</v>
          </cell>
          <cell r="AE286">
            <v>1170</v>
          </cell>
          <cell r="AF286">
            <v>750</v>
          </cell>
          <cell r="AG286">
            <v>1320.5</v>
          </cell>
        </row>
        <row r="287">
          <cell r="R287" t="str">
            <v xml:space="preserve">      ONIV 2009</v>
          </cell>
          <cell r="S287">
            <v>900</v>
          </cell>
          <cell r="T287">
            <v>3050</v>
          </cell>
          <cell r="U287">
            <v>1920</v>
          </cell>
          <cell r="V287">
            <v>1320</v>
          </cell>
          <cell r="W287">
            <v>1600</v>
          </cell>
          <cell r="X287">
            <v>648</v>
          </cell>
          <cell r="Y287">
            <v>1100</v>
          </cell>
          <cell r="Z287">
            <v>1533</v>
          </cell>
          <cell r="AA287">
            <v>1400</v>
          </cell>
          <cell r="AB287">
            <v>1533</v>
          </cell>
          <cell r="AC287">
            <v>1235</v>
          </cell>
          <cell r="AD287">
            <v>1148</v>
          </cell>
          <cell r="AE287">
            <v>1170</v>
          </cell>
          <cell r="AF287">
            <v>750</v>
          </cell>
          <cell r="AG287">
            <v>1379.0714285714287</v>
          </cell>
        </row>
        <row r="288">
          <cell r="R288" t="str">
            <v xml:space="preserve">      ONIV 2010</v>
          </cell>
          <cell r="S288">
            <v>742</v>
          </cell>
          <cell r="T288">
            <v>2314</v>
          </cell>
          <cell r="U288">
            <v>1670</v>
          </cell>
          <cell r="V288">
            <v>1052</v>
          </cell>
          <cell r="W288">
            <v>1300</v>
          </cell>
          <cell r="X288">
            <v>454</v>
          </cell>
          <cell r="Y288">
            <v>850</v>
          </cell>
          <cell r="Z288">
            <v>1180</v>
          </cell>
          <cell r="AA288">
            <v>1120</v>
          </cell>
          <cell r="AB288">
            <v>1119</v>
          </cell>
          <cell r="AC288">
            <v>932</v>
          </cell>
          <cell r="AD288">
            <v>850</v>
          </cell>
          <cell r="AE288">
            <v>936</v>
          </cell>
          <cell r="AF288">
            <v>565</v>
          </cell>
          <cell r="AG288">
            <v>1077.4285714285713</v>
          </cell>
        </row>
        <row r="289">
          <cell r="R289" t="str">
            <v xml:space="preserve">      ONIV 2011</v>
          </cell>
          <cell r="S289">
            <v>742</v>
          </cell>
          <cell r="T289">
            <v>1901.84</v>
          </cell>
          <cell r="U289">
            <v>1369</v>
          </cell>
          <cell r="V289">
            <v>860</v>
          </cell>
          <cell r="W289">
            <v>1050</v>
          </cell>
          <cell r="X289">
            <v>337</v>
          </cell>
          <cell r="Y289">
            <v>720</v>
          </cell>
          <cell r="Z289">
            <v>1003</v>
          </cell>
          <cell r="AA289">
            <v>1086</v>
          </cell>
          <cell r="AB289">
            <v>895</v>
          </cell>
          <cell r="AC289">
            <v>764</v>
          </cell>
          <cell r="AD289">
            <v>706</v>
          </cell>
          <cell r="AE289">
            <v>800</v>
          </cell>
          <cell r="AF289">
            <v>458</v>
          </cell>
          <cell r="AG289">
            <v>906.56000000000006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X689"/>
  <sheetViews>
    <sheetView tabSelected="1" zoomScale="70" zoomScaleNormal="70" workbookViewId="0">
      <pane xSplit="1" topLeftCell="B1" activePane="topRight" state="frozen"/>
      <selection activeCell="C27" sqref="C27"/>
      <selection pane="topRight" activeCell="P1" sqref="P1"/>
    </sheetView>
  </sheetViews>
  <sheetFormatPr defaultRowHeight="12.75"/>
  <cols>
    <col min="1" max="1" width="53.28515625" style="2" customWidth="1"/>
    <col min="2" max="2" width="15.5703125" style="55" customWidth="1"/>
    <col min="3" max="3" width="13.28515625" style="55" customWidth="1"/>
    <col min="4" max="4" width="13.42578125" style="55" customWidth="1"/>
    <col min="5" max="6" width="13.28515625" style="2" customWidth="1"/>
    <col min="7" max="8" width="13.28515625" style="55" customWidth="1"/>
    <col min="9" max="9" width="13.28515625" style="2" customWidth="1"/>
    <col min="10" max="12" width="13.28515625" style="55" customWidth="1"/>
    <col min="13" max="14" width="13.28515625" style="2" customWidth="1"/>
    <col min="15" max="15" width="13.28515625" style="55" customWidth="1"/>
    <col min="16" max="16" width="13.5703125" style="2" customWidth="1"/>
    <col min="17" max="16384" width="9.140625" style="2"/>
  </cols>
  <sheetData>
    <row r="1" spans="1:24" s="6" customFormat="1" ht="14.25">
      <c r="P1" s="282" t="s">
        <v>356</v>
      </c>
    </row>
    <row r="2" spans="1:24" ht="29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ht="18" customHeight="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T3" s="4"/>
      <c r="U3" s="4"/>
      <c r="V3" s="4"/>
      <c r="W3" s="4"/>
      <c r="X3" s="4"/>
    </row>
    <row r="4" spans="1:24" ht="15.75" customHeight="1" thickBot="1">
      <c r="A4" s="5"/>
      <c r="B4" s="6"/>
      <c r="C4" s="6"/>
      <c r="D4" s="6"/>
      <c r="E4" s="5"/>
      <c r="F4" s="5"/>
      <c r="G4" s="6"/>
      <c r="H4" s="6"/>
      <c r="I4" s="5"/>
      <c r="J4" s="6"/>
      <c r="K4" s="6"/>
      <c r="L4" s="6"/>
      <c r="M4" s="5"/>
      <c r="N4" s="5"/>
      <c r="O4" s="6"/>
      <c r="P4" s="7" t="s">
        <v>2</v>
      </c>
      <c r="T4" s="4"/>
      <c r="U4" s="4"/>
      <c r="V4" s="4"/>
      <c r="W4" s="4"/>
      <c r="X4" s="4"/>
    </row>
    <row r="5" spans="1:24" ht="16.5" customHeight="1" thickBot="1">
      <c r="A5" s="8" t="s">
        <v>3</v>
      </c>
      <c r="B5" s="9" t="s">
        <v>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12" t="s">
        <v>5</v>
      </c>
      <c r="T5" s="4"/>
      <c r="U5" s="4"/>
      <c r="V5" s="4"/>
      <c r="W5" s="4"/>
      <c r="X5" s="4"/>
    </row>
    <row r="6" spans="1:24" s="20" customFormat="1" ht="132.75" customHeight="1" thickBot="1">
      <c r="A6" s="13"/>
      <c r="B6" s="14" t="s">
        <v>6</v>
      </c>
      <c r="C6" s="15" t="s">
        <v>7</v>
      </c>
      <c r="D6" s="15" t="s">
        <v>8</v>
      </c>
      <c r="E6" s="16" t="s">
        <v>9</v>
      </c>
      <c r="F6" s="16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16</v>
      </c>
      <c r="M6" s="15" t="s">
        <v>17</v>
      </c>
      <c r="N6" s="15" t="s">
        <v>18</v>
      </c>
      <c r="O6" s="17" t="s">
        <v>19</v>
      </c>
      <c r="P6" s="18"/>
      <c r="Q6" s="19"/>
      <c r="R6" s="19"/>
      <c r="S6" s="19"/>
      <c r="T6" s="4"/>
      <c r="U6" s="4"/>
      <c r="V6" s="4"/>
      <c r="W6" s="4"/>
      <c r="X6" s="4"/>
    </row>
    <row r="7" spans="1:24" s="27" customFormat="1" ht="19.5" customHeight="1">
      <c r="A7" s="21" t="s">
        <v>20</v>
      </c>
      <c r="B7" s="22">
        <v>168</v>
      </c>
      <c r="C7" s="23">
        <v>110</v>
      </c>
      <c r="D7" s="23">
        <v>134</v>
      </c>
      <c r="E7" s="23">
        <v>200</v>
      </c>
      <c r="F7" s="24">
        <v>150</v>
      </c>
      <c r="G7" s="23">
        <v>100</v>
      </c>
      <c r="H7" s="23">
        <v>130</v>
      </c>
      <c r="I7" s="24">
        <v>112</v>
      </c>
      <c r="J7" s="23">
        <v>140</v>
      </c>
      <c r="K7" s="23">
        <v>120</v>
      </c>
      <c r="L7" s="23">
        <v>213</v>
      </c>
      <c r="M7" s="24">
        <v>137</v>
      </c>
      <c r="N7" s="23">
        <v>154</v>
      </c>
      <c r="O7" s="25">
        <v>180</v>
      </c>
      <c r="P7" s="26">
        <f>SUM(B7:O7)/COUNTIF(B7:O7,"&gt;0")</f>
        <v>146.28571428571428</v>
      </c>
      <c r="T7" s="4"/>
      <c r="U7" s="4"/>
      <c r="V7" s="4"/>
      <c r="W7" s="4"/>
      <c r="X7" s="4"/>
    </row>
    <row r="8" spans="1:24" s="33" customFormat="1" ht="19.5" customHeight="1">
      <c r="A8" s="28" t="s">
        <v>21</v>
      </c>
      <c r="B8" s="29">
        <v>580</v>
      </c>
      <c r="C8" s="30">
        <v>585</v>
      </c>
      <c r="D8" s="30">
        <v>672</v>
      </c>
      <c r="E8" s="30">
        <v>610</v>
      </c>
      <c r="F8" s="31">
        <v>550</v>
      </c>
      <c r="G8" s="30">
        <v>400</v>
      </c>
      <c r="H8" s="30">
        <v>610</v>
      </c>
      <c r="I8" s="31">
        <v>690</v>
      </c>
      <c r="J8" s="30">
        <v>660</v>
      </c>
      <c r="K8" s="30">
        <v>713</v>
      </c>
      <c r="L8" s="30">
        <v>673</v>
      </c>
      <c r="M8" s="31">
        <v>694</v>
      </c>
      <c r="N8" s="30">
        <v>614</v>
      </c>
      <c r="O8" s="32">
        <v>599</v>
      </c>
      <c r="P8" s="26">
        <f t="shared" ref="P8:P18" si="0">SUM(B8:O8)/COUNTIF(B8:O8,"&gt;0")</f>
        <v>617.85714285714289</v>
      </c>
      <c r="T8" s="4"/>
      <c r="U8" s="4"/>
      <c r="V8" s="4"/>
      <c r="W8" s="4"/>
      <c r="X8" s="4"/>
    </row>
    <row r="9" spans="1:24" s="33" customFormat="1" ht="19.5" customHeight="1">
      <c r="A9" s="28" t="s">
        <v>22</v>
      </c>
      <c r="B9" s="29">
        <v>450</v>
      </c>
      <c r="C9" s="30">
        <v>410</v>
      </c>
      <c r="D9" s="30">
        <v>501</v>
      </c>
      <c r="E9" s="30">
        <v>460</v>
      </c>
      <c r="F9" s="31">
        <v>480</v>
      </c>
      <c r="G9" s="30">
        <v>323</v>
      </c>
      <c r="H9" s="30">
        <v>480</v>
      </c>
      <c r="I9" s="31">
        <v>538</v>
      </c>
      <c r="J9" s="30">
        <v>497</v>
      </c>
      <c r="K9" s="30">
        <v>508</v>
      </c>
      <c r="L9" s="30">
        <v>471</v>
      </c>
      <c r="M9" s="31">
        <v>494</v>
      </c>
      <c r="N9" s="30">
        <v>545</v>
      </c>
      <c r="O9" s="32">
        <v>462</v>
      </c>
      <c r="P9" s="26">
        <f t="shared" si="0"/>
        <v>472.78571428571428</v>
      </c>
      <c r="T9" s="4"/>
      <c r="U9" s="4"/>
      <c r="V9" s="4"/>
      <c r="W9" s="4"/>
      <c r="X9" s="4"/>
    </row>
    <row r="10" spans="1:24" s="33" customFormat="1" ht="19.5" customHeight="1">
      <c r="A10" s="28" t="s">
        <v>23</v>
      </c>
      <c r="B10" s="29">
        <v>450</v>
      </c>
      <c r="C10" s="30">
        <v>410</v>
      </c>
      <c r="D10" s="30">
        <v>430</v>
      </c>
      <c r="E10" s="30">
        <v>430</v>
      </c>
      <c r="F10" s="31">
        <v>345</v>
      </c>
      <c r="G10" s="30">
        <v>323</v>
      </c>
      <c r="H10" s="30">
        <v>480</v>
      </c>
      <c r="I10" s="31">
        <v>377</v>
      </c>
      <c r="J10" s="30">
        <v>497</v>
      </c>
      <c r="K10" s="30">
        <v>508</v>
      </c>
      <c r="L10" s="30">
        <v>471</v>
      </c>
      <c r="M10" s="31">
        <v>494</v>
      </c>
      <c r="N10" s="30">
        <v>347</v>
      </c>
      <c r="O10" s="32">
        <v>462</v>
      </c>
      <c r="P10" s="26">
        <f t="shared" si="0"/>
        <v>430.28571428571428</v>
      </c>
      <c r="T10" s="4"/>
      <c r="U10" s="4"/>
      <c r="V10" s="4"/>
      <c r="W10" s="4"/>
      <c r="X10" s="4"/>
    </row>
    <row r="11" spans="1:24" ht="19.5" customHeight="1">
      <c r="A11" s="28" t="s">
        <v>24</v>
      </c>
      <c r="B11" s="29">
        <v>8</v>
      </c>
      <c r="C11" s="30">
        <v>15</v>
      </c>
      <c r="D11" s="30">
        <v>8</v>
      </c>
      <c r="E11" s="30">
        <v>50</v>
      </c>
      <c r="F11" s="31">
        <v>5</v>
      </c>
      <c r="G11" s="30">
        <v>4</v>
      </c>
      <c r="H11" s="30">
        <v>17</v>
      </c>
      <c r="I11" s="30">
        <v>10</v>
      </c>
      <c r="J11" s="30">
        <v>6</v>
      </c>
      <c r="K11" s="30">
        <v>10</v>
      </c>
      <c r="L11" s="30">
        <v>14</v>
      </c>
      <c r="M11" s="31">
        <v>4</v>
      </c>
      <c r="N11" s="30">
        <v>4</v>
      </c>
      <c r="O11" s="32">
        <v>15</v>
      </c>
      <c r="P11" s="26">
        <f t="shared" si="0"/>
        <v>12.142857142857142</v>
      </c>
      <c r="T11" s="4"/>
      <c r="U11" s="4"/>
      <c r="V11" s="4"/>
      <c r="W11" s="4"/>
      <c r="X11" s="4"/>
    </row>
    <row r="12" spans="1:24" ht="19.5" customHeight="1">
      <c r="A12" s="28" t="s">
        <v>25</v>
      </c>
      <c r="B12" s="29">
        <v>8</v>
      </c>
      <c r="C12" s="30">
        <v>5</v>
      </c>
      <c r="D12" s="30">
        <v>8</v>
      </c>
      <c r="E12" s="30">
        <v>40</v>
      </c>
      <c r="F12" s="31">
        <v>5</v>
      </c>
      <c r="G12" s="30">
        <v>2</v>
      </c>
      <c r="H12" s="30">
        <v>17</v>
      </c>
      <c r="I12" s="31">
        <v>5</v>
      </c>
      <c r="J12" s="30">
        <v>4</v>
      </c>
      <c r="K12" s="30">
        <v>10</v>
      </c>
      <c r="L12" s="30">
        <v>7</v>
      </c>
      <c r="M12" s="31">
        <v>4</v>
      </c>
      <c r="N12" s="30">
        <v>4</v>
      </c>
      <c r="O12" s="32">
        <v>15</v>
      </c>
      <c r="P12" s="26">
        <f t="shared" si="0"/>
        <v>9.5714285714285712</v>
      </c>
      <c r="T12" s="4"/>
      <c r="U12" s="4"/>
      <c r="V12" s="4"/>
      <c r="W12" s="4"/>
      <c r="X12" s="4"/>
    </row>
    <row r="13" spans="1:24" s="33" customFormat="1" ht="19.5" customHeight="1">
      <c r="A13" s="28" t="s">
        <v>26</v>
      </c>
      <c r="B13" s="29">
        <v>33</v>
      </c>
      <c r="C13" s="30">
        <v>36</v>
      </c>
      <c r="D13" s="30">
        <v>38</v>
      </c>
      <c r="E13" s="30">
        <v>50</v>
      </c>
      <c r="F13" s="31">
        <v>22</v>
      </c>
      <c r="G13" s="30">
        <v>20</v>
      </c>
      <c r="H13" s="30">
        <v>26</v>
      </c>
      <c r="I13" s="31">
        <v>31</v>
      </c>
      <c r="J13" s="30">
        <v>31</v>
      </c>
      <c r="K13" s="30">
        <v>31</v>
      </c>
      <c r="L13" s="30">
        <v>31</v>
      </c>
      <c r="M13" s="31">
        <v>41</v>
      </c>
      <c r="N13" s="30">
        <v>38</v>
      </c>
      <c r="O13" s="32">
        <v>28</v>
      </c>
      <c r="P13" s="26">
        <f t="shared" si="0"/>
        <v>32.571428571428569</v>
      </c>
      <c r="T13" s="4"/>
      <c r="U13" s="4"/>
      <c r="V13" s="4"/>
      <c r="W13" s="4"/>
      <c r="X13" s="4"/>
    </row>
    <row r="14" spans="1:24" ht="19.5" customHeight="1">
      <c r="A14" s="28" t="s">
        <v>27</v>
      </c>
      <c r="B14" s="29">
        <v>30</v>
      </c>
      <c r="C14" s="30">
        <v>24.56</v>
      </c>
      <c r="D14" s="30">
        <v>33</v>
      </c>
      <c r="E14" s="30">
        <v>50</v>
      </c>
      <c r="F14" s="31">
        <v>22</v>
      </c>
      <c r="G14" s="30">
        <v>14</v>
      </c>
      <c r="H14" s="30">
        <v>26</v>
      </c>
      <c r="I14" s="31">
        <v>31</v>
      </c>
      <c r="J14" s="30">
        <v>28</v>
      </c>
      <c r="K14" s="30">
        <v>26</v>
      </c>
      <c r="L14" s="30">
        <v>24</v>
      </c>
      <c r="M14" s="31">
        <v>31</v>
      </c>
      <c r="N14" s="30">
        <v>38</v>
      </c>
      <c r="O14" s="32">
        <v>28</v>
      </c>
      <c r="P14" s="26">
        <f t="shared" si="0"/>
        <v>28.96857142857143</v>
      </c>
      <c r="T14" s="4"/>
      <c r="U14" s="4"/>
      <c r="V14" s="4"/>
      <c r="W14" s="4"/>
      <c r="X14" s="4"/>
    </row>
    <row r="15" spans="1:24" ht="19.5" customHeight="1">
      <c r="A15" s="28" t="s">
        <v>28</v>
      </c>
      <c r="B15" s="29">
        <v>30</v>
      </c>
      <c r="C15" s="30">
        <v>24.56</v>
      </c>
      <c r="D15" s="30">
        <v>60</v>
      </c>
      <c r="E15" s="30">
        <v>50</v>
      </c>
      <c r="F15" s="31">
        <v>22</v>
      </c>
      <c r="G15" s="30">
        <v>26</v>
      </c>
      <c r="H15" s="30">
        <v>26</v>
      </c>
      <c r="I15" s="31">
        <v>31</v>
      </c>
      <c r="J15" s="30">
        <v>28</v>
      </c>
      <c r="K15" s="30">
        <v>26</v>
      </c>
      <c r="L15" s="30">
        <v>38</v>
      </c>
      <c r="M15" s="31">
        <v>31</v>
      </c>
      <c r="N15" s="30">
        <v>38</v>
      </c>
      <c r="O15" s="32">
        <v>28</v>
      </c>
      <c r="P15" s="26">
        <f t="shared" si="0"/>
        <v>32.754285714285714</v>
      </c>
      <c r="T15" s="4"/>
      <c r="U15" s="4"/>
      <c r="V15" s="4"/>
      <c r="W15" s="4"/>
      <c r="X15" s="4"/>
    </row>
    <row r="16" spans="1:24" ht="19.5" customHeight="1">
      <c r="A16" s="28" t="s">
        <v>29</v>
      </c>
      <c r="B16" s="29">
        <v>82</v>
      </c>
      <c r="C16" s="30">
        <v>47</v>
      </c>
      <c r="D16" s="30">
        <v>60</v>
      </c>
      <c r="E16" s="30">
        <v>50</v>
      </c>
      <c r="F16" s="31">
        <v>30</v>
      </c>
      <c r="G16" s="30">
        <v>26</v>
      </c>
      <c r="H16" s="30">
        <v>43</v>
      </c>
      <c r="I16" s="31">
        <v>56</v>
      </c>
      <c r="J16" s="30">
        <v>48</v>
      </c>
      <c r="K16" s="30">
        <v>36</v>
      </c>
      <c r="L16" s="30">
        <v>62</v>
      </c>
      <c r="M16" s="31">
        <v>61</v>
      </c>
      <c r="N16" s="30">
        <v>38</v>
      </c>
      <c r="O16" s="32">
        <v>36</v>
      </c>
      <c r="P16" s="26">
        <f t="shared" si="0"/>
        <v>48.214285714285715</v>
      </c>
      <c r="T16" s="4"/>
      <c r="U16" s="4"/>
      <c r="V16" s="4"/>
      <c r="W16" s="4"/>
      <c r="X16" s="4"/>
    </row>
    <row r="17" spans="1:24" s="33" customFormat="1" ht="19.5" customHeight="1">
      <c r="A17" s="28" t="s">
        <v>30</v>
      </c>
      <c r="B17" s="29">
        <v>176</v>
      </c>
      <c r="C17" s="30">
        <v>161.44</v>
      </c>
      <c r="D17" s="30">
        <v>224</v>
      </c>
      <c r="E17" s="30">
        <v>110</v>
      </c>
      <c r="F17" s="31">
        <v>240</v>
      </c>
      <c r="G17" s="30">
        <v>78</v>
      </c>
      <c r="H17" s="30">
        <v>160</v>
      </c>
      <c r="I17" s="31">
        <v>164</v>
      </c>
      <c r="J17" s="30">
        <v>123</v>
      </c>
      <c r="K17" s="30">
        <v>109</v>
      </c>
      <c r="L17" s="30">
        <v>189</v>
      </c>
      <c r="M17" s="31">
        <v>194</v>
      </c>
      <c r="N17" s="30">
        <v>106</v>
      </c>
      <c r="O17" s="32">
        <v>134</v>
      </c>
      <c r="P17" s="26">
        <f t="shared" si="0"/>
        <v>154.88857142857142</v>
      </c>
      <c r="T17" s="4"/>
      <c r="U17" s="4"/>
      <c r="V17" s="4"/>
      <c r="W17" s="4"/>
      <c r="X17" s="4"/>
    </row>
    <row r="18" spans="1:24" s="33" customFormat="1" ht="19.5" customHeight="1">
      <c r="A18" s="28" t="s">
        <v>31</v>
      </c>
      <c r="B18" s="29">
        <v>156</v>
      </c>
      <c r="C18" s="30">
        <v>154.52000000000001</v>
      </c>
      <c r="D18" s="30">
        <v>149</v>
      </c>
      <c r="E18" s="30">
        <v>70</v>
      </c>
      <c r="F18" s="31">
        <v>240</v>
      </c>
      <c r="G18" s="30">
        <v>78</v>
      </c>
      <c r="H18" s="30">
        <v>160</v>
      </c>
      <c r="I18" s="31">
        <v>164</v>
      </c>
      <c r="J18" s="30">
        <v>56</v>
      </c>
      <c r="K18" s="30">
        <v>109</v>
      </c>
      <c r="L18" s="30">
        <v>189</v>
      </c>
      <c r="M18" s="31">
        <v>194</v>
      </c>
      <c r="N18" s="30">
        <v>106</v>
      </c>
      <c r="O18" s="32">
        <v>134</v>
      </c>
      <c r="P18" s="26">
        <f t="shared" si="0"/>
        <v>139.96571428571428</v>
      </c>
      <c r="T18" s="4"/>
      <c r="U18" s="4"/>
      <c r="V18" s="4"/>
      <c r="W18" s="4"/>
      <c r="X18" s="4"/>
    </row>
    <row r="19" spans="1:24" ht="19.5" customHeight="1">
      <c r="A19" s="28" t="s">
        <v>32</v>
      </c>
      <c r="B19" s="29">
        <v>0</v>
      </c>
      <c r="C19" s="30">
        <v>14</v>
      </c>
      <c r="D19" s="34" t="s">
        <v>33</v>
      </c>
      <c r="E19" s="30">
        <v>20</v>
      </c>
      <c r="F19" s="31">
        <v>30</v>
      </c>
      <c r="G19" s="30">
        <v>0</v>
      </c>
      <c r="H19" s="30">
        <v>0</v>
      </c>
      <c r="I19" s="31">
        <v>0</v>
      </c>
      <c r="J19" s="30">
        <v>0</v>
      </c>
      <c r="K19" s="30">
        <v>0</v>
      </c>
      <c r="L19" s="30">
        <v>0</v>
      </c>
      <c r="M19" s="31">
        <v>0</v>
      </c>
      <c r="N19" s="30">
        <v>0</v>
      </c>
      <c r="O19" s="32">
        <v>0</v>
      </c>
      <c r="P19" s="26">
        <f>AVERAGE(B19,C19,M19,E19,F19,G19,H19,I19,J19,K19,L19,N19,O19,8)</f>
        <v>5.1428571428571432</v>
      </c>
      <c r="T19" s="4"/>
      <c r="U19" s="4"/>
      <c r="V19" s="4"/>
      <c r="W19" s="4"/>
      <c r="X19" s="4"/>
    </row>
    <row r="20" spans="1:24" ht="19.5" customHeight="1">
      <c r="A20" s="28" t="s">
        <v>34</v>
      </c>
      <c r="B20" s="29">
        <v>436</v>
      </c>
      <c r="C20" s="30">
        <v>291</v>
      </c>
      <c r="D20" s="30">
        <v>328.82</v>
      </c>
      <c r="E20" s="30">
        <v>360</v>
      </c>
      <c r="F20" s="31">
        <v>380</v>
      </c>
      <c r="G20" s="30">
        <v>192</v>
      </c>
      <c r="H20" s="30">
        <v>320</v>
      </c>
      <c r="I20" s="31">
        <v>356</v>
      </c>
      <c r="J20" s="30">
        <v>365</v>
      </c>
      <c r="K20" s="30">
        <v>304</v>
      </c>
      <c r="L20" s="30">
        <v>306</v>
      </c>
      <c r="M20" s="31">
        <v>343</v>
      </c>
      <c r="N20" s="30">
        <v>379</v>
      </c>
      <c r="O20" s="32">
        <v>300</v>
      </c>
      <c r="P20" s="26">
        <f t="shared" ref="P20:P28" si="1">SUM(B20:O20)/COUNTIF(B20:O20,"&gt;0")</f>
        <v>332.91571428571427</v>
      </c>
      <c r="T20" s="4"/>
      <c r="U20" s="4"/>
      <c r="V20" s="4"/>
      <c r="W20" s="4"/>
      <c r="X20" s="4"/>
    </row>
    <row r="21" spans="1:24" ht="19.5" customHeight="1">
      <c r="A21" s="28" t="s">
        <v>35</v>
      </c>
      <c r="B21" s="29">
        <v>450</v>
      </c>
      <c r="C21" s="30">
        <v>368</v>
      </c>
      <c r="D21" s="30">
        <v>457.56</v>
      </c>
      <c r="E21" s="30">
        <v>360</v>
      </c>
      <c r="F21" s="31">
        <v>380</v>
      </c>
      <c r="G21" s="30">
        <v>255</v>
      </c>
      <c r="H21" s="30">
        <v>410</v>
      </c>
      <c r="I21" s="31">
        <v>377</v>
      </c>
      <c r="J21" s="30">
        <v>458</v>
      </c>
      <c r="K21" s="30">
        <v>508</v>
      </c>
      <c r="L21" s="30">
        <v>471</v>
      </c>
      <c r="M21" s="31">
        <v>494</v>
      </c>
      <c r="N21" s="30">
        <v>379</v>
      </c>
      <c r="O21" s="32">
        <v>462</v>
      </c>
      <c r="P21" s="26">
        <f t="shared" si="1"/>
        <v>416.3971428571428</v>
      </c>
      <c r="T21" s="4"/>
      <c r="U21" s="4"/>
      <c r="V21" s="4"/>
      <c r="W21" s="4"/>
      <c r="X21" s="4"/>
    </row>
    <row r="22" spans="1:24" ht="19.5" customHeight="1">
      <c r="A22" s="28" t="s">
        <v>36</v>
      </c>
      <c r="B22" s="29">
        <v>436</v>
      </c>
      <c r="C22" s="30">
        <v>291</v>
      </c>
      <c r="D22" s="30">
        <v>328.82</v>
      </c>
      <c r="E22" s="30">
        <v>360</v>
      </c>
      <c r="F22" s="31">
        <v>380</v>
      </c>
      <c r="G22" s="30">
        <v>192</v>
      </c>
      <c r="H22" s="30">
        <v>320</v>
      </c>
      <c r="I22" s="31">
        <v>356</v>
      </c>
      <c r="J22" s="30">
        <v>365</v>
      </c>
      <c r="K22" s="30">
        <v>304</v>
      </c>
      <c r="L22" s="30">
        <v>306</v>
      </c>
      <c r="M22" s="31">
        <v>343</v>
      </c>
      <c r="N22" s="30">
        <v>379</v>
      </c>
      <c r="O22" s="32">
        <v>300</v>
      </c>
      <c r="P22" s="26">
        <f t="shared" si="1"/>
        <v>332.91571428571427</v>
      </c>
      <c r="T22" s="4"/>
      <c r="U22" s="4"/>
      <c r="V22" s="4"/>
      <c r="W22" s="4"/>
      <c r="X22" s="4"/>
    </row>
    <row r="23" spans="1:24" ht="19.5" customHeight="1">
      <c r="A23" s="28" t="s">
        <v>37</v>
      </c>
      <c r="B23" s="29">
        <v>363</v>
      </c>
      <c r="C23" s="30">
        <v>291</v>
      </c>
      <c r="D23" s="30">
        <v>328.82</v>
      </c>
      <c r="E23" s="30">
        <v>360</v>
      </c>
      <c r="F23" s="31">
        <v>380</v>
      </c>
      <c r="G23" s="30">
        <v>192</v>
      </c>
      <c r="H23" s="30">
        <v>320</v>
      </c>
      <c r="I23" s="31">
        <v>356</v>
      </c>
      <c r="J23" s="30">
        <v>365</v>
      </c>
      <c r="K23" s="30">
        <v>304</v>
      </c>
      <c r="L23" s="30">
        <v>306</v>
      </c>
      <c r="M23" s="31">
        <v>343</v>
      </c>
      <c r="N23" s="30">
        <v>279</v>
      </c>
      <c r="O23" s="32">
        <v>300</v>
      </c>
      <c r="P23" s="26">
        <f t="shared" si="1"/>
        <v>320.55857142857138</v>
      </c>
      <c r="T23" s="4"/>
      <c r="U23" s="4"/>
      <c r="V23" s="4"/>
      <c r="W23" s="4"/>
      <c r="X23" s="4"/>
    </row>
    <row r="24" spans="1:24" ht="19.5" customHeight="1">
      <c r="A24" s="28" t="s">
        <v>38</v>
      </c>
      <c r="B24" s="29">
        <v>400</v>
      </c>
      <c r="C24" s="30">
        <v>291</v>
      </c>
      <c r="D24" s="30">
        <v>328.82</v>
      </c>
      <c r="E24" s="30">
        <v>250</v>
      </c>
      <c r="F24" s="31">
        <v>380</v>
      </c>
      <c r="G24" s="30">
        <v>192</v>
      </c>
      <c r="H24" s="30">
        <v>320</v>
      </c>
      <c r="I24" s="31">
        <v>201</v>
      </c>
      <c r="J24" s="30">
        <v>301</v>
      </c>
      <c r="K24" s="30">
        <v>304</v>
      </c>
      <c r="L24" s="30">
        <v>306</v>
      </c>
      <c r="M24" s="31">
        <v>343</v>
      </c>
      <c r="N24" s="30">
        <v>279</v>
      </c>
      <c r="O24" s="32">
        <v>300</v>
      </c>
      <c r="P24" s="26">
        <f t="shared" si="1"/>
        <v>299.70142857142855</v>
      </c>
      <c r="T24" s="4"/>
      <c r="U24" s="4"/>
      <c r="V24" s="4"/>
      <c r="W24" s="4"/>
      <c r="X24" s="4"/>
    </row>
    <row r="25" spans="1:24" ht="19.5" customHeight="1">
      <c r="A25" s="28" t="s">
        <v>39</v>
      </c>
      <c r="B25" s="29">
        <v>400</v>
      </c>
      <c r="C25" s="30">
        <v>285</v>
      </c>
      <c r="D25" s="30">
        <v>328.82</v>
      </c>
      <c r="E25" s="30">
        <v>400</v>
      </c>
      <c r="F25" s="31">
        <v>380</v>
      </c>
      <c r="G25" s="30">
        <v>192</v>
      </c>
      <c r="H25" s="30">
        <v>260</v>
      </c>
      <c r="I25" s="31">
        <v>356</v>
      </c>
      <c r="J25" s="30">
        <v>365</v>
      </c>
      <c r="K25" s="30">
        <v>329</v>
      </c>
      <c r="L25" s="30">
        <v>212</v>
      </c>
      <c r="M25" s="31">
        <v>327</v>
      </c>
      <c r="N25" s="30">
        <v>279</v>
      </c>
      <c r="O25" s="32">
        <v>300</v>
      </c>
      <c r="P25" s="26">
        <f t="shared" si="1"/>
        <v>315.27285714285711</v>
      </c>
      <c r="T25" s="4"/>
      <c r="U25" s="4"/>
      <c r="V25" s="4"/>
      <c r="W25" s="4"/>
      <c r="X25" s="4"/>
    </row>
    <row r="26" spans="1:24" ht="19.5" customHeight="1">
      <c r="A26" s="28" t="s">
        <v>40</v>
      </c>
      <c r="B26" s="29">
        <v>400</v>
      </c>
      <c r="C26" s="30">
        <v>285</v>
      </c>
      <c r="D26" s="30">
        <v>328.82</v>
      </c>
      <c r="E26" s="30">
        <v>400</v>
      </c>
      <c r="F26" s="31">
        <v>380</v>
      </c>
      <c r="G26" s="30">
        <v>192</v>
      </c>
      <c r="H26" s="30">
        <v>260</v>
      </c>
      <c r="I26" s="31">
        <v>356</v>
      </c>
      <c r="J26" s="30">
        <v>365</v>
      </c>
      <c r="K26" s="30">
        <v>329</v>
      </c>
      <c r="L26" s="30">
        <v>212</v>
      </c>
      <c r="M26" s="31">
        <v>327</v>
      </c>
      <c r="N26" s="30">
        <v>279</v>
      </c>
      <c r="O26" s="32">
        <v>300</v>
      </c>
      <c r="P26" s="26">
        <f t="shared" si="1"/>
        <v>315.27285714285711</v>
      </c>
      <c r="T26" s="4"/>
      <c r="U26" s="4"/>
      <c r="V26" s="4"/>
      <c r="W26" s="4"/>
      <c r="X26" s="4"/>
    </row>
    <row r="27" spans="1:24" ht="19.5" customHeight="1">
      <c r="A27" s="28" t="s">
        <v>41</v>
      </c>
      <c r="B27" s="29">
        <v>334</v>
      </c>
      <c r="C27" s="30">
        <v>285</v>
      </c>
      <c r="D27" s="30">
        <v>328.82</v>
      </c>
      <c r="E27" s="30">
        <v>400</v>
      </c>
      <c r="F27" s="31">
        <v>380</v>
      </c>
      <c r="G27" s="30">
        <v>192</v>
      </c>
      <c r="H27" s="30">
        <v>320</v>
      </c>
      <c r="I27" s="31">
        <v>356</v>
      </c>
      <c r="J27" s="30">
        <v>365</v>
      </c>
      <c r="K27" s="30">
        <v>329</v>
      </c>
      <c r="L27" s="30">
        <v>212</v>
      </c>
      <c r="M27" s="31">
        <v>327</v>
      </c>
      <c r="N27" s="30">
        <v>279</v>
      </c>
      <c r="O27" s="32">
        <v>300</v>
      </c>
      <c r="P27" s="26">
        <f t="shared" si="1"/>
        <v>314.84428571428572</v>
      </c>
      <c r="T27" s="4"/>
      <c r="U27" s="4"/>
      <c r="V27" s="4"/>
      <c r="W27" s="4"/>
      <c r="X27" s="4"/>
    </row>
    <row r="28" spans="1:24" ht="19.5" customHeight="1">
      <c r="A28" s="28" t="s">
        <v>42</v>
      </c>
      <c r="B28" s="29">
        <v>371</v>
      </c>
      <c r="C28" s="30">
        <v>291</v>
      </c>
      <c r="D28" s="30">
        <v>328.82</v>
      </c>
      <c r="E28" s="30">
        <v>290</v>
      </c>
      <c r="F28" s="31">
        <v>360</v>
      </c>
      <c r="G28" s="30">
        <v>192</v>
      </c>
      <c r="H28" s="30">
        <v>280</v>
      </c>
      <c r="I28" s="31">
        <v>356</v>
      </c>
      <c r="J28" s="30">
        <v>264</v>
      </c>
      <c r="K28" s="30">
        <v>304</v>
      </c>
      <c r="L28" s="30">
        <v>306</v>
      </c>
      <c r="M28" s="31">
        <v>341</v>
      </c>
      <c r="N28" s="30">
        <v>279</v>
      </c>
      <c r="O28" s="32">
        <v>300</v>
      </c>
      <c r="P28" s="26">
        <f t="shared" si="1"/>
        <v>304.48714285714283</v>
      </c>
      <c r="T28" s="4"/>
      <c r="U28" s="4"/>
      <c r="V28" s="4"/>
      <c r="W28" s="4"/>
      <c r="X28" s="4"/>
    </row>
    <row r="29" spans="1:24" ht="36" customHeight="1">
      <c r="A29" s="28" t="s">
        <v>43</v>
      </c>
      <c r="B29" s="29" t="s">
        <v>44</v>
      </c>
      <c r="C29" s="34" t="s">
        <v>45</v>
      </c>
      <c r="D29" s="30">
        <v>328.82</v>
      </c>
      <c r="E29" s="30">
        <v>360</v>
      </c>
      <c r="F29" s="31" t="s">
        <v>45</v>
      </c>
      <c r="G29" s="30">
        <v>192</v>
      </c>
      <c r="H29" s="30" t="s">
        <v>45</v>
      </c>
      <c r="I29" s="31" t="s">
        <v>45</v>
      </c>
      <c r="J29" s="30">
        <v>365</v>
      </c>
      <c r="K29" s="30" t="s">
        <v>45</v>
      </c>
      <c r="L29" s="34" t="s">
        <v>46</v>
      </c>
      <c r="M29" s="31" t="s">
        <v>45</v>
      </c>
      <c r="N29" s="30">
        <v>279</v>
      </c>
      <c r="O29" s="32">
        <v>300</v>
      </c>
      <c r="P29" s="26">
        <f>AVERAGE(371,D29,E29,G29,J29,N29,O29,306)</f>
        <v>312.72749999999996</v>
      </c>
      <c r="T29" s="4"/>
      <c r="U29" s="4"/>
      <c r="V29" s="4"/>
      <c r="W29" s="4"/>
      <c r="X29" s="4"/>
    </row>
    <row r="30" spans="1:24" ht="19.5" customHeight="1" thickBot="1">
      <c r="A30" s="35" t="s">
        <v>47</v>
      </c>
      <c r="B30" s="36">
        <v>742</v>
      </c>
      <c r="C30" s="37">
        <v>1901.84</v>
      </c>
      <c r="D30" s="37">
        <v>1369</v>
      </c>
      <c r="E30" s="37">
        <v>860</v>
      </c>
      <c r="F30" s="38">
        <v>1050</v>
      </c>
      <c r="G30" s="37">
        <v>337</v>
      </c>
      <c r="H30" s="37">
        <v>720</v>
      </c>
      <c r="I30" s="38">
        <v>1003</v>
      </c>
      <c r="J30" s="37">
        <v>1086</v>
      </c>
      <c r="K30" s="37">
        <v>895</v>
      </c>
      <c r="L30" s="37">
        <v>764</v>
      </c>
      <c r="M30" s="38">
        <v>706</v>
      </c>
      <c r="N30" s="37">
        <v>800</v>
      </c>
      <c r="O30" s="39">
        <v>458</v>
      </c>
      <c r="P30" s="26">
        <f>SUM(B30:O30)/COUNTIF(B30:O30,"&gt;0")</f>
        <v>906.56000000000006</v>
      </c>
      <c r="T30" s="4"/>
      <c r="U30" s="4"/>
      <c r="V30" s="4"/>
      <c r="W30" s="4"/>
      <c r="X30" s="4"/>
    </row>
    <row r="31" spans="1:24" s="44" customFormat="1" ht="16.5" customHeight="1">
      <c r="A31" s="40"/>
      <c r="B31" s="41"/>
      <c r="C31" s="42"/>
      <c r="D31" s="42"/>
      <c r="E31" s="42"/>
      <c r="F31" s="43"/>
      <c r="G31" s="42"/>
      <c r="H31" s="42"/>
      <c r="I31" s="43"/>
      <c r="J31" s="42"/>
      <c r="K31" s="42"/>
      <c r="L31" s="42"/>
      <c r="M31" s="43"/>
      <c r="N31" s="43"/>
      <c r="O31" s="42"/>
      <c r="T31" s="4"/>
      <c r="U31" s="4"/>
      <c r="V31" s="4"/>
      <c r="W31" s="4"/>
      <c r="X31" s="4"/>
    </row>
    <row r="32" spans="1:24" s="44" customFormat="1" ht="15.75" customHeight="1">
      <c r="A32" s="45" t="s">
        <v>48</v>
      </c>
      <c r="B32" s="46"/>
      <c r="C32" s="47"/>
      <c r="D32" s="47"/>
      <c r="E32" s="47"/>
      <c r="F32" s="48"/>
      <c r="G32" s="47"/>
      <c r="H32" s="47"/>
      <c r="I32" s="48"/>
      <c r="J32" s="47"/>
      <c r="K32" s="47"/>
      <c r="L32" s="47"/>
      <c r="M32" s="48"/>
      <c r="N32" s="48"/>
      <c r="O32" s="47"/>
    </row>
    <row r="33" spans="1:16" s="44" customFormat="1" ht="40.5" customHeight="1">
      <c r="A33" s="49" t="s">
        <v>49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  <row r="34" spans="1:16" s="44" customFormat="1" ht="32.25" customHeight="1">
      <c r="A34" s="50" t="s">
        <v>50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16" s="44" customFormat="1" ht="15.75" customHeight="1">
      <c r="A35" s="49" t="s">
        <v>51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</row>
    <row r="36" spans="1:16" s="44" customFormat="1" ht="16.5" customHeight="1">
      <c r="A36" s="49" t="s">
        <v>52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</row>
    <row r="37" spans="1:16" s="44" customFormat="1" ht="34.5" customHeight="1">
      <c r="A37" s="51" t="s">
        <v>53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6" s="44" customFormat="1" ht="15.75" customHeight="1">
      <c r="A38" s="52" t="s">
        <v>54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6" s="44" customFormat="1" ht="15.75" customHeight="1">
      <c r="A39" s="52" t="s">
        <v>55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1" spans="1:16">
      <c r="B41" s="2"/>
    </row>
    <row r="42" spans="1:16" ht="1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</row>
    <row r="43" spans="1:16" s="44" customFormat="1" ht="15.75">
      <c r="A43" s="57"/>
      <c r="B43" s="41"/>
      <c r="C43" s="42"/>
      <c r="D43" s="42"/>
      <c r="E43" s="42"/>
      <c r="F43" s="43"/>
      <c r="G43" s="42"/>
      <c r="H43" s="42"/>
      <c r="I43" s="43"/>
      <c r="J43" s="42"/>
      <c r="K43" s="42"/>
      <c r="L43" s="42"/>
      <c r="M43" s="43"/>
      <c r="N43" s="43"/>
      <c r="O43" s="42"/>
    </row>
    <row r="44" spans="1:16" s="44" customFormat="1" ht="15.7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</row>
    <row r="45" spans="1:16" s="44" customFormat="1" ht="15.75">
      <c r="A45" s="57"/>
      <c r="B45" s="41"/>
      <c r="C45" s="42"/>
      <c r="D45" s="42"/>
      <c r="E45" s="42"/>
      <c r="F45" s="43"/>
      <c r="G45" s="42"/>
      <c r="H45" s="42"/>
      <c r="I45" s="43"/>
      <c r="J45" s="42"/>
      <c r="K45" s="42"/>
      <c r="L45" s="42"/>
      <c r="M45" s="43"/>
      <c r="N45" s="43"/>
      <c r="O45" s="42"/>
    </row>
    <row r="46" spans="1:16" s="44" customFormat="1" ht="15.75">
      <c r="A46" s="57"/>
      <c r="B46" s="46"/>
      <c r="C46" s="47"/>
      <c r="D46" s="47"/>
      <c r="E46" s="47"/>
      <c r="F46" s="48"/>
      <c r="G46" s="47"/>
      <c r="H46" s="47"/>
      <c r="I46" s="48"/>
      <c r="J46" s="47"/>
      <c r="K46" s="47"/>
      <c r="L46" s="47"/>
      <c r="M46" s="48"/>
      <c r="N46" s="48"/>
      <c r="O46" s="47"/>
    </row>
    <row r="47" spans="1:16" s="44" customFormat="1" ht="15.75">
      <c r="A47" s="57"/>
      <c r="B47" s="41"/>
      <c r="C47" s="42"/>
      <c r="D47" s="42"/>
      <c r="E47" s="42"/>
      <c r="F47" s="43"/>
      <c r="G47" s="42"/>
      <c r="H47" s="42"/>
      <c r="I47" s="43"/>
      <c r="J47" s="42"/>
      <c r="K47" s="42"/>
      <c r="L47" s="42"/>
      <c r="M47" s="43"/>
      <c r="N47" s="43"/>
      <c r="O47" s="42"/>
    </row>
    <row r="48" spans="1:16" s="44" customFormat="1" ht="15.75">
      <c r="A48" s="57"/>
      <c r="B48" s="41"/>
      <c r="C48" s="42"/>
      <c r="D48" s="42"/>
      <c r="E48" s="42"/>
      <c r="F48" s="43"/>
      <c r="G48" s="42"/>
      <c r="H48" s="42"/>
      <c r="I48" s="43"/>
      <c r="J48" s="42"/>
      <c r="K48" s="42"/>
      <c r="L48" s="42"/>
      <c r="M48" s="43"/>
      <c r="N48" s="43"/>
      <c r="O48" s="42"/>
    </row>
    <row r="49" spans="1:15" s="44" customFormat="1" ht="15.7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</row>
    <row r="50" spans="1:15" s="44" customFormat="1" ht="15.75">
      <c r="A50" s="57"/>
      <c r="B50" s="41"/>
      <c r="C50" s="42"/>
      <c r="D50" s="42"/>
      <c r="E50" s="42"/>
      <c r="F50" s="43"/>
      <c r="G50" s="42"/>
      <c r="H50" s="42"/>
      <c r="I50" s="43"/>
      <c r="J50" s="42"/>
      <c r="K50" s="42"/>
      <c r="L50" s="42"/>
      <c r="M50" s="43"/>
      <c r="N50" s="43"/>
      <c r="O50" s="42"/>
    </row>
    <row r="51" spans="1:15" s="44" customFormat="1" ht="15.75">
      <c r="A51" s="57"/>
      <c r="B51" s="46"/>
      <c r="C51" s="47"/>
      <c r="D51" s="47"/>
      <c r="E51" s="47"/>
      <c r="F51" s="48"/>
      <c r="G51" s="47"/>
      <c r="H51" s="47"/>
      <c r="I51" s="48"/>
      <c r="J51" s="47"/>
      <c r="K51" s="47"/>
      <c r="L51" s="47"/>
      <c r="M51" s="48"/>
      <c r="N51" s="48"/>
      <c r="O51" s="47"/>
    </row>
    <row r="52" spans="1:15" s="44" customFormat="1" ht="15.75">
      <c r="A52" s="57"/>
      <c r="B52" s="41"/>
      <c r="C52" s="42"/>
      <c r="D52" s="42"/>
      <c r="E52" s="42"/>
      <c r="F52" s="43"/>
      <c r="G52" s="42"/>
      <c r="H52" s="42"/>
      <c r="I52" s="43"/>
      <c r="J52" s="42"/>
      <c r="K52" s="42"/>
      <c r="L52" s="42"/>
      <c r="M52" s="43"/>
      <c r="N52" s="43"/>
      <c r="O52" s="42"/>
    </row>
    <row r="53" spans="1:15" s="44" customFormat="1" ht="15.75">
      <c r="A53" s="57"/>
      <c r="B53" s="41"/>
      <c r="C53" s="42"/>
      <c r="D53" s="42"/>
      <c r="E53" s="42"/>
      <c r="F53" s="43"/>
      <c r="G53" s="42"/>
      <c r="H53" s="42"/>
      <c r="I53" s="43"/>
      <c r="J53" s="42"/>
      <c r="K53" s="42"/>
      <c r="L53" s="42"/>
      <c r="M53" s="43"/>
      <c r="N53" s="43"/>
      <c r="O53" s="42"/>
    </row>
    <row r="54" spans="1:15" s="44" customFormat="1">
      <c r="B54" s="59"/>
      <c r="C54" s="59"/>
      <c r="D54" s="59"/>
      <c r="G54" s="59"/>
      <c r="H54" s="59"/>
      <c r="J54" s="59"/>
      <c r="K54" s="59"/>
      <c r="L54" s="59"/>
      <c r="O54" s="59"/>
    </row>
    <row r="55" spans="1:15" s="44" customFormat="1">
      <c r="B55" s="59"/>
      <c r="C55" s="59"/>
      <c r="D55" s="59"/>
      <c r="G55" s="59"/>
      <c r="H55" s="59"/>
      <c r="J55" s="59"/>
      <c r="K55" s="59"/>
      <c r="L55" s="59"/>
      <c r="O55" s="59"/>
    </row>
    <row r="56" spans="1:15" s="44" customFormat="1">
      <c r="B56" s="59"/>
      <c r="C56" s="59"/>
      <c r="D56" s="59"/>
      <c r="G56" s="59"/>
      <c r="H56" s="59"/>
      <c r="J56" s="59"/>
      <c r="K56" s="59"/>
      <c r="L56" s="59"/>
      <c r="O56" s="59"/>
    </row>
    <row r="57" spans="1:15" s="44" customFormat="1">
      <c r="B57" s="59"/>
      <c r="C57" s="59"/>
      <c r="D57" s="59"/>
      <c r="G57" s="59"/>
      <c r="H57" s="59"/>
      <c r="J57" s="59"/>
      <c r="K57" s="59"/>
      <c r="L57" s="59"/>
      <c r="O57" s="59"/>
    </row>
    <row r="58" spans="1:15" s="44" customFormat="1">
      <c r="B58" s="59"/>
      <c r="C58" s="59"/>
      <c r="D58" s="59"/>
      <c r="G58" s="59"/>
      <c r="H58" s="59"/>
      <c r="J58" s="59"/>
      <c r="K58" s="59"/>
      <c r="L58" s="59"/>
      <c r="O58" s="59"/>
    </row>
    <row r="59" spans="1:15" s="44" customFormat="1">
      <c r="B59" s="59"/>
      <c r="C59" s="59"/>
      <c r="D59" s="59"/>
      <c r="G59" s="59"/>
      <c r="H59" s="59"/>
      <c r="J59" s="59"/>
      <c r="K59" s="59"/>
      <c r="L59" s="59"/>
      <c r="O59" s="59"/>
    </row>
    <row r="60" spans="1:15" s="44" customFormat="1">
      <c r="B60" s="59"/>
      <c r="C60" s="59"/>
      <c r="D60" s="59"/>
      <c r="G60" s="59"/>
      <c r="H60" s="59"/>
      <c r="J60" s="59"/>
      <c r="K60" s="59"/>
      <c r="L60" s="59"/>
      <c r="O60" s="59"/>
    </row>
    <row r="61" spans="1:15" s="44" customFormat="1">
      <c r="B61" s="59"/>
      <c r="C61" s="59"/>
      <c r="D61" s="59"/>
      <c r="G61" s="59"/>
      <c r="H61" s="59"/>
      <c r="J61" s="59"/>
      <c r="K61" s="59"/>
      <c r="L61" s="59"/>
      <c r="O61" s="59"/>
    </row>
    <row r="62" spans="1:15" s="44" customFormat="1">
      <c r="B62" s="59"/>
      <c r="C62" s="59"/>
      <c r="D62" s="59"/>
      <c r="G62" s="59"/>
      <c r="H62" s="59"/>
      <c r="J62" s="59"/>
      <c r="K62" s="59"/>
      <c r="L62" s="59"/>
      <c r="O62" s="59"/>
    </row>
    <row r="63" spans="1:15" s="44" customFormat="1">
      <c r="B63" s="59"/>
      <c r="C63" s="59"/>
      <c r="D63" s="59"/>
      <c r="G63" s="59"/>
      <c r="H63" s="59"/>
      <c r="J63" s="59"/>
      <c r="K63" s="59"/>
      <c r="L63" s="59"/>
      <c r="O63" s="59"/>
    </row>
    <row r="64" spans="1:15" s="44" customFormat="1">
      <c r="B64" s="59"/>
      <c r="C64" s="59"/>
      <c r="D64" s="59"/>
      <c r="G64" s="59"/>
      <c r="H64" s="59"/>
      <c r="J64" s="59"/>
      <c r="K64" s="59"/>
      <c r="L64" s="59"/>
      <c r="O64" s="59"/>
    </row>
    <row r="65" spans="2:15" s="44" customFormat="1">
      <c r="B65" s="59"/>
      <c r="C65" s="59"/>
      <c r="D65" s="59"/>
      <c r="G65" s="59"/>
      <c r="H65" s="59"/>
      <c r="J65" s="59"/>
      <c r="K65" s="59"/>
      <c r="L65" s="59"/>
      <c r="O65" s="59"/>
    </row>
    <row r="66" spans="2:15" s="44" customFormat="1">
      <c r="B66" s="59"/>
      <c r="C66" s="59"/>
      <c r="D66" s="59"/>
      <c r="G66" s="59"/>
      <c r="H66" s="59"/>
      <c r="J66" s="59"/>
      <c r="K66" s="59"/>
      <c r="L66" s="59"/>
      <c r="O66" s="59"/>
    </row>
    <row r="67" spans="2:15" s="44" customFormat="1">
      <c r="B67" s="59"/>
      <c r="C67" s="59"/>
      <c r="D67" s="59"/>
      <c r="G67" s="59"/>
      <c r="H67" s="59"/>
      <c r="J67" s="59"/>
      <c r="K67" s="59"/>
      <c r="L67" s="59"/>
      <c r="O67" s="59"/>
    </row>
    <row r="68" spans="2:15" s="44" customFormat="1">
      <c r="B68" s="59"/>
      <c r="C68" s="59"/>
      <c r="D68" s="59"/>
      <c r="G68" s="59"/>
      <c r="H68" s="59"/>
      <c r="J68" s="59"/>
      <c r="K68" s="59"/>
      <c r="L68" s="59"/>
      <c r="O68" s="59"/>
    </row>
    <row r="69" spans="2:15" s="44" customFormat="1">
      <c r="B69" s="59"/>
      <c r="C69" s="59"/>
      <c r="D69" s="59"/>
      <c r="G69" s="59"/>
      <c r="H69" s="59"/>
      <c r="J69" s="59"/>
      <c r="K69" s="59"/>
      <c r="L69" s="59"/>
      <c r="O69" s="59"/>
    </row>
    <row r="70" spans="2:15" s="44" customFormat="1">
      <c r="B70" s="59"/>
      <c r="C70" s="59"/>
      <c r="D70" s="59"/>
      <c r="G70" s="59"/>
      <c r="H70" s="59"/>
      <c r="J70" s="59"/>
      <c r="K70" s="59"/>
      <c r="L70" s="59"/>
      <c r="O70" s="59"/>
    </row>
    <row r="71" spans="2:15" s="44" customFormat="1">
      <c r="B71" s="59"/>
      <c r="C71" s="59"/>
      <c r="D71" s="59"/>
      <c r="G71" s="59"/>
      <c r="H71" s="59"/>
      <c r="J71" s="59"/>
      <c r="K71" s="59"/>
      <c r="L71" s="59"/>
      <c r="O71" s="59"/>
    </row>
    <row r="72" spans="2:15" s="44" customFormat="1">
      <c r="B72" s="59"/>
      <c r="C72" s="59"/>
      <c r="D72" s="59"/>
      <c r="G72" s="59"/>
      <c r="H72" s="59"/>
      <c r="J72" s="59"/>
      <c r="K72" s="59"/>
      <c r="L72" s="59"/>
      <c r="O72" s="59"/>
    </row>
    <row r="73" spans="2:15" s="44" customFormat="1">
      <c r="B73" s="59"/>
      <c r="C73" s="59"/>
      <c r="D73" s="59"/>
      <c r="G73" s="59"/>
      <c r="H73" s="59"/>
      <c r="J73" s="59"/>
      <c r="K73" s="59"/>
      <c r="L73" s="59"/>
      <c r="O73" s="59"/>
    </row>
    <row r="74" spans="2:15" s="44" customFormat="1">
      <c r="B74" s="59"/>
      <c r="C74" s="59"/>
      <c r="D74" s="59"/>
      <c r="G74" s="59"/>
      <c r="H74" s="59"/>
      <c r="J74" s="59"/>
      <c r="K74" s="59"/>
      <c r="L74" s="59"/>
      <c r="O74" s="59"/>
    </row>
    <row r="75" spans="2:15" s="44" customFormat="1">
      <c r="B75" s="59"/>
      <c r="C75" s="59"/>
      <c r="D75" s="59"/>
      <c r="G75" s="59"/>
      <c r="H75" s="59"/>
      <c r="J75" s="59"/>
      <c r="K75" s="59"/>
      <c r="L75" s="59"/>
      <c r="O75" s="59"/>
    </row>
    <row r="76" spans="2:15" s="44" customFormat="1">
      <c r="B76" s="59"/>
      <c r="C76" s="59"/>
      <c r="D76" s="59"/>
      <c r="G76" s="59"/>
      <c r="H76" s="59"/>
      <c r="J76" s="59"/>
      <c r="K76" s="59"/>
      <c r="L76" s="59"/>
      <c r="O76" s="59"/>
    </row>
    <row r="77" spans="2:15" s="44" customFormat="1">
      <c r="B77" s="59"/>
      <c r="C77" s="59"/>
      <c r="D77" s="59"/>
      <c r="G77" s="59"/>
      <c r="H77" s="59"/>
      <c r="J77" s="59"/>
      <c r="K77" s="59"/>
      <c r="L77" s="59"/>
      <c r="O77" s="59"/>
    </row>
    <row r="78" spans="2:15" s="44" customFormat="1">
      <c r="B78" s="59"/>
      <c r="C78" s="59"/>
      <c r="D78" s="59"/>
      <c r="G78" s="59"/>
      <c r="H78" s="59"/>
      <c r="J78" s="59"/>
      <c r="K78" s="59"/>
      <c r="L78" s="59"/>
      <c r="O78" s="59"/>
    </row>
    <row r="79" spans="2:15" s="44" customFormat="1">
      <c r="B79" s="59"/>
      <c r="C79" s="59"/>
      <c r="D79" s="59"/>
      <c r="G79" s="59"/>
      <c r="H79" s="59"/>
      <c r="J79" s="59"/>
      <c r="K79" s="59"/>
      <c r="L79" s="59"/>
      <c r="O79" s="59"/>
    </row>
    <row r="80" spans="2:15" s="44" customFormat="1">
      <c r="B80" s="59"/>
      <c r="C80" s="59"/>
      <c r="D80" s="59"/>
      <c r="G80" s="59"/>
      <c r="H80" s="59"/>
      <c r="J80" s="59"/>
      <c r="K80" s="59"/>
      <c r="L80" s="59"/>
      <c r="O80" s="59"/>
    </row>
    <row r="81" spans="2:15" s="44" customFormat="1">
      <c r="B81" s="59"/>
      <c r="C81" s="59"/>
      <c r="D81" s="59"/>
      <c r="G81" s="59"/>
      <c r="H81" s="59"/>
      <c r="J81" s="59"/>
      <c r="K81" s="59"/>
      <c r="L81" s="59"/>
      <c r="O81" s="59"/>
    </row>
    <row r="82" spans="2:15" s="44" customFormat="1">
      <c r="B82" s="59"/>
      <c r="C82" s="59"/>
      <c r="D82" s="59"/>
      <c r="G82" s="59"/>
      <c r="H82" s="59"/>
      <c r="J82" s="59"/>
      <c r="K82" s="59"/>
      <c r="L82" s="59"/>
      <c r="O82" s="59"/>
    </row>
    <row r="83" spans="2:15" s="44" customFormat="1">
      <c r="B83" s="59"/>
      <c r="C83" s="59"/>
      <c r="D83" s="59"/>
      <c r="G83" s="59"/>
      <c r="H83" s="59"/>
      <c r="J83" s="59"/>
      <c r="K83" s="59"/>
      <c r="L83" s="59"/>
      <c r="O83" s="59"/>
    </row>
    <row r="84" spans="2:15" s="44" customFormat="1">
      <c r="B84" s="59"/>
      <c r="C84" s="59"/>
      <c r="D84" s="59"/>
      <c r="G84" s="59"/>
      <c r="H84" s="59"/>
      <c r="J84" s="59"/>
      <c r="K84" s="59"/>
      <c r="L84" s="59"/>
      <c r="O84" s="59"/>
    </row>
    <row r="85" spans="2:15" s="44" customFormat="1">
      <c r="B85" s="59"/>
      <c r="C85" s="59"/>
      <c r="D85" s="59"/>
      <c r="G85" s="59"/>
      <c r="H85" s="59"/>
      <c r="J85" s="59"/>
      <c r="K85" s="59"/>
      <c r="L85" s="59"/>
      <c r="O85" s="59"/>
    </row>
    <row r="86" spans="2:15" s="44" customFormat="1">
      <c r="B86" s="59"/>
      <c r="C86" s="59"/>
      <c r="D86" s="59"/>
      <c r="G86" s="59"/>
      <c r="H86" s="59"/>
      <c r="J86" s="59"/>
      <c r="K86" s="59"/>
      <c r="L86" s="59"/>
      <c r="O86" s="59"/>
    </row>
    <row r="87" spans="2:15" s="44" customFormat="1">
      <c r="B87" s="59"/>
      <c r="C87" s="59"/>
      <c r="D87" s="59"/>
      <c r="G87" s="59"/>
      <c r="H87" s="59"/>
      <c r="J87" s="59"/>
      <c r="K87" s="59"/>
      <c r="L87" s="59"/>
      <c r="O87" s="59"/>
    </row>
    <row r="88" spans="2:15" s="44" customFormat="1">
      <c r="B88" s="59"/>
      <c r="C88" s="59"/>
      <c r="D88" s="59"/>
      <c r="G88" s="59"/>
      <c r="H88" s="59"/>
      <c r="J88" s="59"/>
      <c r="K88" s="59"/>
      <c r="L88" s="59"/>
      <c r="O88" s="59"/>
    </row>
    <row r="89" spans="2:15" s="44" customFormat="1">
      <c r="B89" s="59"/>
      <c r="C89" s="59"/>
      <c r="D89" s="59"/>
      <c r="G89" s="59"/>
      <c r="H89" s="59"/>
      <c r="J89" s="59"/>
      <c r="K89" s="59"/>
      <c r="L89" s="59"/>
      <c r="O89" s="59"/>
    </row>
    <row r="90" spans="2:15" s="44" customFormat="1">
      <c r="B90" s="59"/>
      <c r="C90" s="59"/>
      <c r="D90" s="59"/>
      <c r="G90" s="59"/>
      <c r="H90" s="59"/>
      <c r="J90" s="59"/>
      <c r="K90" s="59"/>
      <c r="L90" s="59"/>
      <c r="O90" s="59"/>
    </row>
    <row r="91" spans="2:15" s="44" customFormat="1">
      <c r="B91" s="59"/>
      <c r="C91" s="59"/>
      <c r="D91" s="59"/>
      <c r="G91" s="59"/>
      <c r="H91" s="59"/>
      <c r="J91" s="59"/>
      <c r="K91" s="59"/>
      <c r="L91" s="59"/>
      <c r="O91" s="59"/>
    </row>
    <row r="92" spans="2:15" s="44" customFormat="1">
      <c r="B92" s="59"/>
      <c r="C92" s="59"/>
      <c r="D92" s="59"/>
      <c r="G92" s="59"/>
      <c r="H92" s="59"/>
      <c r="J92" s="59"/>
      <c r="K92" s="59"/>
      <c r="L92" s="59"/>
      <c r="O92" s="59"/>
    </row>
    <row r="93" spans="2:15" s="44" customFormat="1">
      <c r="B93" s="59"/>
      <c r="C93" s="59"/>
      <c r="D93" s="59"/>
      <c r="G93" s="59"/>
      <c r="H93" s="59"/>
      <c r="J93" s="59"/>
      <c r="K93" s="59"/>
      <c r="L93" s="59"/>
      <c r="O93" s="59"/>
    </row>
    <row r="94" spans="2:15" s="44" customFormat="1">
      <c r="B94" s="59"/>
      <c r="C94" s="59"/>
      <c r="D94" s="59"/>
      <c r="G94" s="59"/>
      <c r="H94" s="59"/>
      <c r="J94" s="59"/>
      <c r="K94" s="59"/>
      <c r="L94" s="59"/>
      <c r="O94" s="59"/>
    </row>
    <row r="95" spans="2:15" s="44" customFormat="1">
      <c r="B95" s="59"/>
      <c r="C95" s="59"/>
      <c r="D95" s="59"/>
      <c r="G95" s="59"/>
      <c r="H95" s="59"/>
      <c r="J95" s="59"/>
      <c r="K95" s="59"/>
      <c r="L95" s="59"/>
      <c r="O95" s="59"/>
    </row>
    <row r="96" spans="2:15" s="44" customFormat="1">
      <c r="B96" s="59"/>
      <c r="C96" s="59"/>
      <c r="D96" s="59"/>
      <c r="G96" s="59"/>
      <c r="H96" s="59"/>
      <c r="J96" s="59"/>
      <c r="K96" s="59"/>
      <c r="L96" s="59"/>
      <c r="O96" s="59"/>
    </row>
    <row r="97" spans="2:15" s="44" customFormat="1">
      <c r="B97" s="59"/>
      <c r="C97" s="59"/>
      <c r="D97" s="59"/>
      <c r="G97" s="59"/>
      <c r="H97" s="59"/>
      <c r="J97" s="59"/>
      <c r="K97" s="59"/>
      <c r="L97" s="59"/>
      <c r="O97" s="59"/>
    </row>
    <row r="98" spans="2:15" s="44" customFormat="1">
      <c r="B98" s="59"/>
      <c r="C98" s="59"/>
      <c r="D98" s="59"/>
      <c r="G98" s="59"/>
      <c r="H98" s="59"/>
      <c r="J98" s="59"/>
      <c r="K98" s="59"/>
      <c r="L98" s="59"/>
      <c r="O98" s="59"/>
    </row>
    <row r="99" spans="2:15" s="44" customFormat="1">
      <c r="B99" s="59"/>
      <c r="C99" s="59"/>
      <c r="D99" s="59"/>
      <c r="G99" s="59"/>
      <c r="H99" s="59"/>
      <c r="J99" s="59"/>
      <c r="K99" s="59"/>
      <c r="L99" s="59"/>
      <c r="O99" s="59"/>
    </row>
    <row r="100" spans="2:15" s="44" customFormat="1">
      <c r="B100" s="59"/>
      <c r="C100" s="59"/>
      <c r="D100" s="59"/>
      <c r="G100" s="59"/>
      <c r="H100" s="59"/>
      <c r="J100" s="59"/>
      <c r="K100" s="59"/>
      <c r="L100" s="59"/>
      <c r="O100" s="59"/>
    </row>
    <row r="101" spans="2:15" s="44" customFormat="1">
      <c r="B101" s="59"/>
      <c r="C101" s="59"/>
      <c r="D101" s="59"/>
      <c r="G101" s="59"/>
      <c r="H101" s="59"/>
      <c r="J101" s="59"/>
      <c r="K101" s="59"/>
      <c r="L101" s="59"/>
      <c r="O101" s="59"/>
    </row>
    <row r="102" spans="2:15" s="44" customFormat="1">
      <c r="B102" s="59"/>
      <c r="C102" s="59"/>
      <c r="D102" s="59"/>
      <c r="G102" s="59"/>
      <c r="H102" s="59"/>
      <c r="J102" s="59"/>
      <c r="K102" s="59"/>
      <c r="L102" s="59"/>
      <c r="O102" s="59"/>
    </row>
    <row r="103" spans="2:15" s="44" customFormat="1">
      <c r="B103" s="59"/>
      <c r="C103" s="59"/>
      <c r="D103" s="59"/>
      <c r="G103" s="59"/>
      <c r="H103" s="59"/>
      <c r="J103" s="59"/>
      <c r="K103" s="59"/>
      <c r="L103" s="59"/>
      <c r="O103" s="59"/>
    </row>
    <row r="104" spans="2:15" s="44" customFormat="1">
      <c r="B104" s="59"/>
      <c r="C104" s="59"/>
      <c r="D104" s="59"/>
      <c r="G104" s="59"/>
      <c r="H104" s="59"/>
      <c r="J104" s="59"/>
      <c r="K104" s="59"/>
      <c r="L104" s="59"/>
      <c r="O104" s="59"/>
    </row>
    <row r="105" spans="2:15" s="44" customFormat="1">
      <c r="B105" s="59"/>
      <c r="C105" s="59"/>
      <c r="D105" s="59"/>
      <c r="G105" s="59"/>
      <c r="H105" s="59"/>
      <c r="J105" s="59"/>
      <c r="K105" s="59"/>
      <c r="L105" s="59"/>
      <c r="O105" s="59"/>
    </row>
    <row r="106" spans="2:15" s="44" customFormat="1">
      <c r="B106" s="59"/>
      <c r="C106" s="59"/>
      <c r="D106" s="59"/>
      <c r="G106" s="59"/>
      <c r="H106" s="59"/>
      <c r="J106" s="59"/>
      <c r="K106" s="59"/>
      <c r="L106" s="59"/>
      <c r="O106" s="59"/>
    </row>
    <row r="107" spans="2:15" s="44" customFormat="1">
      <c r="B107" s="59"/>
      <c r="C107" s="59"/>
      <c r="D107" s="59"/>
      <c r="G107" s="59"/>
      <c r="H107" s="59"/>
      <c r="J107" s="59"/>
      <c r="K107" s="59"/>
      <c r="L107" s="59"/>
      <c r="O107" s="59"/>
    </row>
    <row r="108" spans="2:15" s="44" customFormat="1">
      <c r="B108" s="59"/>
      <c r="C108" s="59"/>
      <c r="D108" s="59"/>
      <c r="G108" s="59"/>
      <c r="H108" s="59"/>
      <c r="J108" s="59"/>
      <c r="K108" s="59"/>
      <c r="L108" s="59"/>
      <c r="O108" s="59"/>
    </row>
    <row r="109" spans="2:15" s="44" customFormat="1">
      <c r="B109" s="59"/>
      <c r="C109" s="59"/>
      <c r="D109" s="59"/>
      <c r="G109" s="59"/>
      <c r="H109" s="59"/>
      <c r="J109" s="59"/>
      <c r="K109" s="59"/>
      <c r="L109" s="59"/>
      <c r="O109" s="59"/>
    </row>
    <row r="110" spans="2:15" s="44" customFormat="1">
      <c r="B110" s="59"/>
      <c r="C110" s="59"/>
      <c r="D110" s="59"/>
      <c r="G110" s="59"/>
      <c r="H110" s="59"/>
      <c r="J110" s="59"/>
      <c r="K110" s="59"/>
      <c r="L110" s="59"/>
      <c r="O110" s="59"/>
    </row>
    <row r="111" spans="2:15" s="44" customFormat="1">
      <c r="B111" s="59"/>
      <c r="C111" s="59"/>
      <c r="D111" s="59"/>
      <c r="G111" s="59"/>
      <c r="H111" s="59"/>
      <c r="J111" s="59"/>
      <c r="K111" s="59"/>
      <c r="L111" s="59"/>
      <c r="O111" s="59"/>
    </row>
    <row r="112" spans="2:15" s="44" customFormat="1">
      <c r="B112" s="59"/>
      <c r="C112" s="59"/>
      <c r="D112" s="59"/>
      <c r="G112" s="59"/>
      <c r="H112" s="59"/>
      <c r="J112" s="59"/>
      <c r="K112" s="59"/>
      <c r="L112" s="59"/>
      <c r="O112" s="59"/>
    </row>
    <row r="113" spans="2:15" s="44" customFormat="1">
      <c r="B113" s="59"/>
      <c r="C113" s="59"/>
      <c r="D113" s="59"/>
      <c r="G113" s="59"/>
      <c r="H113" s="59"/>
      <c r="J113" s="59"/>
      <c r="K113" s="59"/>
      <c r="L113" s="59"/>
      <c r="O113" s="59"/>
    </row>
    <row r="114" spans="2:15" s="44" customFormat="1">
      <c r="B114" s="59"/>
      <c r="C114" s="59"/>
      <c r="D114" s="59"/>
      <c r="G114" s="59"/>
      <c r="H114" s="59"/>
      <c r="J114" s="59"/>
      <c r="K114" s="59"/>
      <c r="L114" s="59"/>
      <c r="O114" s="59"/>
    </row>
    <row r="115" spans="2:15" s="44" customFormat="1">
      <c r="B115" s="59"/>
      <c r="C115" s="59"/>
      <c r="D115" s="59"/>
      <c r="G115" s="59"/>
      <c r="H115" s="59"/>
      <c r="J115" s="59"/>
      <c r="K115" s="59"/>
      <c r="L115" s="59"/>
      <c r="O115" s="59"/>
    </row>
    <row r="116" spans="2:15" s="44" customFormat="1">
      <c r="B116" s="59"/>
      <c r="C116" s="59"/>
      <c r="D116" s="59"/>
      <c r="G116" s="59"/>
      <c r="H116" s="59"/>
      <c r="J116" s="59"/>
      <c r="K116" s="59"/>
      <c r="L116" s="59"/>
      <c r="O116" s="59"/>
    </row>
    <row r="117" spans="2:15" s="44" customFormat="1">
      <c r="B117" s="59"/>
      <c r="C117" s="59"/>
      <c r="D117" s="59"/>
      <c r="G117" s="59"/>
      <c r="H117" s="59"/>
      <c r="J117" s="59"/>
      <c r="K117" s="59"/>
      <c r="L117" s="59"/>
      <c r="O117" s="59"/>
    </row>
    <row r="118" spans="2:15" s="44" customFormat="1">
      <c r="B118" s="59"/>
      <c r="C118" s="59"/>
      <c r="D118" s="59"/>
      <c r="G118" s="59"/>
      <c r="H118" s="59"/>
      <c r="J118" s="59"/>
      <c r="K118" s="59"/>
      <c r="L118" s="59"/>
      <c r="O118" s="59"/>
    </row>
    <row r="119" spans="2:15" s="44" customFormat="1">
      <c r="B119" s="59"/>
      <c r="C119" s="59"/>
      <c r="D119" s="59"/>
      <c r="G119" s="59"/>
      <c r="H119" s="59"/>
      <c r="J119" s="59"/>
      <c r="K119" s="59"/>
      <c r="L119" s="59"/>
      <c r="O119" s="59"/>
    </row>
    <row r="120" spans="2:15" s="44" customFormat="1">
      <c r="B120" s="59"/>
      <c r="C120" s="59"/>
      <c r="D120" s="59"/>
      <c r="G120" s="59"/>
      <c r="H120" s="59"/>
      <c r="J120" s="59"/>
      <c r="K120" s="59"/>
      <c r="L120" s="59"/>
      <c r="O120" s="59"/>
    </row>
    <row r="121" spans="2:15" s="44" customFormat="1">
      <c r="B121" s="59"/>
      <c r="C121" s="59"/>
      <c r="D121" s="59"/>
      <c r="G121" s="59"/>
      <c r="H121" s="59"/>
      <c r="J121" s="59"/>
      <c r="K121" s="59"/>
      <c r="L121" s="59"/>
      <c r="O121" s="59"/>
    </row>
    <row r="122" spans="2:15" s="44" customFormat="1">
      <c r="B122" s="59"/>
      <c r="C122" s="59"/>
      <c r="D122" s="59"/>
      <c r="G122" s="59"/>
      <c r="H122" s="59"/>
      <c r="J122" s="59"/>
      <c r="K122" s="59"/>
      <c r="L122" s="59"/>
      <c r="O122" s="59"/>
    </row>
    <row r="123" spans="2:15" s="44" customFormat="1">
      <c r="B123" s="59"/>
      <c r="C123" s="59"/>
      <c r="D123" s="59"/>
      <c r="G123" s="59"/>
      <c r="H123" s="59"/>
      <c r="J123" s="59"/>
      <c r="K123" s="59"/>
      <c r="L123" s="59"/>
      <c r="O123" s="59"/>
    </row>
    <row r="124" spans="2:15" s="44" customFormat="1">
      <c r="B124" s="59"/>
      <c r="C124" s="59"/>
      <c r="D124" s="59"/>
      <c r="G124" s="59"/>
      <c r="H124" s="59"/>
      <c r="J124" s="59"/>
      <c r="K124" s="59"/>
      <c r="L124" s="59"/>
      <c r="O124" s="59"/>
    </row>
    <row r="125" spans="2:15" s="44" customFormat="1">
      <c r="B125" s="59"/>
      <c r="C125" s="59"/>
      <c r="D125" s="59"/>
      <c r="G125" s="59"/>
      <c r="H125" s="59"/>
      <c r="J125" s="59"/>
      <c r="K125" s="59"/>
      <c r="L125" s="59"/>
      <c r="O125" s="59"/>
    </row>
    <row r="126" spans="2:15" s="44" customFormat="1">
      <c r="B126" s="59"/>
      <c r="C126" s="59"/>
      <c r="D126" s="59"/>
      <c r="G126" s="59"/>
      <c r="H126" s="59"/>
      <c r="J126" s="59"/>
      <c r="K126" s="59"/>
      <c r="L126" s="59"/>
      <c r="O126" s="59"/>
    </row>
    <row r="127" spans="2:15" s="44" customFormat="1">
      <c r="B127" s="59"/>
      <c r="C127" s="59"/>
      <c r="D127" s="59"/>
      <c r="G127" s="59"/>
      <c r="H127" s="59"/>
      <c r="J127" s="59"/>
      <c r="K127" s="59"/>
      <c r="L127" s="59"/>
      <c r="O127" s="59"/>
    </row>
    <row r="128" spans="2:15" s="44" customFormat="1">
      <c r="B128" s="59"/>
      <c r="C128" s="59"/>
      <c r="D128" s="59"/>
      <c r="G128" s="59"/>
      <c r="H128" s="59"/>
      <c r="J128" s="59"/>
      <c r="K128" s="59"/>
      <c r="L128" s="59"/>
      <c r="O128" s="59"/>
    </row>
    <row r="129" spans="2:15" s="44" customFormat="1">
      <c r="B129" s="59"/>
      <c r="C129" s="59"/>
      <c r="D129" s="59"/>
      <c r="G129" s="59"/>
      <c r="H129" s="59"/>
      <c r="J129" s="59"/>
      <c r="K129" s="59"/>
      <c r="L129" s="59"/>
      <c r="O129" s="59"/>
    </row>
    <row r="130" spans="2:15" s="44" customFormat="1">
      <c r="B130" s="59"/>
      <c r="C130" s="59"/>
      <c r="D130" s="59"/>
      <c r="G130" s="59"/>
      <c r="H130" s="59"/>
      <c r="J130" s="59"/>
      <c r="K130" s="59"/>
      <c r="L130" s="59"/>
      <c r="O130" s="59"/>
    </row>
    <row r="131" spans="2:15" s="44" customFormat="1">
      <c r="B131" s="59"/>
      <c r="C131" s="59"/>
      <c r="D131" s="59"/>
      <c r="G131" s="59"/>
      <c r="H131" s="59"/>
      <c r="J131" s="59"/>
      <c r="K131" s="59"/>
      <c r="L131" s="59"/>
      <c r="O131" s="59"/>
    </row>
    <row r="132" spans="2:15" s="44" customFormat="1">
      <c r="B132" s="59"/>
      <c r="C132" s="59"/>
      <c r="D132" s="59"/>
      <c r="G132" s="59"/>
      <c r="H132" s="59"/>
      <c r="J132" s="59"/>
      <c r="K132" s="59"/>
      <c r="L132" s="59"/>
      <c r="O132" s="59"/>
    </row>
    <row r="133" spans="2:15" s="44" customFormat="1">
      <c r="B133" s="59"/>
      <c r="C133" s="59"/>
      <c r="D133" s="59"/>
      <c r="G133" s="59"/>
      <c r="H133" s="59"/>
      <c r="J133" s="59"/>
      <c r="K133" s="59"/>
      <c r="L133" s="59"/>
      <c r="O133" s="59"/>
    </row>
    <row r="134" spans="2:15" s="44" customFormat="1">
      <c r="B134" s="59"/>
      <c r="C134" s="59"/>
      <c r="D134" s="59"/>
      <c r="G134" s="59"/>
      <c r="H134" s="59"/>
      <c r="J134" s="59"/>
      <c r="K134" s="59"/>
      <c r="L134" s="59"/>
      <c r="O134" s="59"/>
    </row>
    <row r="135" spans="2:15" s="44" customFormat="1">
      <c r="B135" s="59"/>
      <c r="C135" s="59"/>
      <c r="D135" s="59"/>
      <c r="G135" s="59"/>
      <c r="H135" s="59"/>
      <c r="J135" s="59"/>
      <c r="K135" s="59"/>
      <c r="L135" s="59"/>
      <c r="O135" s="59"/>
    </row>
    <row r="136" spans="2:15" s="44" customFormat="1">
      <c r="B136" s="59"/>
      <c r="C136" s="59"/>
      <c r="D136" s="59"/>
      <c r="G136" s="59"/>
      <c r="H136" s="59"/>
      <c r="J136" s="59"/>
      <c r="K136" s="59"/>
      <c r="L136" s="59"/>
      <c r="O136" s="59"/>
    </row>
    <row r="137" spans="2:15" s="44" customFormat="1">
      <c r="B137" s="59"/>
      <c r="C137" s="59"/>
      <c r="D137" s="59"/>
      <c r="G137" s="59"/>
      <c r="H137" s="59"/>
      <c r="J137" s="59"/>
      <c r="K137" s="59"/>
      <c r="L137" s="59"/>
      <c r="O137" s="59"/>
    </row>
    <row r="138" spans="2:15" s="44" customFormat="1">
      <c r="B138" s="59"/>
      <c r="C138" s="59"/>
      <c r="D138" s="59"/>
      <c r="G138" s="59"/>
      <c r="H138" s="59"/>
      <c r="J138" s="59"/>
      <c r="K138" s="59"/>
      <c r="L138" s="59"/>
      <c r="O138" s="59"/>
    </row>
    <row r="139" spans="2:15" s="44" customFormat="1">
      <c r="B139" s="59"/>
      <c r="C139" s="59"/>
      <c r="D139" s="59"/>
      <c r="G139" s="59"/>
      <c r="H139" s="59"/>
      <c r="J139" s="59"/>
      <c r="K139" s="59"/>
      <c r="L139" s="59"/>
      <c r="O139" s="59"/>
    </row>
    <row r="140" spans="2:15" s="44" customFormat="1">
      <c r="B140" s="59"/>
      <c r="C140" s="59"/>
      <c r="D140" s="59"/>
      <c r="G140" s="59"/>
      <c r="H140" s="59"/>
      <c r="J140" s="59"/>
      <c r="K140" s="59"/>
      <c r="L140" s="59"/>
      <c r="O140" s="59"/>
    </row>
    <row r="141" spans="2:15" s="44" customFormat="1">
      <c r="B141" s="59"/>
      <c r="C141" s="59"/>
      <c r="D141" s="59"/>
      <c r="G141" s="59"/>
      <c r="H141" s="59"/>
      <c r="J141" s="59"/>
      <c r="K141" s="59"/>
      <c r="L141" s="59"/>
      <c r="O141" s="59"/>
    </row>
    <row r="142" spans="2:15" s="44" customFormat="1">
      <c r="B142" s="59"/>
      <c r="C142" s="59"/>
      <c r="D142" s="59"/>
      <c r="G142" s="59"/>
      <c r="H142" s="59"/>
      <c r="J142" s="59"/>
      <c r="K142" s="59"/>
      <c r="L142" s="59"/>
      <c r="O142" s="59"/>
    </row>
    <row r="143" spans="2:15" s="44" customFormat="1">
      <c r="B143" s="59"/>
      <c r="C143" s="59"/>
      <c r="D143" s="59"/>
      <c r="G143" s="59"/>
      <c r="H143" s="59"/>
      <c r="J143" s="59"/>
      <c r="K143" s="59"/>
      <c r="L143" s="59"/>
      <c r="O143" s="59"/>
    </row>
    <row r="144" spans="2:15" s="44" customFormat="1">
      <c r="B144" s="59"/>
      <c r="C144" s="59"/>
      <c r="D144" s="59"/>
      <c r="G144" s="59"/>
      <c r="H144" s="59"/>
      <c r="J144" s="59"/>
      <c r="K144" s="59"/>
      <c r="L144" s="59"/>
      <c r="O144" s="59"/>
    </row>
    <row r="145" spans="2:15" s="44" customFormat="1">
      <c r="B145" s="59"/>
      <c r="C145" s="59"/>
      <c r="D145" s="59"/>
      <c r="G145" s="59"/>
      <c r="H145" s="59"/>
      <c r="J145" s="59"/>
      <c r="K145" s="59"/>
      <c r="L145" s="59"/>
      <c r="O145" s="59"/>
    </row>
    <row r="146" spans="2:15" s="44" customFormat="1">
      <c r="B146" s="59"/>
      <c r="C146" s="59"/>
      <c r="D146" s="59"/>
      <c r="G146" s="59"/>
      <c r="H146" s="59"/>
      <c r="J146" s="59"/>
      <c r="K146" s="59"/>
      <c r="L146" s="59"/>
      <c r="O146" s="59"/>
    </row>
    <row r="147" spans="2:15" s="44" customFormat="1">
      <c r="B147" s="59"/>
      <c r="C147" s="59"/>
      <c r="D147" s="59"/>
      <c r="G147" s="59"/>
      <c r="H147" s="59"/>
      <c r="J147" s="59"/>
      <c r="K147" s="59"/>
      <c r="L147" s="59"/>
      <c r="O147" s="59"/>
    </row>
    <row r="148" spans="2:15" s="44" customFormat="1">
      <c r="B148" s="59"/>
      <c r="C148" s="59"/>
      <c r="D148" s="59"/>
      <c r="G148" s="59"/>
      <c r="H148" s="59"/>
      <c r="J148" s="59"/>
      <c r="K148" s="59"/>
      <c r="L148" s="59"/>
      <c r="O148" s="59"/>
    </row>
    <row r="149" spans="2:15" s="44" customFormat="1">
      <c r="B149" s="59"/>
      <c r="C149" s="59"/>
      <c r="D149" s="59"/>
      <c r="G149" s="59"/>
      <c r="H149" s="59"/>
      <c r="J149" s="59"/>
      <c r="K149" s="59"/>
      <c r="L149" s="59"/>
      <c r="O149" s="59"/>
    </row>
    <row r="150" spans="2:15" s="44" customFormat="1">
      <c r="B150" s="59"/>
      <c r="C150" s="59"/>
      <c r="D150" s="59"/>
      <c r="G150" s="59"/>
      <c r="H150" s="59"/>
      <c r="J150" s="59"/>
      <c r="K150" s="59"/>
      <c r="L150" s="59"/>
      <c r="O150" s="59"/>
    </row>
    <row r="151" spans="2:15" s="44" customFormat="1">
      <c r="B151" s="59"/>
      <c r="C151" s="59"/>
      <c r="D151" s="59"/>
      <c r="G151" s="59"/>
      <c r="H151" s="59"/>
      <c r="J151" s="59"/>
      <c r="K151" s="59"/>
      <c r="L151" s="59"/>
      <c r="O151" s="59"/>
    </row>
    <row r="152" spans="2:15" s="44" customFormat="1">
      <c r="B152" s="59"/>
      <c r="C152" s="59"/>
      <c r="D152" s="59"/>
      <c r="G152" s="59"/>
      <c r="H152" s="59"/>
      <c r="J152" s="59"/>
      <c r="K152" s="59"/>
      <c r="L152" s="59"/>
      <c r="O152" s="59"/>
    </row>
    <row r="153" spans="2:15" s="44" customFormat="1">
      <c r="B153" s="59"/>
      <c r="C153" s="59"/>
      <c r="D153" s="59"/>
      <c r="G153" s="59"/>
      <c r="H153" s="59"/>
      <c r="J153" s="59"/>
      <c r="K153" s="59"/>
      <c r="L153" s="59"/>
      <c r="O153" s="59"/>
    </row>
    <row r="154" spans="2:15" s="44" customFormat="1">
      <c r="B154" s="59"/>
      <c r="C154" s="59"/>
      <c r="D154" s="59"/>
      <c r="G154" s="59"/>
      <c r="H154" s="59"/>
      <c r="J154" s="59"/>
      <c r="K154" s="59"/>
      <c r="L154" s="59"/>
      <c r="O154" s="59"/>
    </row>
    <row r="155" spans="2:15" s="44" customFormat="1">
      <c r="B155" s="59"/>
      <c r="C155" s="59"/>
      <c r="D155" s="59"/>
      <c r="G155" s="59"/>
      <c r="H155" s="59"/>
      <c r="J155" s="59"/>
      <c r="K155" s="59"/>
      <c r="L155" s="59"/>
      <c r="O155" s="59"/>
    </row>
    <row r="156" spans="2:15" s="44" customFormat="1">
      <c r="B156" s="59"/>
      <c r="C156" s="59"/>
      <c r="D156" s="59"/>
      <c r="G156" s="59"/>
      <c r="H156" s="59"/>
      <c r="J156" s="59"/>
      <c r="K156" s="59"/>
      <c r="L156" s="59"/>
      <c r="O156" s="59"/>
    </row>
    <row r="157" spans="2:15" s="44" customFormat="1">
      <c r="B157" s="59"/>
      <c r="C157" s="59"/>
      <c r="D157" s="59"/>
      <c r="G157" s="59"/>
      <c r="H157" s="59"/>
      <c r="J157" s="59"/>
      <c r="K157" s="59"/>
      <c r="L157" s="59"/>
      <c r="O157" s="59"/>
    </row>
    <row r="158" spans="2:15" s="44" customFormat="1">
      <c r="B158" s="59"/>
      <c r="C158" s="59"/>
      <c r="D158" s="59"/>
      <c r="G158" s="59"/>
      <c r="H158" s="59"/>
      <c r="J158" s="59"/>
      <c r="K158" s="59"/>
      <c r="L158" s="59"/>
      <c r="O158" s="59"/>
    </row>
    <row r="159" spans="2:15" s="44" customFormat="1">
      <c r="B159" s="59"/>
      <c r="C159" s="59"/>
      <c r="D159" s="59"/>
      <c r="G159" s="59"/>
      <c r="H159" s="59"/>
      <c r="J159" s="59"/>
      <c r="K159" s="59"/>
      <c r="L159" s="59"/>
      <c r="O159" s="59"/>
    </row>
    <row r="160" spans="2:15" s="44" customFormat="1">
      <c r="B160" s="59"/>
      <c r="C160" s="59"/>
      <c r="D160" s="59"/>
      <c r="G160" s="59"/>
      <c r="H160" s="59"/>
      <c r="J160" s="59"/>
      <c r="K160" s="59"/>
      <c r="L160" s="59"/>
      <c r="O160" s="59"/>
    </row>
    <row r="161" spans="2:15" s="44" customFormat="1">
      <c r="B161" s="59"/>
      <c r="C161" s="59"/>
      <c r="D161" s="59"/>
      <c r="G161" s="59"/>
      <c r="H161" s="59"/>
      <c r="J161" s="59"/>
      <c r="K161" s="59"/>
      <c r="L161" s="59"/>
      <c r="O161" s="59"/>
    </row>
    <row r="162" spans="2:15" s="44" customFormat="1">
      <c r="B162" s="59"/>
      <c r="C162" s="59"/>
      <c r="D162" s="59"/>
      <c r="G162" s="59"/>
      <c r="H162" s="59"/>
      <c r="J162" s="59"/>
      <c r="K162" s="59"/>
      <c r="L162" s="59"/>
      <c r="O162" s="59"/>
    </row>
    <row r="163" spans="2:15" s="44" customFormat="1">
      <c r="B163" s="59"/>
      <c r="C163" s="59"/>
      <c r="D163" s="59"/>
      <c r="G163" s="59"/>
      <c r="H163" s="59"/>
      <c r="J163" s="59"/>
      <c r="K163" s="59"/>
      <c r="L163" s="59"/>
      <c r="O163" s="59"/>
    </row>
    <row r="164" spans="2:15" s="44" customFormat="1">
      <c r="B164" s="59"/>
      <c r="C164" s="59"/>
      <c r="D164" s="59"/>
      <c r="G164" s="59"/>
      <c r="H164" s="59"/>
      <c r="J164" s="59"/>
      <c r="K164" s="59"/>
      <c r="L164" s="59"/>
      <c r="O164" s="59"/>
    </row>
    <row r="165" spans="2:15" s="44" customFormat="1">
      <c r="B165" s="59"/>
      <c r="C165" s="59"/>
      <c r="D165" s="59"/>
      <c r="G165" s="59"/>
      <c r="H165" s="59"/>
      <c r="J165" s="59"/>
      <c r="K165" s="59"/>
      <c r="L165" s="59"/>
      <c r="O165" s="59"/>
    </row>
    <row r="166" spans="2:15" s="44" customFormat="1">
      <c r="B166" s="59"/>
      <c r="C166" s="59"/>
      <c r="D166" s="59"/>
      <c r="G166" s="59"/>
      <c r="H166" s="59"/>
      <c r="J166" s="59"/>
      <c r="K166" s="59"/>
      <c r="L166" s="59"/>
      <c r="O166" s="59"/>
    </row>
    <row r="167" spans="2:15" s="44" customFormat="1">
      <c r="B167" s="59"/>
      <c r="C167" s="59"/>
      <c r="D167" s="59"/>
      <c r="G167" s="59"/>
      <c r="H167" s="59"/>
      <c r="J167" s="59"/>
      <c r="K167" s="59"/>
      <c r="L167" s="59"/>
      <c r="O167" s="59"/>
    </row>
    <row r="168" spans="2:15" s="44" customFormat="1">
      <c r="B168" s="59"/>
      <c r="C168" s="59"/>
      <c r="D168" s="59"/>
      <c r="G168" s="59"/>
      <c r="H168" s="59"/>
      <c r="J168" s="59"/>
      <c r="K168" s="59"/>
      <c r="L168" s="59"/>
      <c r="O168" s="59"/>
    </row>
    <row r="169" spans="2:15" s="44" customFormat="1">
      <c r="B169" s="59"/>
      <c r="C169" s="59"/>
      <c r="D169" s="59"/>
      <c r="G169" s="59"/>
      <c r="H169" s="59"/>
      <c r="J169" s="59"/>
      <c r="K169" s="59"/>
      <c r="L169" s="59"/>
      <c r="O169" s="59"/>
    </row>
    <row r="170" spans="2:15" s="44" customFormat="1">
      <c r="B170" s="59"/>
      <c r="C170" s="59"/>
      <c r="D170" s="59"/>
      <c r="G170" s="59"/>
      <c r="H170" s="59"/>
      <c r="J170" s="59"/>
      <c r="K170" s="59"/>
      <c r="L170" s="59"/>
      <c r="O170" s="59"/>
    </row>
    <row r="171" spans="2:15" s="44" customFormat="1">
      <c r="B171" s="59"/>
      <c r="C171" s="59"/>
      <c r="D171" s="59"/>
      <c r="G171" s="59"/>
      <c r="H171" s="59"/>
      <c r="J171" s="59"/>
      <c r="K171" s="59"/>
      <c r="L171" s="59"/>
      <c r="O171" s="59"/>
    </row>
    <row r="172" spans="2:15" s="44" customFormat="1">
      <c r="B172" s="59"/>
      <c r="C172" s="59"/>
      <c r="D172" s="59"/>
      <c r="G172" s="59"/>
      <c r="H172" s="59"/>
      <c r="J172" s="59"/>
      <c r="K172" s="59"/>
      <c r="L172" s="59"/>
      <c r="O172" s="59"/>
    </row>
    <row r="173" spans="2:15" s="44" customFormat="1">
      <c r="B173" s="59"/>
      <c r="C173" s="59"/>
      <c r="D173" s="59"/>
      <c r="G173" s="59"/>
      <c r="H173" s="59"/>
      <c r="J173" s="59"/>
      <c r="K173" s="59"/>
      <c r="L173" s="59"/>
      <c r="O173" s="59"/>
    </row>
    <row r="174" spans="2:15" s="44" customFormat="1">
      <c r="B174" s="59"/>
      <c r="C174" s="59"/>
      <c r="D174" s="59"/>
      <c r="G174" s="59"/>
      <c r="H174" s="59"/>
      <c r="J174" s="59"/>
      <c r="K174" s="59"/>
      <c r="L174" s="59"/>
      <c r="O174" s="59"/>
    </row>
    <row r="175" spans="2:15" s="44" customFormat="1">
      <c r="B175" s="59"/>
      <c r="C175" s="59"/>
      <c r="D175" s="59"/>
      <c r="G175" s="59"/>
      <c r="H175" s="59"/>
      <c r="J175" s="59"/>
      <c r="K175" s="59"/>
      <c r="L175" s="59"/>
      <c r="O175" s="59"/>
    </row>
    <row r="176" spans="2:15" s="44" customFormat="1">
      <c r="B176" s="59"/>
      <c r="C176" s="59"/>
      <c r="D176" s="59"/>
      <c r="G176" s="59"/>
      <c r="H176" s="59"/>
      <c r="J176" s="59"/>
      <c r="K176" s="59"/>
      <c r="L176" s="59"/>
      <c r="O176" s="59"/>
    </row>
    <row r="177" spans="2:15" s="44" customFormat="1">
      <c r="B177" s="59"/>
      <c r="C177" s="59"/>
      <c r="D177" s="59"/>
      <c r="G177" s="59"/>
      <c r="H177" s="59"/>
      <c r="J177" s="59"/>
      <c r="K177" s="59"/>
      <c r="L177" s="59"/>
      <c r="O177" s="59"/>
    </row>
    <row r="178" spans="2:15" s="44" customFormat="1">
      <c r="B178" s="59"/>
      <c r="C178" s="59"/>
      <c r="D178" s="59"/>
      <c r="G178" s="59"/>
      <c r="H178" s="59"/>
      <c r="J178" s="59"/>
      <c r="K178" s="59"/>
      <c r="L178" s="59"/>
      <c r="O178" s="59"/>
    </row>
    <row r="179" spans="2:15" s="44" customFormat="1">
      <c r="B179" s="59"/>
      <c r="C179" s="59"/>
      <c r="D179" s="59"/>
      <c r="G179" s="59"/>
      <c r="H179" s="59"/>
      <c r="J179" s="59"/>
      <c r="K179" s="59"/>
      <c r="L179" s="59"/>
      <c r="O179" s="59"/>
    </row>
    <row r="180" spans="2:15" s="44" customFormat="1">
      <c r="B180" s="59"/>
      <c r="C180" s="59"/>
      <c r="D180" s="59"/>
      <c r="G180" s="59"/>
      <c r="H180" s="59"/>
      <c r="J180" s="59"/>
      <c r="K180" s="59"/>
      <c r="L180" s="59"/>
      <c r="O180" s="59"/>
    </row>
    <row r="181" spans="2:15" s="44" customFormat="1">
      <c r="B181" s="59"/>
      <c r="C181" s="59"/>
      <c r="D181" s="59"/>
      <c r="G181" s="59"/>
      <c r="H181" s="59"/>
      <c r="J181" s="59"/>
      <c r="K181" s="59"/>
      <c r="L181" s="59"/>
      <c r="O181" s="59"/>
    </row>
    <row r="182" spans="2:15" s="44" customFormat="1">
      <c r="B182" s="59"/>
      <c r="C182" s="59"/>
      <c r="D182" s="59"/>
      <c r="G182" s="59"/>
      <c r="H182" s="59"/>
      <c r="J182" s="59"/>
      <c r="K182" s="59"/>
      <c r="L182" s="59"/>
      <c r="O182" s="59"/>
    </row>
    <row r="183" spans="2:15" s="44" customFormat="1">
      <c r="B183" s="59"/>
      <c r="C183" s="59"/>
      <c r="D183" s="59"/>
      <c r="G183" s="59"/>
      <c r="H183" s="59"/>
      <c r="J183" s="59"/>
      <c r="K183" s="59"/>
      <c r="L183" s="59"/>
      <c r="O183" s="59"/>
    </row>
    <row r="184" spans="2:15" s="44" customFormat="1">
      <c r="B184" s="59"/>
      <c r="C184" s="59"/>
      <c r="D184" s="59"/>
      <c r="G184" s="59"/>
      <c r="H184" s="59"/>
      <c r="J184" s="59"/>
      <c r="K184" s="59"/>
      <c r="L184" s="59"/>
      <c r="O184" s="59"/>
    </row>
    <row r="185" spans="2:15" s="44" customFormat="1">
      <c r="B185" s="59"/>
      <c r="C185" s="59"/>
      <c r="D185" s="59"/>
      <c r="G185" s="59"/>
      <c r="H185" s="59"/>
      <c r="J185" s="59"/>
      <c r="K185" s="59"/>
      <c r="L185" s="59"/>
      <c r="O185" s="59"/>
    </row>
    <row r="186" spans="2:15" s="44" customFormat="1">
      <c r="B186" s="59"/>
      <c r="C186" s="59"/>
      <c r="D186" s="59"/>
      <c r="G186" s="59"/>
      <c r="H186" s="59"/>
      <c r="J186" s="59"/>
      <c r="K186" s="59"/>
      <c r="L186" s="59"/>
      <c r="O186" s="59"/>
    </row>
    <row r="187" spans="2:15" s="44" customFormat="1">
      <c r="B187" s="59"/>
      <c r="C187" s="59"/>
      <c r="D187" s="59"/>
      <c r="G187" s="59"/>
      <c r="H187" s="59"/>
      <c r="J187" s="59"/>
      <c r="K187" s="59"/>
      <c r="L187" s="59"/>
      <c r="O187" s="59"/>
    </row>
    <row r="188" spans="2:15" s="44" customFormat="1">
      <c r="B188" s="59"/>
      <c r="C188" s="59"/>
      <c r="D188" s="59"/>
      <c r="G188" s="59"/>
      <c r="H188" s="59"/>
      <c r="J188" s="59"/>
      <c r="K188" s="59"/>
      <c r="L188" s="59"/>
      <c r="O188" s="59"/>
    </row>
    <row r="189" spans="2:15" s="44" customFormat="1">
      <c r="B189" s="59"/>
      <c r="C189" s="59"/>
      <c r="D189" s="59"/>
      <c r="G189" s="59"/>
      <c r="H189" s="59"/>
      <c r="J189" s="59"/>
      <c r="K189" s="59"/>
      <c r="L189" s="59"/>
      <c r="O189" s="59"/>
    </row>
    <row r="190" spans="2:15" s="44" customFormat="1">
      <c r="B190" s="59"/>
      <c r="C190" s="59"/>
      <c r="D190" s="59"/>
      <c r="G190" s="59"/>
      <c r="H190" s="59"/>
      <c r="J190" s="59"/>
      <c r="K190" s="59"/>
      <c r="L190" s="59"/>
      <c r="O190" s="59"/>
    </row>
    <row r="191" spans="2:15" s="44" customFormat="1">
      <c r="B191" s="59"/>
      <c r="C191" s="59"/>
      <c r="D191" s="59"/>
      <c r="G191" s="59"/>
      <c r="H191" s="59"/>
      <c r="J191" s="59"/>
      <c r="K191" s="59"/>
      <c r="L191" s="59"/>
      <c r="O191" s="59"/>
    </row>
    <row r="192" spans="2:15" s="44" customFormat="1">
      <c r="B192" s="59"/>
      <c r="C192" s="59"/>
      <c r="D192" s="59"/>
      <c r="G192" s="59"/>
      <c r="H192" s="59"/>
      <c r="J192" s="59"/>
      <c r="K192" s="59"/>
      <c r="L192" s="59"/>
      <c r="O192" s="59"/>
    </row>
    <row r="193" spans="2:15" s="44" customFormat="1">
      <c r="B193" s="59"/>
      <c r="C193" s="59"/>
      <c r="D193" s="59"/>
      <c r="G193" s="59"/>
      <c r="H193" s="59"/>
      <c r="J193" s="59"/>
      <c r="K193" s="59"/>
      <c r="L193" s="59"/>
      <c r="O193" s="59"/>
    </row>
    <row r="194" spans="2:15" s="44" customFormat="1">
      <c r="B194" s="59"/>
      <c r="C194" s="59"/>
      <c r="D194" s="59"/>
      <c r="G194" s="59"/>
      <c r="H194" s="59"/>
      <c r="J194" s="59"/>
      <c r="K194" s="59"/>
      <c r="L194" s="59"/>
      <c r="O194" s="59"/>
    </row>
    <row r="195" spans="2:15" s="44" customFormat="1">
      <c r="B195" s="59"/>
      <c r="C195" s="59"/>
      <c r="D195" s="59"/>
      <c r="G195" s="59"/>
      <c r="H195" s="59"/>
      <c r="J195" s="59"/>
      <c r="K195" s="59"/>
      <c r="L195" s="59"/>
      <c r="O195" s="59"/>
    </row>
    <row r="196" spans="2:15" s="44" customFormat="1">
      <c r="B196" s="59"/>
      <c r="C196" s="59"/>
      <c r="D196" s="59"/>
      <c r="G196" s="59"/>
      <c r="H196" s="59"/>
      <c r="J196" s="59"/>
      <c r="K196" s="59"/>
      <c r="L196" s="59"/>
      <c r="O196" s="59"/>
    </row>
    <row r="197" spans="2:15" s="44" customFormat="1">
      <c r="B197" s="59"/>
      <c r="C197" s="59"/>
      <c r="D197" s="59"/>
      <c r="G197" s="59"/>
      <c r="H197" s="59"/>
      <c r="J197" s="59"/>
      <c r="K197" s="59"/>
      <c r="L197" s="59"/>
      <c r="O197" s="59"/>
    </row>
    <row r="198" spans="2:15" s="44" customFormat="1">
      <c r="B198" s="59"/>
      <c r="C198" s="59"/>
      <c r="D198" s="59"/>
      <c r="G198" s="59"/>
      <c r="H198" s="59"/>
      <c r="J198" s="59"/>
      <c r="K198" s="59"/>
      <c r="L198" s="59"/>
      <c r="O198" s="59"/>
    </row>
    <row r="199" spans="2:15" s="44" customFormat="1">
      <c r="B199" s="59"/>
      <c r="C199" s="59"/>
      <c r="D199" s="59"/>
      <c r="G199" s="59"/>
      <c r="H199" s="59"/>
      <c r="J199" s="59"/>
      <c r="K199" s="59"/>
      <c r="L199" s="59"/>
      <c r="O199" s="59"/>
    </row>
    <row r="200" spans="2:15" s="44" customFormat="1">
      <c r="B200" s="59"/>
      <c r="C200" s="59"/>
      <c r="D200" s="59"/>
      <c r="G200" s="59"/>
      <c r="H200" s="59"/>
      <c r="J200" s="59"/>
      <c r="K200" s="59"/>
      <c r="L200" s="59"/>
      <c r="O200" s="59"/>
    </row>
    <row r="201" spans="2:15" s="44" customFormat="1">
      <c r="B201" s="59"/>
      <c r="C201" s="59"/>
      <c r="D201" s="59"/>
      <c r="G201" s="59"/>
      <c r="H201" s="59"/>
      <c r="J201" s="59"/>
      <c r="K201" s="59"/>
      <c r="L201" s="59"/>
      <c r="O201" s="59"/>
    </row>
    <row r="202" spans="2:15" s="44" customFormat="1">
      <c r="B202" s="59"/>
      <c r="C202" s="59"/>
      <c r="D202" s="59"/>
      <c r="G202" s="59"/>
      <c r="H202" s="59"/>
      <c r="J202" s="59"/>
      <c r="K202" s="59"/>
      <c r="L202" s="59"/>
      <c r="O202" s="59"/>
    </row>
    <row r="203" spans="2:15" s="44" customFormat="1">
      <c r="B203" s="59"/>
      <c r="C203" s="59"/>
      <c r="D203" s="59"/>
      <c r="G203" s="59"/>
      <c r="H203" s="59"/>
      <c r="J203" s="59"/>
      <c r="K203" s="59"/>
      <c r="L203" s="59"/>
      <c r="O203" s="59"/>
    </row>
    <row r="204" spans="2:15" s="44" customFormat="1">
      <c r="B204" s="59"/>
      <c r="C204" s="59"/>
      <c r="D204" s="59"/>
      <c r="G204" s="59"/>
      <c r="H204" s="59"/>
      <c r="J204" s="59"/>
      <c r="K204" s="59"/>
      <c r="L204" s="59"/>
      <c r="O204" s="59"/>
    </row>
    <row r="205" spans="2:15" s="44" customFormat="1">
      <c r="B205" s="59"/>
      <c r="C205" s="59"/>
      <c r="D205" s="59"/>
      <c r="G205" s="59"/>
      <c r="H205" s="59"/>
      <c r="J205" s="59"/>
      <c r="K205" s="59"/>
      <c r="L205" s="59"/>
      <c r="O205" s="59"/>
    </row>
    <row r="206" spans="2:15" s="44" customFormat="1">
      <c r="B206" s="59"/>
      <c r="C206" s="59"/>
      <c r="D206" s="59"/>
      <c r="G206" s="59"/>
      <c r="H206" s="59"/>
      <c r="J206" s="59"/>
      <c r="K206" s="59"/>
      <c r="L206" s="59"/>
      <c r="O206" s="59"/>
    </row>
    <row r="207" spans="2:15" s="44" customFormat="1">
      <c r="B207" s="59"/>
      <c r="C207" s="59"/>
      <c r="D207" s="59"/>
      <c r="G207" s="59"/>
      <c r="H207" s="59"/>
      <c r="J207" s="59"/>
      <c r="K207" s="59"/>
      <c r="L207" s="59"/>
      <c r="O207" s="59"/>
    </row>
    <row r="208" spans="2:15" s="44" customFormat="1">
      <c r="B208" s="59"/>
      <c r="C208" s="59"/>
      <c r="D208" s="59"/>
      <c r="G208" s="59"/>
      <c r="H208" s="59"/>
      <c r="J208" s="59"/>
      <c r="K208" s="59"/>
      <c r="L208" s="59"/>
      <c r="O208" s="59"/>
    </row>
    <row r="209" spans="2:15" s="44" customFormat="1">
      <c r="B209" s="59"/>
      <c r="C209" s="59"/>
      <c r="D209" s="59"/>
      <c r="G209" s="59"/>
      <c r="H209" s="59"/>
      <c r="J209" s="59"/>
      <c r="K209" s="59"/>
      <c r="L209" s="59"/>
      <c r="O209" s="59"/>
    </row>
    <row r="210" spans="2:15" s="44" customFormat="1">
      <c r="B210" s="59"/>
      <c r="C210" s="59"/>
      <c r="D210" s="59"/>
      <c r="G210" s="59"/>
      <c r="H210" s="59"/>
      <c r="J210" s="59"/>
      <c r="K210" s="59"/>
      <c r="L210" s="59"/>
      <c r="O210" s="59"/>
    </row>
    <row r="211" spans="2:15" s="44" customFormat="1">
      <c r="B211" s="59"/>
      <c r="C211" s="59"/>
      <c r="D211" s="59"/>
      <c r="G211" s="59"/>
      <c r="H211" s="59"/>
      <c r="J211" s="59"/>
      <c r="K211" s="59"/>
      <c r="L211" s="59"/>
      <c r="O211" s="59"/>
    </row>
    <row r="212" spans="2:15" s="44" customFormat="1">
      <c r="B212" s="59"/>
      <c r="C212" s="59"/>
      <c r="D212" s="59"/>
      <c r="G212" s="59"/>
      <c r="H212" s="59"/>
      <c r="J212" s="59"/>
      <c r="K212" s="59"/>
      <c r="L212" s="59"/>
      <c r="O212" s="59"/>
    </row>
    <row r="213" spans="2:15" s="44" customFormat="1">
      <c r="B213" s="59"/>
      <c r="C213" s="59"/>
      <c r="D213" s="59"/>
      <c r="G213" s="59"/>
      <c r="H213" s="59"/>
      <c r="J213" s="59"/>
      <c r="K213" s="59"/>
      <c r="L213" s="59"/>
      <c r="O213" s="59"/>
    </row>
    <row r="214" spans="2:15" s="44" customFormat="1">
      <c r="B214" s="59"/>
      <c r="C214" s="59"/>
      <c r="D214" s="59"/>
      <c r="G214" s="59"/>
      <c r="H214" s="59"/>
      <c r="J214" s="59"/>
      <c r="K214" s="59"/>
      <c r="L214" s="59"/>
      <c r="O214" s="59"/>
    </row>
    <row r="215" spans="2:15" s="44" customFormat="1">
      <c r="B215" s="59"/>
      <c r="C215" s="59"/>
      <c r="D215" s="59"/>
      <c r="G215" s="59"/>
      <c r="H215" s="59"/>
      <c r="J215" s="59"/>
      <c r="K215" s="59"/>
      <c r="L215" s="59"/>
      <c r="O215" s="59"/>
    </row>
    <row r="216" spans="2:15" s="44" customFormat="1">
      <c r="B216" s="59"/>
      <c r="C216" s="59"/>
      <c r="D216" s="59"/>
      <c r="G216" s="59"/>
      <c r="H216" s="59"/>
      <c r="J216" s="59"/>
      <c r="K216" s="59"/>
      <c r="L216" s="59"/>
      <c r="O216" s="59"/>
    </row>
    <row r="217" spans="2:15" s="44" customFormat="1">
      <c r="B217" s="59"/>
      <c r="C217" s="59"/>
      <c r="D217" s="59"/>
      <c r="G217" s="59"/>
      <c r="H217" s="59"/>
      <c r="J217" s="59"/>
      <c r="K217" s="59"/>
      <c r="L217" s="59"/>
      <c r="O217" s="59"/>
    </row>
    <row r="218" spans="2:15" s="44" customFormat="1">
      <c r="B218" s="59"/>
      <c r="C218" s="59"/>
      <c r="D218" s="59"/>
      <c r="G218" s="59"/>
      <c r="H218" s="59"/>
      <c r="J218" s="59"/>
      <c r="K218" s="59"/>
      <c r="L218" s="59"/>
      <c r="O218" s="59"/>
    </row>
    <row r="219" spans="2:15" s="44" customFormat="1">
      <c r="B219" s="59"/>
      <c r="C219" s="59"/>
      <c r="D219" s="59"/>
      <c r="G219" s="59"/>
      <c r="H219" s="59"/>
      <c r="J219" s="59"/>
      <c r="K219" s="59"/>
      <c r="L219" s="59"/>
      <c r="O219" s="59"/>
    </row>
    <row r="220" spans="2:15" s="44" customFormat="1">
      <c r="B220" s="59"/>
      <c r="C220" s="59"/>
      <c r="D220" s="59"/>
      <c r="G220" s="59"/>
      <c r="H220" s="59"/>
      <c r="J220" s="59"/>
      <c r="K220" s="59"/>
      <c r="L220" s="59"/>
      <c r="O220" s="59"/>
    </row>
    <row r="221" spans="2:15" s="44" customFormat="1">
      <c r="B221" s="59"/>
      <c r="C221" s="59"/>
      <c r="D221" s="59"/>
      <c r="G221" s="59"/>
      <c r="H221" s="59"/>
      <c r="J221" s="59"/>
      <c r="K221" s="59"/>
      <c r="L221" s="59"/>
      <c r="O221" s="59"/>
    </row>
    <row r="222" spans="2:15" s="44" customFormat="1">
      <c r="B222" s="59"/>
      <c r="C222" s="59"/>
      <c r="D222" s="59"/>
      <c r="G222" s="59"/>
      <c r="H222" s="59"/>
      <c r="J222" s="59"/>
      <c r="K222" s="59"/>
      <c r="L222" s="59"/>
      <c r="O222" s="59"/>
    </row>
    <row r="223" spans="2:15" s="44" customFormat="1">
      <c r="B223" s="59"/>
      <c r="C223" s="59"/>
      <c r="D223" s="59"/>
      <c r="G223" s="59"/>
      <c r="H223" s="59"/>
      <c r="J223" s="59"/>
      <c r="K223" s="59"/>
      <c r="L223" s="59"/>
      <c r="O223" s="59"/>
    </row>
    <row r="224" spans="2:15" s="44" customFormat="1">
      <c r="B224" s="59"/>
      <c r="C224" s="59"/>
      <c r="D224" s="59"/>
      <c r="G224" s="59"/>
      <c r="H224" s="59"/>
      <c r="J224" s="59"/>
      <c r="K224" s="59"/>
      <c r="L224" s="59"/>
      <c r="O224" s="59"/>
    </row>
    <row r="225" spans="2:15" s="44" customFormat="1">
      <c r="B225" s="59"/>
      <c r="C225" s="59"/>
      <c r="D225" s="59"/>
      <c r="G225" s="59"/>
      <c r="H225" s="59"/>
      <c r="J225" s="59"/>
      <c r="K225" s="59"/>
      <c r="L225" s="59"/>
      <c r="O225" s="59"/>
    </row>
    <row r="226" spans="2:15" s="44" customFormat="1">
      <c r="B226" s="59"/>
      <c r="C226" s="59"/>
      <c r="D226" s="59"/>
      <c r="G226" s="59"/>
      <c r="H226" s="59"/>
      <c r="J226" s="59"/>
      <c r="K226" s="59"/>
      <c r="L226" s="59"/>
      <c r="O226" s="59"/>
    </row>
    <row r="227" spans="2:15" s="44" customFormat="1">
      <c r="B227" s="59"/>
      <c r="C227" s="59"/>
      <c r="D227" s="59"/>
      <c r="G227" s="59"/>
      <c r="H227" s="59"/>
      <c r="J227" s="59"/>
      <c r="K227" s="59"/>
      <c r="L227" s="59"/>
      <c r="O227" s="59"/>
    </row>
    <row r="228" spans="2:15" s="44" customFormat="1">
      <c r="B228" s="59"/>
      <c r="C228" s="59"/>
      <c r="D228" s="59"/>
      <c r="G228" s="59"/>
      <c r="H228" s="59"/>
      <c r="J228" s="59"/>
      <c r="K228" s="59"/>
      <c r="L228" s="59"/>
      <c r="O228" s="59"/>
    </row>
    <row r="229" spans="2:15" s="44" customFormat="1">
      <c r="B229" s="59"/>
      <c r="C229" s="59"/>
      <c r="D229" s="59"/>
      <c r="G229" s="59"/>
      <c r="H229" s="59"/>
      <c r="J229" s="59"/>
      <c r="K229" s="59"/>
      <c r="L229" s="59"/>
      <c r="O229" s="59"/>
    </row>
    <row r="230" spans="2:15" s="44" customFormat="1">
      <c r="B230" s="59"/>
      <c r="C230" s="59"/>
      <c r="D230" s="59"/>
      <c r="G230" s="59"/>
      <c r="H230" s="59"/>
      <c r="J230" s="59"/>
      <c r="K230" s="59"/>
      <c r="L230" s="59"/>
      <c r="O230" s="59"/>
    </row>
    <row r="231" spans="2:15" s="44" customFormat="1">
      <c r="B231" s="59"/>
      <c r="C231" s="59"/>
      <c r="D231" s="59"/>
      <c r="G231" s="59"/>
      <c r="H231" s="59"/>
      <c r="J231" s="59"/>
      <c r="K231" s="59"/>
      <c r="L231" s="59"/>
      <c r="O231" s="59"/>
    </row>
    <row r="232" spans="2:15" s="44" customFormat="1">
      <c r="B232" s="59"/>
      <c r="C232" s="59"/>
      <c r="D232" s="59"/>
      <c r="G232" s="59"/>
      <c r="H232" s="59"/>
      <c r="J232" s="59"/>
      <c r="K232" s="59"/>
      <c r="L232" s="59"/>
      <c r="O232" s="59"/>
    </row>
    <row r="233" spans="2:15" s="44" customFormat="1">
      <c r="B233" s="59"/>
      <c r="C233" s="59"/>
      <c r="D233" s="59"/>
      <c r="G233" s="59"/>
      <c r="H233" s="59"/>
      <c r="J233" s="59"/>
      <c r="K233" s="59"/>
      <c r="L233" s="59"/>
      <c r="O233" s="59"/>
    </row>
    <row r="234" spans="2:15" s="44" customFormat="1">
      <c r="B234" s="59"/>
      <c r="C234" s="59"/>
      <c r="D234" s="59"/>
      <c r="G234" s="59"/>
      <c r="H234" s="59"/>
      <c r="J234" s="59"/>
      <c r="K234" s="59"/>
      <c r="L234" s="59"/>
      <c r="O234" s="59"/>
    </row>
    <row r="235" spans="2:15" s="44" customFormat="1">
      <c r="B235" s="59"/>
      <c r="C235" s="59"/>
      <c r="D235" s="59"/>
      <c r="G235" s="59"/>
      <c r="H235" s="59"/>
      <c r="J235" s="59"/>
      <c r="K235" s="59"/>
      <c r="L235" s="59"/>
      <c r="O235" s="59"/>
    </row>
    <row r="236" spans="2:15" s="44" customFormat="1">
      <c r="B236" s="59"/>
      <c r="C236" s="59"/>
      <c r="D236" s="59"/>
      <c r="G236" s="59"/>
      <c r="H236" s="59"/>
      <c r="J236" s="59"/>
      <c r="K236" s="59"/>
      <c r="L236" s="59"/>
      <c r="O236" s="59"/>
    </row>
    <row r="237" spans="2:15" s="44" customFormat="1">
      <c r="B237" s="59"/>
      <c r="C237" s="59"/>
      <c r="D237" s="59"/>
      <c r="G237" s="59"/>
      <c r="H237" s="59"/>
      <c r="J237" s="59"/>
      <c r="K237" s="59"/>
      <c r="L237" s="59"/>
      <c r="O237" s="59"/>
    </row>
    <row r="238" spans="2:15" s="44" customFormat="1">
      <c r="B238" s="59"/>
      <c r="C238" s="59"/>
      <c r="D238" s="59"/>
      <c r="G238" s="59"/>
      <c r="H238" s="59"/>
      <c r="J238" s="59"/>
      <c r="K238" s="59"/>
      <c r="L238" s="59"/>
      <c r="O238" s="59"/>
    </row>
    <row r="239" spans="2:15" s="44" customFormat="1">
      <c r="B239" s="59"/>
      <c r="C239" s="59"/>
      <c r="D239" s="59"/>
      <c r="G239" s="59"/>
      <c r="H239" s="59"/>
      <c r="J239" s="59"/>
      <c r="K239" s="59"/>
      <c r="L239" s="59"/>
      <c r="O239" s="59"/>
    </row>
    <row r="240" spans="2:15" s="44" customFormat="1">
      <c r="B240" s="59"/>
      <c r="C240" s="59"/>
      <c r="D240" s="59"/>
      <c r="G240" s="59"/>
      <c r="H240" s="59"/>
      <c r="J240" s="59"/>
      <c r="K240" s="59"/>
      <c r="L240" s="59"/>
      <c r="O240" s="59"/>
    </row>
    <row r="241" spans="2:15" s="44" customFormat="1">
      <c r="B241" s="59"/>
      <c r="C241" s="59"/>
      <c r="D241" s="59"/>
      <c r="G241" s="59"/>
      <c r="H241" s="59"/>
      <c r="J241" s="59"/>
      <c r="K241" s="59"/>
      <c r="L241" s="59"/>
      <c r="O241" s="59"/>
    </row>
    <row r="242" spans="2:15" s="44" customFormat="1">
      <c r="B242" s="59"/>
      <c r="C242" s="59"/>
      <c r="D242" s="59"/>
      <c r="G242" s="59"/>
      <c r="H242" s="59"/>
      <c r="J242" s="59"/>
      <c r="K242" s="59"/>
      <c r="L242" s="59"/>
      <c r="O242" s="59"/>
    </row>
    <row r="243" spans="2:15" s="44" customFormat="1">
      <c r="B243" s="59"/>
      <c r="C243" s="59"/>
      <c r="D243" s="59"/>
      <c r="G243" s="59"/>
      <c r="H243" s="59"/>
      <c r="J243" s="59"/>
      <c r="K243" s="59"/>
      <c r="L243" s="59"/>
      <c r="O243" s="59"/>
    </row>
    <row r="244" spans="2:15" s="44" customFormat="1">
      <c r="B244" s="59"/>
      <c r="C244" s="59"/>
      <c r="D244" s="59"/>
      <c r="G244" s="59"/>
      <c r="H244" s="59"/>
      <c r="J244" s="59"/>
      <c r="K244" s="59"/>
      <c r="L244" s="59"/>
      <c r="O244" s="59"/>
    </row>
    <row r="245" spans="2:15" s="44" customFormat="1">
      <c r="B245" s="59"/>
      <c r="C245" s="59"/>
      <c r="D245" s="59"/>
      <c r="G245" s="59"/>
      <c r="H245" s="59"/>
      <c r="J245" s="59"/>
      <c r="K245" s="59"/>
      <c r="L245" s="59"/>
      <c r="O245" s="59"/>
    </row>
    <row r="246" spans="2:15" s="44" customFormat="1">
      <c r="B246" s="59"/>
      <c r="C246" s="59"/>
      <c r="D246" s="59"/>
      <c r="G246" s="59"/>
      <c r="H246" s="59"/>
      <c r="J246" s="59"/>
      <c r="K246" s="59"/>
      <c r="L246" s="59"/>
      <c r="O246" s="59"/>
    </row>
    <row r="247" spans="2:15" s="44" customFormat="1">
      <c r="B247" s="59"/>
      <c r="C247" s="59"/>
      <c r="D247" s="59"/>
      <c r="G247" s="59"/>
      <c r="H247" s="59"/>
      <c r="J247" s="59"/>
      <c r="K247" s="59"/>
      <c r="L247" s="59"/>
      <c r="O247" s="59"/>
    </row>
    <row r="248" spans="2:15" s="44" customFormat="1">
      <c r="B248" s="59"/>
      <c r="C248" s="59"/>
      <c r="D248" s="59"/>
      <c r="G248" s="59"/>
      <c r="H248" s="59"/>
      <c r="J248" s="59"/>
      <c r="K248" s="59"/>
      <c r="L248" s="59"/>
      <c r="O248" s="59"/>
    </row>
    <row r="249" spans="2:15" s="44" customFormat="1">
      <c r="B249" s="59"/>
      <c r="C249" s="59"/>
      <c r="D249" s="59"/>
      <c r="G249" s="59"/>
      <c r="H249" s="59"/>
      <c r="J249" s="59"/>
      <c r="K249" s="59"/>
      <c r="L249" s="59"/>
      <c r="O249" s="59"/>
    </row>
    <row r="250" spans="2:15" s="44" customFormat="1">
      <c r="B250" s="59"/>
      <c r="C250" s="59"/>
      <c r="D250" s="59"/>
      <c r="G250" s="59"/>
      <c r="H250" s="59"/>
      <c r="J250" s="59"/>
      <c r="K250" s="59"/>
      <c r="L250" s="59"/>
      <c r="O250" s="59"/>
    </row>
    <row r="251" spans="2:15" s="44" customFormat="1">
      <c r="B251" s="59"/>
      <c r="C251" s="59"/>
      <c r="D251" s="59"/>
      <c r="G251" s="59"/>
      <c r="H251" s="59"/>
      <c r="J251" s="59"/>
      <c r="K251" s="59"/>
      <c r="L251" s="59"/>
      <c r="O251" s="59"/>
    </row>
    <row r="252" spans="2:15" s="44" customFormat="1">
      <c r="B252" s="59"/>
      <c r="C252" s="59"/>
      <c r="D252" s="59"/>
      <c r="G252" s="59"/>
      <c r="H252" s="59"/>
      <c r="J252" s="59"/>
      <c r="K252" s="59"/>
      <c r="L252" s="59"/>
      <c r="O252" s="59"/>
    </row>
    <row r="253" spans="2:15" s="44" customFormat="1">
      <c r="B253" s="59"/>
      <c r="C253" s="59"/>
      <c r="D253" s="59"/>
      <c r="G253" s="59"/>
      <c r="H253" s="59"/>
      <c r="J253" s="59"/>
      <c r="K253" s="59"/>
      <c r="L253" s="59"/>
      <c r="O253" s="59"/>
    </row>
    <row r="254" spans="2:15" s="44" customFormat="1">
      <c r="B254" s="59"/>
      <c r="C254" s="59"/>
      <c r="D254" s="59"/>
      <c r="G254" s="59"/>
      <c r="H254" s="59"/>
      <c r="J254" s="59"/>
      <c r="K254" s="59"/>
      <c r="L254" s="59"/>
      <c r="O254" s="59"/>
    </row>
    <row r="255" spans="2:15" s="44" customFormat="1">
      <c r="B255" s="59"/>
      <c r="C255" s="59"/>
      <c r="D255" s="59"/>
      <c r="G255" s="59"/>
      <c r="H255" s="59"/>
      <c r="J255" s="59"/>
      <c r="K255" s="59"/>
      <c r="L255" s="59"/>
      <c r="O255" s="59"/>
    </row>
    <row r="256" spans="2:15" s="44" customFormat="1">
      <c r="B256" s="59"/>
      <c r="C256" s="59"/>
      <c r="D256" s="59"/>
      <c r="G256" s="59"/>
      <c r="H256" s="59"/>
      <c r="J256" s="59"/>
      <c r="K256" s="59"/>
      <c r="L256" s="59"/>
      <c r="O256" s="59"/>
    </row>
    <row r="257" spans="2:15" s="44" customFormat="1">
      <c r="B257" s="59"/>
      <c r="C257" s="59"/>
      <c r="D257" s="59"/>
      <c r="G257" s="59"/>
      <c r="H257" s="59"/>
      <c r="J257" s="59"/>
      <c r="K257" s="59"/>
      <c r="L257" s="59"/>
      <c r="O257" s="59"/>
    </row>
    <row r="258" spans="2:15" s="44" customFormat="1">
      <c r="B258" s="59"/>
      <c r="C258" s="59"/>
      <c r="D258" s="59"/>
      <c r="G258" s="59"/>
      <c r="H258" s="59"/>
      <c r="J258" s="59"/>
      <c r="K258" s="59"/>
      <c r="L258" s="59"/>
      <c r="O258" s="59"/>
    </row>
    <row r="259" spans="2:15" s="44" customFormat="1">
      <c r="B259" s="59"/>
      <c r="C259" s="59"/>
      <c r="D259" s="59"/>
      <c r="G259" s="59"/>
      <c r="H259" s="59"/>
      <c r="J259" s="59"/>
      <c r="K259" s="59"/>
      <c r="L259" s="59"/>
      <c r="O259" s="59"/>
    </row>
    <row r="260" spans="2:15" s="44" customFormat="1">
      <c r="B260" s="59"/>
      <c r="C260" s="59"/>
      <c r="D260" s="59"/>
      <c r="G260" s="59"/>
      <c r="H260" s="59"/>
      <c r="J260" s="59"/>
      <c r="K260" s="59"/>
      <c r="L260" s="59"/>
      <c r="O260" s="59"/>
    </row>
    <row r="261" spans="2:15" s="44" customFormat="1">
      <c r="B261" s="59"/>
      <c r="C261" s="59"/>
      <c r="D261" s="59"/>
      <c r="G261" s="59"/>
      <c r="H261" s="59"/>
      <c r="J261" s="59"/>
      <c r="K261" s="59"/>
      <c r="L261" s="59"/>
      <c r="O261" s="59"/>
    </row>
    <row r="262" spans="2:15" s="44" customFormat="1">
      <c r="B262" s="59"/>
      <c r="C262" s="59"/>
      <c r="D262" s="59"/>
      <c r="G262" s="59"/>
      <c r="H262" s="59"/>
      <c r="J262" s="59"/>
      <c r="K262" s="59"/>
      <c r="L262" s="59"/>
      <c r="O262" s="59"/>
    </row>
    <row r="263" spans="2:15" s="44" customFormat="1">
      <c r="B263" s="59"/>
      <c r="C263" s="59"/>
      <c r="D263" s="59"/>
      <c r="G263" s="59"/>
      <c r="H263" s="59"/>
      <c r="J263" s="59"/>
      <c r="K263" s="59"/>
      <c r="L263" s="59"/>
      <c r="O263" s="59"/>
    </row>
    <row r="264" spans="2:15" s="44" customFormat="1">
      <c r="B264" s="59"/>
      <c r="C264" s="59"/>
      <c r="D264" s="59"/>
      <c r="G264" s="59"/>
      <c r="H264" s="59"/>
      <c r="J264" s="59"/>
      <c r="K264" s="59"/>
      <c r="L264" s="59"/>
      <c r="O264" s="59"/>
    </row>
    <row r="265" spans="2:15" s="44" customFormat="1">
      <c r="B265" s="59"/>
      <c r="C265" s="59"/>
      <c r="D265" s="59"/>
      <c r="G265" s="59"/>
      <c r="H265" s="59"/>
      <c r="J265" s="59"/>
      <c r="K265" s="59"/>
      <c r="L265" s="59"/>
      <c r="O265" s="59"/>
    </row>
    <row r="266" spans="2:15" s="44" customFormat="1">
      <c r="B266" s="59"/>
      <c r="C266" s="59"/>
      <c r="D266" s="59"/>
      <c r="G266" s="59"/>
      <c r="H266" s="59"/>
      <c r="J266" s="59"/>
      <c r="K266" s="59"/>
      <c r="L266" s="59"/>
      <c r="O266" s="59"/>
    </row>
    <row r="267" spans="2:15" s="44" customFormat="1">
      <c r="B267" s="59"/>
      <c r="C267" s="59"/>
      <c r="D267" s="59"/>
      <c r="G267" s="59"/>
      <c r="H267" s="59"/>
      <c r="J267" s="59"/>
      <c r="K267" s="59"/>
      <c r="L267" s="59"/>
      <c r="O267" s="59"/>
    </row>
    <row r="268" spans="2:15" s="44" customFormat="1">
      <c r="B268" s="59"/>
      <c r="C268" s="59"/>
      <c r="D268" s="59"/>
      <c r="G268" s="59"/>
      <c r="H268" s="59"/>
      <c r="J268" s="59"/>
      <c r="K268" s="59"/>
      <c r="L268" s="59"/>
      <c r="O268" s="59"/>
    </row>
    <row r="269" spans="2:15" s="44" customFormat="1">
      <c r="B269" s="59"/>
      <c r="C269" s="59"/>
      <c r="D269" s="59"/>
      <c r="G269" s="59"/>
      <c r="H269" s="59"/>
      <c r="J269" s="59"/>
      <c r="K269" s="59"/>
      <c r="L269" s="59"/>
      <c r="O269" s="59"/>
    </row>
    <row r="270" spans="2:15" s="44" customFormat="1">
      <c r="B270" s="59"/>
      <c r="C270" s="59"/>
      <c r="D270" s="59"/>
      <c r="G270" s="59"/>
      <c r="H270" s="59"/>
      <c r="J270" s="59"/>
      <c r="K270" s="59"/>
      <c r="L270" s="59"/>
      <c r="O270" s="59"/>
    </row>
    <row r="271" spans="2:15" s="44" customFormat="1">
      <c r="B271" s="59"/>
      <c r="C271" s="59"/>
      <c r="D271" s="59"/>
      <c r="G271" s="59"/>
      <c r="H271" s="59"/>
      <c r="J271" s="59"/>
      <c r="K271" s="59"/>
      <c r="L271" s="59"/>
      <c r="O271" s="59"/>
    </row>
    <row r="272" spans="2:15" s="44" customFormat="1">
      <c r="B272" s="59"/>
      <c r="C272" s="59"/>
      <c r="D272" s="59"/>
      <c r="G272" s="59"/>
      <c r="H272" s="59"/>
      <c r="J272" s="59"/>
      <c r="K272" s="59"/>
      <c r="L272" s="59"/>
      <c r="O272" s="59"/>
    </row>
    <row r="273" spans="2:15" s="44" customFormat="1">
      <c r="B273" s="59"/>
      <c r="C273" s="59"/>
      <c r="D273" s="59"/>
      <c r="G273" s="59"/>
      <c r="H273" s="59"/>
      <c r="J273" s="59"/>
      <c r="K273" s="59"/>
      <c r="L273" s="59"/>
      <c r="O273" s="59"/>
    </row>
    <row r="274" spans="2:15" s="44" customFormat="1">
      <c r="B274" s="59"/>
      <c r="C274" s="59"/>
      <c r="D274" s="59"/>
      <c r="G274" s="59"/>
      <c r="H274" s="59"/>
      <c r="J274" s="59"/>
      <c r="K274" s="59"/>
      <c r="L274" s="59"/>
      <c r="O274" s="59"/>
    </row>
    <row r="275" spans="2:15" s="44" customFormat="1">
      <c r="B275" s="59"/>
      <c r="C275" s="59"/>
      <c r="D275" s="59"/>
      <c r="G275" s="59"/>
      <c r="H275" s="59"/>
      <c r="J275" s="59"/>
      <c r="K275" s="59"/>
      <c r="L275" s="59"/>
      <c r="O275" s="59"/>
    </row>
    <row r="276" spans="2:15" s="44" customFormat="1">
      <c r="B276" s="59"/>
      <c r="C276" s="59"/>
      <c r="D276" s="59"/>
      <c r="G276" s="59"/>
      <c r="H276" s="59"/>
      <c r="J276" s="59"/>
      <c r="K276" s="59"/>
      <c r="L276" s="59"/>
      <c r="O276" s="59"/>
    </row>
    <row r="277" spans="2:15" s="44" customFormat="1">
      <c r="B277" s="59"/>
      <c r="C277" s="59"/>
      <c r="D277" s="59"/>
      <c r="G277" s="59"/>
      <c r="H277" s="59"/>
      <c r="J277" s="59"/>
      <c r="K277" s="59"/>
      <c r="L277" s="59"/>
      <c r="O277" s="59"/>
    </row>
    <row r="278" spans="2:15" s="44" customFormat="1">
      <c r="B278" s="59"/>
      <c r="C278" s="59"/>
      <c r="D278" s="59"/>
      <c r="G278" s="59"/>
      <c r="H278" s="59"/>
      <c r="J278" s="59"/>
      <c r="K278" s="59"/>
      <c r="L278" s="59"/>
      <c r="O278" s="59"/>
    </row>
    <row r="279" spans="2:15" s="44" customFormat="1">
      <c r="B279" s="59"/>
      <c r="C279" s="59"/>
      <c r="D279" s="59"/>
      <c r="G279" s="59"/>
      <c r="H279" s="59"/>
      <c r="J279" s="59"/>
      <c r="K279" s="59"/>
      <c r="L279" s="59"/>
      <c r="O279" s="59"/>
    </row>
    <row r="280" spans="2:15" s="44" customFormat="1">
      <c r="B280" s="59"/>
      <c r="C280" s="59"/>
      <c r="D280" s="59"/>
      <c r="G280" s="59"/>
      <c r="H280" s="59"/>
      <c r="J280" s="59"/>
      <c r="K280" s="59"/>
      <c r="L280" s="59"/>
      <c r="O280" s="59"/>
    </row>
    <row r="281" spans="2:15" s="44" customFormat="1">
      <c r="B281" s="59"/>
      <c r="C281" s="59"/>
      <c r="D281" s="59"/>
      <c r="G281" s="59"/>
      <c r="H281" s="59"/>
      <c r="J281" s="59"/>
      <c r="K281" s="59"/>
      <c r="L281" s="59"/>
      <c r="O281" s="59"/>
    </row>
    <row r="282" spans="2:15" s="44" customFormat="1">
      <c r="B282" s="59"/>
      <c r="C282" s="59"/>
      <c r="D282" s="59"/>
      <c r="G282" s="59"/>
      <c r="H282" s="59"/>
      <c r="J282" s="59"/>
      <c r="K282" s="59"/>
      <c r="L282" s="59"/>
      <c r="O282" s="59"/>
    </row>
    <row r="283" spans="2:15" s="44" customFormat="1">
      <c r="B283" s="59"/>
      <c r="C283" s="59"/>
      <c r="D283" s="59"/>
      <c r="G283" s="59"/>
      <c r="H283" s="59"/>
      <c r="J283" s="59"/>
      <c r="K283" s="59"/>
      <c r="L283" s="59"/>
      <c r="O283" s="59"/>
    </row>
    <row r="284" spans="2:15" s="44" customFormat="1">
      <c r="B284" s="59"/>
      <c r="C284" s="59"/>
      <c r="D284" s="59"/>
      <c r="G284" s="59"/>
      <c r="H284" s="59"/>
      <c r="J284" s="59"/>
      <c r="K284" s="59"/>
      <c r="L284" s="59"/>
      <c r="O284" s="59"/>
    </row>
    <row r="285" spans="2:15" s="44" customFormat="1">
      <c r="B285" s="59"/>
      <c r="C285" s="59"/>
      <c r="D285" s="59"/>
      <c r="G285" s="59"/>
      <c r="H285" s="59"/>
      <c r="J285" s="59"/>
      <c r="K285" s="59"/>
      <c r="L285" s="59"/>
      <c r="O285" s="59"/>
    </row>
    <row r="286" spans="2:15" s="44" customFormat="1">
      <c r="B286" s="59"/>
      <c r="C286" s="59"/>
      <c r="D286" s="59"/>
      <c r="G286" s="59"/>
      <c r="H286" s="59"/>
      <c r="J286" s="59"/>
      <c r="K286" s="59"/>
      <c r="L286" s="59"/>
      <c r="O286" s="59"/>
    </row>
    <row r="287" spans="2:15" s="44" customFormat="1">
      <c r="B287" s="59"/>
      <c r="C287" s="59"/>
      <c r="D287" s="59"/>
      <c r="G287" s="59"/>
      <c r="H287" s="59"/>
      <c r="J287" s="59"/>
      <c r="K287" s="59"/>
      <c r="L287" s="59"/>
      <c r="O287" s="59"/>
    </row>
    <row r="288" spans="2:15" s="44" customFormat="1">
      <c r="B288" s="59"/>
      <c r="C288" s="59"/>
      <c r="D288" s="59"/>
      <c r="G288" s="59"/>
      <c r="H288" s="59"/>
      <c r="J288" s="59"/>
      <c r="K288" s="59"/>
      <c r="L288" s="59"/>
      <c r="O288" s="59"/>
    </row>
    <row r="289" spans="2:15" s="44" customFormat="1">
      <c r="B289" s="59"/>
      <c r="C289" s="59"/>
      <c r="D289" s="59"/>
      <c r="G289" s="59"/>
      <c r="H289" s="59"/>
      <c r="J289" s="59"/>
      <c r="K289" s="59"/>
      <c r="L289" s="59"/>
      <c r="O289" s="59"/>
    </row>
    <row r="290" spans="2:15" s="44" customFormat="1">
      <c r="B290" s="59"/>
      <c r="C290" s="59"/>
      <c r="D290" s="59"/>
      <c r="G290" s="59"/>
      <c r="H290" s="59"/>
      <c r="J290" s="59"/>
      <c r="K290" s="59"/>
      <c r="L290" s="59"/>
      <c r="O290" s="59"/>
    </row>
    <row r="291" spans="2:15" s="44" customFormat="1">
      <c r="B291" s="59"/>
      <c r="C291" s="59"/>
      <c r="D291" s="59"/>
      <c r="G291" s="59"/>
      <c r="H291" s="59"/>
      <c r="J291" s="59"/>
      <c r="K291" s="59"/>
      <c r="L291" s="59"/>
      <c r="O291" s="59"/>
    </row>
    <row r="292" spans="2:15" s="44" customFormat="1">
      <c r="B292" s="59"/>
      <c r="C292" s="59"/>
      <c r="D292" s="59"/>
      <c r="G292" s="59"/>
      <c r="H292" s="59"/>
      <c r="J292" s="59"/>
      <c r="K292" s="59"/>
      <c r="L292" s="59"/>
      <c r="O292" s="59"/>
    </row>
    <row r="293" spans="2:15" s="44" customFormat="1">
      <c r="B293" s="59"/>
      <c r="C293" s="59"/>
      <c r="D293" s="59"/>
      <c r="G293" s="59"/>
      <c r="H293" s="59"/>
      <c r="J293" s="59"/>
      <c r="K293" s="59"/>
      <c r="L293" s="59"/>
      <c r="O293" s="59"/>
    </row>
    <row r="294" spans="2:15" s="44" customFormat="1">
      <c r="B294" s="59"/>
      <c r="C294" s="59"/>
      <c r="D294" s="59"/>
      <c r="G294" s="59"/>
      <c r="H294" s="59"/>
      <c r="J294" s="59"/>
      <c r="K294" s="59"/>
      <c r="L294" s="59"/>
      <c r="O294" s="59"/>
    </row>
    <row r="295" spans="2:15" s="44" customFormat="1">
      <c r="B295" s="59"/>
      <c r="C295" s="59"/>
      <c r="D295" s="59"/>
      <c r="G295" s="59"/>
      <c r="H295" s="59"/>
      <c r="J295" s="59"/>
      <c r="K295" s="59"/>
      <c r="L295" s="59"/>
      <c r="O295" s="59"/>
    </row>
    <row r="296" spans="2:15" s="44" customFormat="1">
      <c r="B296" s="59"/>
      <c r="C296" s="59"/>
      <c r="D296" s="59"/>
      <c r="G296" s="59"/>
      <c r="H296" s="59"/>
      <c r="J296" s="59"/>
      <c r="K296" s="59"/>
      <c r="L296" s="59"/>
      <c r="O296" s="59"/>
    </row>
    <row r="297" spans="2:15" s="44" customFormat="1">
      <c r="B297" s="59"/>
      <c r="C297" s="59"/>
      <c r="D297" s="59"/>
      <c r="G297" s="59"/>
      <c r="H297" s="59"/>
      <c r="J297" s="59"/>
      <c r="K297" s="59"/>
      <c r="L297" s="59"/>
      <c r="O297" s="59"/>
    </row>
    <row r="298" spans="2:15" s="44" customFormat="1">
      <c r="B298" s="59"/>
      <c r="C298" s="59"/>
      <c r="D298" s="59"/>
      <c r="G298" s="59"/>
      <c r="H298" s="59"/>
      <c r="J298" s="59"/>
      <c r="K298" s="59"/>
      <c r="L298" s="59"/>
      <c r="O298" s="59"/>
    </row>
    <row r="299" spans="2:15" s="44" customFormat="1">
      <c r="B299" s="59"/>
      <c r="C299" s="59"/>
      <c r="D299" s="59"/>
      <c r="G299" s="59"/>
      <c r="H299" s="59"/>
      <c r="J299" s="59"/>
      <c r="K299" s="59"/>
      <c r="L299" s="59"/>
      <c r="O299" s="59"/>
    </row>
    <row r="300" spans="2:15" s="44" customFormat="1">
      <c r="B300" s="59"/>
      <c r="C300" s="59"/>
      <c r="D300" s="59"/>
      <c r="G300" s="59"/>
      <c r="H300" s="59"/>
      <c r="J300" s="59"/>
      <c r="K300" s="59"/>
      <c r="L300" s="59"/>
      <c r="O300" s="59"/>
    </row>
    <row r="301" spans="2:15" s="44" customFormat="1">
      <c r="B301" s="59"/>
      <c r="C301" s="59"/>
      <c r="D301" s="59"/>
      <c r="G301" s="59"/>
      <c r="H301" s="59"/>
      <c r="J301" s="59"/>
      <c r="K301" s="59"/>
      <c r="L301" s="59"/>
      <c r="O301" s="59"/>
    </row>
    <row r="302" spans="2:15" s="44" customFormat="1">
      <c r="B302" s="59"/>
      <c r="C302" s="59"/>
      <c r="D302" s="59"/>
      <c r="G302" s="59"/>
      <c r="H302" s="59"/>
      <c r="J302" s="59"/>
      <c r="K302" s="59"/>
      <c r="L302" s="59"/>
      <c r="O302" s="59"/>
    </row>
    <row r="303" spans="2:15" s="44" customFormat="1">
      <c r="B303" s="59"/>
      <c r="C303" s="59"/>
      <c r="D303" s="59"/>
      <c r="G303" s="59"/>
      <c r="H303" s="59"/>
      <c r="J303" s="59"/>
      <c r="K303" s="59"/>
      <c r="L303" s="59"/>
      <c r="O303" s="59"/>
    </row>
    <row r="304" spans="2:15" s="44" customFormat="1">
      <c r="B304" s="59"/>
      <c r="C304" s="59"/>
      <c r="D304" s="59"/>
      <c r="G304" s="59"/>
      <c r="H304" s="59"/>
      <c r="J304" s="59"/>
      <c r="K304" s="59"/>
      <c r="L304" s="59"/>
      <c r="O304" s="59"/>
    </row>
    <row r="305" spans="2:15" s="44" customFormat="1">
      <c r="B305" s="59"/>
      <c r="C305" s="59"/>
      <c r="D305" s="59"/>
      <c r="G305" s="59"/>
      <c r="H305" s="59"/>
      <c r="J305" s="59"/>
      <c r="K305" s="59"/>
      <c r="L305" s="59"/>
      <c r="O305" s="59"/>
    </row>
    <row r="306" spans="2:15" s="44" customFormat="1">
      <c r="B306" s="59"/>
      <c r="C306" s="59"/>
      <c r="D306" s="59"/>
      <c r="G306" s="59"/>
      <c r="H306" s="59"/>
      <c r="J306" s="59"/>
      <c r="K306" s="59"/>
      <c r="L306" s="59"/>
      <c r="O306" s="59"/>
    </row>
    <row r="307" spans="2:15" s="44" customFormat="1">
      <c r="B307" s="59"/>
      <c r="C307" s="59"/>
      <c r="D307" s="59"/>
      <c r="G307" s="59"/>
      <c r="H307" s="59"/>
      <c r="J307" s="59"/>
      <c r="K307" s="59"/>
      <c r="L307" s="59"/>
      <c r="O307" s="59"/>
    </row>
    <row r="308" spans="2:15" s="44" customFormat="1">
      <c r="B308" s="59"/>
      <c r="C308" s="59"/>
      <c r="D308" s="59"/>
      <c r="G308" s="59"/>
      <c r="H308" s="59"/>
      <c r="J308" s="59"/>
      <c r="K308" s="59"/>
      <c r="L308" s="59"/>
      <c r="O308" s="59"/>
    </row>
    <row r="309" spans="2:15" s="44" customFormat="1">
      <c r="B309" s="59"/>
      <c r="C309" s="59"/>
      <c r="D309" s="59"/>
      <c r="G309" s="59"/>
      <c r="H309" s="59"/>
      <c r="J309" s="59"/>
      <c r="K309" s="59"/>
      <c r="L309" s="59"/>
      <c r="O309" s="59"/>
    </row>
    <row r="310" spans="2:15" s="44" customFormat="1">
      <c r="B310" s="59"/>
      <c r="C310" s="59"/>
      <c r="D310" s="59"/>
      <c r="G310" s="59"/>
      <c r="H310" s="59"/>
      <c r="J310" s="59"/>
      <c r="K310" s="59"/>
      <c r="L310" s="59"/>
      <c r="O310" s="59"/>
    </row>
    <row r="311" spans="2:15" s="44" customFormat="1">
      <c r="B311" s="59"/>
      <c r="C311" s="59"/>
      <c r="D311" s="59"/>
      <c r="G311" s="59"/>
      <c r="H311" s="59"/>
      <c r="J311" s="59"/>
      <c r="K311" s="59"/>
      <c r="L311" s="59"/>
      <c r="O311" s="59"/>
    </row>
    <row r="312" spans="2:15" s="44" customFormat="1">
      <c r="B312" s="59"/>
      <c r="C312" s="59"/>
      <c r="D312" s="59"/>
      <c r="G312" s="59"/>
      <c r="H312" s="59"/>
      <c r="J312" s="59"/>
      <c r="K312" s="59"/>
      <c r="L312" s="59"/>
      <c r="O312" s="59"/>
    </row>
    <row r="313" spans="2:15" s="44" customFormat="1">
      <c r="B313" s="59"/>
      <c r="C313" s="59"/>
      <c r="D313" s="59"/>
      <c r="G313" s="59"/>
      <c r="H313" s="59"/>
      <c r="J313" s="59"/>
      <c r="K313" s="59"/>
      <c r="L313" s="59"/>
      <c r="O313" s="59"/>
    </row>
    <row r="314" spans="2:15" s="44" customFormat="1">
      <c r="B314" s="59"/>
      <c r="C314" s="59"/>
      <c r="D314" s="59"/>
      <c r="G314" s="59"/>
      <c r="H314" s="59"/>
      <c r="J314" s="59"/>
      <c r="K314" s="59"/>
      <c r="L314" s="59"/>
      <c r="O314" s="59"/>
    </row>
    <row r="315" spans="2:15" s="44" customFormat="1">
      <c r="B315" s="59"/>
      <c r="C315" s="59"/>
      <c r="D315" s="59"/>
      <c r="G315" s="59"/>
      <c r="H315" s="59"/>
      <c r="J315" s="59"/>
      <c r="K315" s="59"/>
      <c r="L315" s="59"/>
      <c r="O315" s="59"/>
    </row>
    <row r="316" spans="2:15" s="44" customFormat="1">
      <c r="B316" s="59"/>
      <c r="C316" s="59"/>
      <c r="D316" s="59"/>
      <c r="G316" s="59"/>
      <c r="H316" s="59"/>
      <c r="J316" s="59"/>
      <c r="K316" s="59"/>
      <c r="L316" s="59"/>
      <c r="O316" s="59"/>
    </row>
    <row r="317" spans="2:15" s="44" customFormat="1">
      <c r="B317" s="59"/>
      <c r="C317" s="59"/>
      <c r="D317" s="59"/>
      <c r="G317" s="59"/>
      <c r="H317" s="59"/>
      <c r="J317" s="59"/>
      <c r="K317" s="59"/>
      <c r="L317" s="59"/>
      <c r="O317" s="59"/>
    </row>
    <row r="318" spans="2:15" s="44" customFormat="1">
      <c r="B318" s="59"/>
      <c r="C318" s="59"/>
      <c r="D318" s="59"/>
      <c r="G318" s="59"/>
      <c r="H318" s="59"/>
      <c r="J318" s="59"/>
      <c r="K318" s="59"/>
      <c r="L318" s="59"/>
      <c r="O318" s="59"/>
    </row>
    <row r="319" spans="2:15" s="44" customFormat="1">
      <c r="B319" s="59"/>
      <c r="C319" s="59"/>
      <c r="D319" s="59"/>
      <c r="G319" s="59"/>
      <c r="H319" s="59"/>
      <c r="J319" s="59"/>
      <c r="K319" s="59"/>
      <c r="L319" s="59"/>
      <c r="O319" s="59"/>
    </row>
    <row r="320" spans="2:15" s="44" customFormat="1">
      <c r="B320" s="59"/>
      <c r="C320" s="59"/>
      <c r="D320" s="59"/>
      <c r="G320" s="59"/>
      <c r="H320" s="59"/>
      <c r="J320" s="59"/>
      <c r="K320" s="59"/>
      <c r="L320" s="59"/>
      <c r="O320" s="59"/>
    </row>
    <row r="321" spans="2:15" s="44" customFormat="1">
      <c r="B321" s="59"/>
      <c r="C321" s="59"/>
      <c r="D321" s="59"/>
      <c r="G321" s="59"/>
      <c r="H321" s="59"/>
      <c r="J321" s="59"/>
      <c r="K321" s="59"/>
      <c r="L321" s="59"/>
      <c r="O321" s="59"/>
    </row>
    <row r="322" spans="2:15" s="44" customFormat="1">
      <c r="B322" s="59"/>
      <c r="C322" s="59"/>
      <c r="D322" s="59"/>
      <c r="G322" s="59"/>
      <c r="H322" s="59"/>
      <c r="J322" s="59"/>
      <c r="K322" s="59"/>
      <c r="L322" s="59"/>
      <c r="O322" s="59"/>
    </row>
    <row r="323" spans="2:15" s="44" customFormat="1">
      <c r="B323" s="59"/>
      <c r="C323" s="59"/>
      <c r="D323" s="59"/>
      <c r="G323" s="59"/>
      <c r="H323" s="59"/>
      <c r="J323" s="59"/>
      <c r="K323" s="59"/>
      <c r="L323" s="59"/>
      <c r="O323" s="59"/>
    </row>
    <row r="324" spans="2:15" s="44" customFormat="1">
      <c r="B324" s="59"/>
      <c r="C324" s="59"/>
      <c r="D324" s="59"/>
      <c r="G324" s="59"/>
      <c r="H324" s="59"/>
      <c r="J324" s="59"/>
      <c r="K324" s="59"/>
      <c r="L324" s="59"/>
      <c r="O324" s="59"/>
    </row>
    <row r="325" spans="2:15" s="44" customFormat="1">
      <c r="B325" s="59"/>
      <c r="C325" s="59"/>
      <c r="D325" s="59"/>
      <c r="G325" s="59"/>
      <c r="H325" s="59"/>
      <c r="J325" s="59"/>
      <c r="K325" s="59"/>
      <c r="L325" s="59"/>
      <c r="O325" s="59"/>
    </row>
    <row r="326" spans="2:15" s="44" customFormat="1">
      <c r="B326" s="59"/>
      <c r="C326" s="59"/>
      <c r="D326" s="59"/>
      <c r="G326" s="59"/>
      <c r="H326" s="59"/>
      <c r="J326" s="59"/>
      <c r="K326" s="59"/>
      <c r="L326" s="59"/>
      <c r="O326" s="59"/>
    </row>
    <row r="327" spans="2:15" s="44" customFormat="1">
      <c r="B327" s="59"/>
      <c r="C327" s="59"/>
      <c r="D327" s="59"/>
      <c r="G327" s="59"/>
      <c r="H327" s="59"/>
      <c r="J327" s="59"/>
      <c r="K327" s="59"/>
      <c r="L327" s="59"/>
      <c r="O327" s="59"/>
    </row>
    <row r="328" spans="2:15" s="44" customFormat="1">
      <c r="B328" s="59"/>
      <c r="C328" s="59"/>
      <c r="D328" s="59"/>
      <c r="G328" s="59"/>
      <c r="H328" s="59"/>
      <c r="J328" s="59"/>
      <c r="K328" s="59"/>
      <c r="L328" s="59"/>
      <c r="O328" s="59"/>
    </row>
    <row r="329" spans="2:15" s="44" customFormat="1">
      <c r="B329" s="59"/>
      <c r="C329" s="59"/>
      <c r="D329" s="59"/>
      <c r="G329" s="59"/>
      <c r="H329" s="59"/>
      <c r="J329" s="59"/>
      <c r="K329" s="59"/>
      <c r="L329" s="59"/>
      <c r="O329" s="59"/>
    </row>
    <row r="330" spans="2:15" s="44" customFormat="1">
      <c r="B330" s="59"/>
      <c r="C330" s="59"/>
      <c r="D330" s="59"/>
      <c r="G330" s="59"/>
      <c r="H330" s="59"/>
      <c r="J330" s="59"/>
      <c r="K330" s="59"/>
      <c r="L330" s="59"/>
      <c r="O330" s="59"/>
    </row>
    <row r="331" spans="2:15" s="44" customFormat="1">
      <c r="B331" s="59"/>
      <c r="C331" s="59"/>
      <c r="D331" s="59"/>
      <c r="G331" s="59"/>
      <c r="H331" s="59"/>
      <c r="J331" s="59"/>
      <c r="K331" s="59"/>
      <c r="L331" s="59"/>
      <c r="O331" s="59"/>
    </row>
    <row r="332" spans="2:15" s="44" customFormat="1">
      <c r="B332" s="59"/>
      <c r="C332" s="59"/>
      <c r="D332" s="59"/>
      <c r="G332" s="59"/>
      <c r="H332" s="59"/>
      <c r="J332" s="59"/>
      <c r="K332" s="59"/>
      <c r="L332" s="59"/>
      <c r="O332" s="59"/>
    </row>
    <row r="333" spans="2:15" s="44" customFormat="1">
      <c r="B333" s="59"/>
      <c r="C333" s="59"/>
      <c r="D333" s="59"/>
      <c r="G333" s="59"/>
      <c r="H333" s="59"/>
      <c r="J333" s="59"/>
      <c r="K333" s="59"/>
      <c r="L333" s="59"/>
      <c r="O333" s="59"/>
    </row>
    <row r="334" spans="2:15" s="44" customFormat="1">
      <c r="B334" s="59"/>
      <c r="C334" s="59"/>
      <c r="D334" s="59"/>
      <c r="G334" s="59"/>
      <c r="H334" s="59"/>
      <c r="J334" s="59"/>
      <c r="K334" s="59"/>
      <c r="L334" s="59"/>
      <c r="O334" s="59"/>
    </row>
    <row r="335" spans="2:15" s="44" customFormat="1">
      <c r="B335" s="59"/>
      <c r="C335" s="59"/>
      <c r="D335" s="59"/>
      <c r="G335" s="59"/>
      <c r="H335" s="59"/>
      <c r="J335" s="59"/>
      <c r="K335" s="59"/>
      <c r="L335" s="59"/>
      <c r="O335" s="59"/>
    </row>
    <row r="336" spans="2:15" s="44" customFormat="1">
      <c r="B336" s="59"/>
      <c r="C336" s="59"/>
      <c r="D336" s="59"/>
      <c r="G336" s="59"/>
      <c r="H336" s="59"/>
      <c r="J336" s="59"/>
      <c r="K336" s="59"/>
      <c r="L336" s="59"/>
      <c r="O336" s="59"/>
    </row>
    <row r="337" spans="2:15" s="44" customFormat="1">
      <c r="B337" s="59"/>
      <c r="C337" s="59"/>
      <c r="D337" s="59"/>
      <c r="G337" s="59"/>
      <c r="H337" s="59"/>
      <c r="J337" s="59"/>
      <c r="K337" s="59"/>
      <c r="L337" s="59"/>
      <c r="O337" s="59"/>
    </row>
    <row r="338" spans="2:15" s="44" customFormat="1">
      <c r="B338" s="59"/>
      <c r="C338" s="59"/>
      <c r="D338" s="59"/>
      <c r="G338" s="59"/>
      <c r="H338" s="59"/>
      <c r="J338" s="59"/>
      <c r="K338" s="59"/>
      <c r="L338" s="59"/>
      <c r="O338" s="59"/>
    </row>
    <row r="339" spans="2:15" s="44" customFormat="1">
      <c r="B339" s="59"/>
      <c r="C339" s="59"/>
      <c r="D339" s="59"/>
      <c r="G339" s="59"/>
      <c r="H339" s="59"/>
      <c r="J339" s="59"/>
      <c r="K339" s="59"/>
      <c r="L339" s="59"/>
      <c r="O339" s="59"/>
    </row>
    <row r="340" spans="2:15" s="44" customFormat="1">
      <c r="B340" s="59"/>
      <c r="C340" s="59"/>
      <c r="D340" s="59"/>
      <c r="G340" s="59"/>
      <c r="H340" s="59"/>
      <c r="J340" s="59"/>
      <c r="K340" s="59"/>
      <c r="L340" s="59"/>
      <c r="O340" s="59"/>
    </row>
    <row r="341" spans="2:15" s="44" customFormat="1">
      <c r="B341" s="59"/>
      <c r="C341" s="59"/>
      <c r="D341" s="59"/>
      <c r="G341" s="59"/>
      <c r="H341" s="59"/>
      <c r="J341" s="59"/>
      <c r="K341" s="59"/>
      <c r="L341" s="59"/>
      <c r="O341" s="59"/>
    </row>
    <row r="342" spans="2:15" s="44" customFormat="1">
      <c r="B342" s="59"/>
      <c r="C342" s="59"/>
      <c r="D342" s="59"/>
      <c r="G342" s="59"/>
      <c r="H342" s="59"/>
      <c r="J342" s="59"/>
      <c r="K342" s="59"/>
      <c r="L342" s="59"/>
      <c r="O342" s="59"/>
    </row>
    <row r="343" spans="2:15" s="44" customFormat="1">
      <c r="B343" s="59"/>
      <c r="C343" s="59"/>
      <c r="D343" s="59"/>
      <c r="G343" s="59"/>
      <c r="H343" s="59"/>
      <c r="J343" s="59"/>
      <c r="K343" s="59"/>
      <c r="L343" s="59"/>
      <c r="O343" s="59"/>
    </row>
    <row r="344" spans="2:15" s="44" customFormat="1">
      <c r="B344" s="59"/>
      <c r="C344" s="59"/>
      <c r="D344" s="59"/>
      <c r="G344" s="59"/>
      <c r="H344" s="59"/>
      <c r="J344" s="59"/>
      <c r="K344" s="59"/>
      <c r="L344" s="59"/>
      <c r="O344" s="59"/>
    </row>
    <row r="345" spans="2:15" s="44" customFormat="1">
      <c r="B345" s="59"/>
      <c r="C345" s="59"/>
      <c r="D345" s="59"/>
      <c r="G345" s="59"/>
      <c r="H345" s="59"/>
      <c r="J345" s="59"/>
      <c r="K345" s="59"/>
      <c r="L345" s="59"/>
      <c r="O345" s="59"/>
    </row>
    <row r="346" spans="2:15" s="44" customFormat="1">
      <c r="B346" s="59"/>
      <c r="C346" s="59"/>
      <c r="D346" s="59"/>
      <c r="G346" s="59"/>
      <c r="H346" s="59"/>
      <c r="J346" s="59"/>
      <c r="K346" s="59"/>
      <c r="L346" s="59"/>
      <c r="O346" s="59"/>
    </row>
    <row r="347" spans="2:15" s="44" customFormat="1">
      <c r="B347" s="59"/>
      <c r="C347" s="59"/>
      <c r="D347" s="59"/>
      <c r="G347" s="59"/>
      <c r="H347" s="59"/>
      <c r="J347" s="59"/>
      <c r="K347" s="59"/>
      <c r="L347" s="59"/>
      <c r="O347" s="59"/>
    </row>
    <row r="348" spans="2:15" s="44" customFormat="1">
      <c r="B348" s="59"/>
      <c r="C348" s="59"/>
      <c r="D348" s="59"/>
      <c r="G348" s="59"/>
      <c r="H348" s="59"/>
      <c r="J348" s="59"/>
      <c r="K348" s="59"/>
      <c r="L348" s="59"/>
      <c r="O348" s="59"/>
    </row>
    <row r="349" spans="2:15" s="44" customFormat="1">
      <c r="B349" s="59"/>
      <c r="C349" s="59"/>
      <c r="D349" s="59"/>
      <c r="G349" s="59"/>
      <c r="H349" s="59"/>
      <c r="J349" s="59"/>
      <c r="K349" s="59"/>
      <c r="L349" s="59"/>
      <c r="O349" s="59"/>
    </row>
    <row r="350" spans="2:15" s="44" customFormat="1">
      <c r="B350" s="59"/>
      <c r="C350" s="59"/>
      <c r="D350" s="59"/>
      <c r="G350" s="59"/>
      <c r="H350" s="59"/>
      <c r="J350" s="59"/>
      <c r="K350" s="59"/>
      <c r="L350" s="59"/>
      <c r="O350" s="59"/>
    </row>
    <row r="351" spans="2:15" s="44" customFormat="1">
      <c r="B351" s="59"/>
      <c r="C351" s="59"/>
      <c r="D351" s="59"/>
      <c r="G351" s="59"/>
      <c r="H351" s="59"/>
      <c r="J351" s="59"/>
      <c r="K351" s="59"/>
      <c r="L351" s="59"/>
      <c r="O351" s="59"/>
    </row>
    <row r="352" spans="2:15" s="44" customFormat="1">
      <c r="B352" s="59"/>
      <c r="C352" s="59"/>
      <c r="D352" s="59"/>
      <c r="G352" s="59"/>
      <c r="H352" s="59"/>
      <c r="J352" s="59"/>
      <c r="K352" s="59"/>
      <c r="L352" s="59"/>
      <c r="O352" s="59"/>
    </row>
    <row r="353" spans="2:15" s="44" customFormat="1">
      <c r="B353" s="59"/>
      <c r="C353" s="59"/>
      <c r="D353" s="59"/>
      <c r="G353" s="59"/>
      <c r="H353" s="59"/>
      <c r="J353" s="59"/>
      <c r="K353" s="59"/>
      <c r="L353" s="59"/>
      <c r="O353" s="59"/>
    </row>
    <row r="354" spans="2:15" s="44" customFormat="1">
      <c r="B354" s="59"/>
      <c r="C354" s="59"/>
      <c r="D354" s="59"/>
      <c r="G354" s="59"/>
      <c r="H354" s="59"/>
      <c r="J354" s="59"/>
      <c r="K354" s="59"/>
      <c r="L354" s="59"/>
      <c r="O354" s="59"/>
    </row>
    <row r="355" spans="2:15" s="44" customFormat="1">
      <c r="B355" s="59"/>
      <c r="C355" s="59"/>
      <c r="D355" s="59"/>
      <c r="G355" s="59"/>
      <c r="H355" s="59"/>
      <c r="J355" s="59"/>
      <c r="K355" s="59"/>
      <c r="L355" s="59"/>
      <c r="O355" s="59"/>
    </row>
    <row r="356" spans="2:15" s="44" customFormat="1">
      <c r="B356" s="59"/>
      <c r="C356" s="59"/>
      <c r="D356" s="59"/>
      <c r="G356" s="59"/>
      <c r="H356" s="59"/>
      <c r="J356" s="59"/>
      <c r="K356" s="59"/>
      <c r="L356" s="59"/>
      <c r="O356" s="59"/>
    </row>
    <row r="357" spans="2:15" s="44" customFormat="1">
      <c r="B357" s="59"/>
      <c r="C357" s="59"/>
      <c r="D357" s="59"/>
      <c r="G357" s="59"/>
      <c r="H357" s="59"/>
      <c r="J357" s="59"/>
      <c r="K357" s="59"/>
      <c r="L357" s="59"/>
      <c r="O357" s="59"/>
    </row>
    <row r="358" spans="2:15" s="44" customFormat="1">
      <c r="B358" s="59"/>
      <c r="C358" s="59"/>
      <c r="D358" s="59"/>
      <c r="G358" s="59"/>
      <c r="H358" s="59"/>
      <c r="J358" s="59"/>
      <c r="K358" s="59"/>
      <c r="L358" s="59"/>
      <c r="O358" s="59"/>
    </row>
    <row r="359" spans="2:15" s="44" customFormat="1">
      <c r="B359" s="59"/>
      <c r="C359" s="59"/>
      <c r="D359" s="59"/>
      <c r="G359" s="59"/>
      <c r="H359" s="59"/>
      <c r="J359" s="59"/>
      <c r="K359" s="59"/>
      <c r="L359" s="59"/>
      <c r="O359" s="59"/>
    </row>
    <row r="360" spans="2:15" s="44" customFormat="1">
      <c r="B360" s="59"/>
      <c r="C360" s="59"/>
      <c r="D360" s="59"/>
      <c r="G360" s="59"/>
      <c r="H360" s="59"/>
      <c r="J360" s="59"/>
      <c r="K360" s="59"/>
      <c r="L360" s="59"/>
      <c r="O360" s="59"/>
    </row>
    <row r="361" spans="2:15" s="44" customFormat="1">
      <c r="B361" s="59"/>
      <c r="C361" s="59"/>
      <c r="D361" s="59"/>
      <c r="G361" s="59"/>
      <c r="H361" s="59"/>
      <c r="J361" s="59"/>
      <c r="K361" s="59"/>
      <c r="L361" s="59"/>
      <c r="O361" s="59"/>
    </row>
    <row r="362" spans="2:15" s="44" customFormat="1">
      <c r="B362" s="59"/>
      <c r="C362" s="59"/>
      <c r="D362" s="59"/>
      <c r="G362" s="59"/>
      <c r="H362" s="59"/>
      <c r="J362" s="59"/>
      <c r="K362" s="59"/>
      <c r="L362" s="59"/>
      <c r="O362" s="59"/>
    </row>
    <row r="363" spans="2:15" s="44" customFormat="1">
      <c r="B363" s="59"/>
      <c r="C363" s="59"/>
      <c r="D363" s="59"/>
      <c r="G363" s="59"/>
      <c r="H363" s="59"/>
      <c r="J363" s="59"/>
      <c r="K363" s="59"/>
      <c r="L363" s="59"/>
      <c r="O363" s="59"/>
    </row>
    <row r="364" spans="2:15" s="44" customFormat="1">
      <c r="B364" s="59"/>
      <c r="C364" s="59"/>
      <c r="D364" s="59"/>
      <c r="G364" s="59"/>
      <c r="H364" s="59"/>
      <c r="J364" s="59"/>
      <c r="K364" s="59"/>
      <c r="L364" s="59"/>
      <c r="O364" s="59"/>
    </row>
    <row r="365" spans="2:15" s="44" customFormat="1">
      <c r="B365" s="59"/>
      <c r="C365" s="59"/>
      <c r="D365" s="59"/>
      <c r="G365" s="59"/>
      <c r="H365" s="59"/>
      <c r="J365" s="59"/>
      <c r="K365" s="59"/>
      <c r="L365" s="59"/>
      <c r="O365" s="59"/>
    </row>
    <row r="366" spans="2:15" s="44" customFormat="1">
      <c r="B366" s="59"/>
      <c r="C366" s="59"/>
      <c r="D366" s="59"/>
      <c r="G366" s="59"/>
      <c r="H366" s="59"/>
      <c r="J366" s="59"/>
      <c r="K366" s="59"/>
      <c r="L366" s="59"/>
      <c r="O366" s="59"/>
    </row>
    <row r="367" spans="2:15" s="44" customFormat="1">
      <c r="B367" s="59"/>
      <c r="C367" s="59"/>
      <c r="D367" s="59"/>
      <c r="G367" s="59"/>
      <c r="H367" s="59"/>
      <c r="J367" s="59"/>
      <c r="K367" s="59"/>
      <c r="L367" s="59"/>
      <c r="O367" s="59"/>
    </row>
    <row r="368" spans="2:15" s="44" customFormat="1">
      <c r="B368" s="59"/>
      <c r="C368" s="59"/>
      <c r="D368" s="59"/>
      <c r="G368" s="59"/>
      <c r="H368" s="59"/>
      <c r="J368" s="59"/>
      <c r="K368" s="59"/>
      <c r="L368" s="59"/>
      <c r="O368" s="59"/>
    </row>
    <row r="369" spans="2:15" s="44" customFormat="1">
      <c r="B369" s="59"/>
      <c r="C369" s="59"/>
      <c r="D369" s="59"/>
      <c r="G369" s="59"/>
      <c r="H369" s="59"/>
      <c r="J369" s="59"/>
      <c r="K369" s="59"/>
      <c r="L369" s="59"/>
      <c r="O369" s="59"/>
    </row>
    <row r="370" spans="2:15" s="44" customFormat="1">
      <c r="B370" s="59"/>
      <c r="C370" s="59"/>
      <c r="D370" s="59"/>
      <c r="G370" s="59"/>
      <c r="H370" s="59"/>
      <c r="J370" s="59"/>
      <c r="K370" s="59"/>
      <c r="L370" s="59"/>
      <c r="O370" s="59"/>
    </row>
    <row r="371" spans="2:15" s="44" customFormat="1">
      <c r="B371" s="59"/>
      <c r="C371" s="59"/>
      <c r="D371" s="59"/>
      <c r="G371" s="59"/>
      <c r="H371" s="59"/>
      <c r="J371" s="59"/>
      <c r="K371" s="59"/>
      <c r="L371" s="59"/>
      <c r="O371" s="59"/>
    </row>
    <row r="372" spans="2:15" s="44" customFormat="1">
      <c r="B372" s="59"/>
      <c r="C372" s="59"/>
      <c r="D372" s="59"/>
      <c r="G372" s="59"/>
      <c r="H372" s="59"/>
      <c r="J372" s="59"/>
      <c r="K372" s="59"/>
      <c r="L372" s="59"/>
      <c r="O372" s="59"/>
    </row>
    <row r="373" spans="2:15" s="44" customFormat="1">
      <c r="B373" s="59"/>
      <c r="C373" s="59"/>
      <c r="D373" s="59"/>
      <c r="G373" s="59"/>
      <c r="H373" s="59"/>
      <c r="J373" s="59"/>
      <c r="K373" s="59"/>
      <c r="L373" s="59"/>
      <c r="O373" s="59"/>
    </row>
    <row r="374" spans="2:15" s="44" customFormat="1">
      <c r="B374" s="59"/>
      <c r="C374" s="59"/>
      <c r="D374" s="59"/>
      <c r="G374" s="59"/>
      <c r="H374" s="59"/>
      <c r="J374" s="59"/>
      <c r="K374" s="59"/>
      <c r="L374" s="59"/>
      <c r="O374" s="59"/>
    </row>
    <row r="375" spans="2:15" s="44" customFormat="1">
      <c r="B375" s="59"/>
      <c r="C375" s="59"/>
      <c r="D375" s="59"/>
      <c r="G375" s="59"/>
      <c r="H375" s="59"/>
      <c r="J375" s="59"/>
      <c r="K375" s="59"/>
      <c r="L375" s="59"/>
      <c r="O375" s="59"/>
    </row>
    <row r="376" spans="2:15" s="44" customFormat="1">
      <c r="B376" s="59"/>
      <c r="C376" s="59"/>
      <c r="D376" s="59"/>
      <c r="G376" s="59"/>
      <c r="H376" s="59"/>
      <c r="J376" s="59"/>
      <c r="K376" s="59"/>
      <c r="L376" s="59"/>
      <c r="O376" s="59"/>
    </row>
    <row r="377" spans="2:15" s="44" customFormat="1">
      <c r="B377" s="59"/>
      <c r="C377" s="59"/>
      <c r="D377" s="59"/>
      <c r="G377" s="59"/>
      <c r="H377" s="59"/>
      <c r="J377" s="59"/>
      <c r="K377" s="59"/>
      <c r="L377" s="59"/>
      <c r="O377" s="59"/>
    </row>
    <row r="378" spans="2:15" s="44" customFormat="1">
      <c r="B378" s="59"/>
      <c r="C378" s="59"/>
      <c r="D378" s="59"/>
      <c r="G378" s="59"/>
      <c r="H378" s="59"/>
      <c r="J378" s="59"/>
      <c r="K378" s="59"/>
      <c r="L378" s="59"/>
      <c r="O378" s="59"/>
    </row>
    <row r="379" spans="2:15" s="44" customFormat="1">
      <c r="B379" s="59"/>
      <c r="C379" s="59"/>
      <c r="D379" s="59"/>
      <c r="G379" s="59"/>
      <c r="H379" s="59"/>
      <c r="J379" s="59"/>
      <c r="K379" s="59"/>
      <c r="L379" s="59"/>
      <c r="O379" s="59"/>
    </row>
    <row r="380" spans="2:15" s="44" customFormat="1">
      <c r="B380" s="59"/>
      <c r="C380" s="59"/>
      <c r="D380" s="59"/>
      <c r="G380" s="59"/>
      <c r="H380" s="59"/>
      <c r="J380" s="59"/>
      <c r="K380" s="59"/>
      <c r="L380" s="59"/>
      <c r="O380" s="59"/>
    </row>
    <row r="381" spans="2:15" s="44" customFormat="1">
      <c r="B381" s="59"/>
      <c r="C381" s="59"/>
      <c r="D381" s="59"/>
      <c r="G381" s="59"/>
      <c r="H381" s="59"/>
      <c r="J381" s="59"/>
      <c r="K381" s="59"/>
      <c r="L381" s="59"/>
      <c r="O381" s="59"/>
    </row>
    <row r="382" spans="2:15" s="44" customFormat="1">
      <c r="B382" s="59"/>
      <c r="C382" s="59"/>
      <c r="D382" s="59"/>
      <c r="G382" s="59"/>
      <c r="H382" s="59"/>
      <c r="J382" s="59"/>
      <c r="K382" s="59"/>
      <c r="L382" s="59"/>
      <c r="O382" s="59"/>
    </row>
    <row r="383" spans="2:15" s="44" customFormat="1">
      <c r="B383" s="59"/>
      <c r="C383" s="59"/>
      <c r="D383" s="59"/>
      <c r="G383" s="59"/>
      <c r="H383" s="59"/>
      <c r="J383" s="59"/>
      <c r="K383" s="59"/>
      <c r="L383" s="59"/>
      <c r="O383" s="59"/>
    </row>
    <row r="384" spans="2:15" s="44" customFormat="1">
      <c r="B384" s="59"/>
      <c r="C384" s="59"/>
      <c r="D384" s="59"/>
      <c r="G384" s="59"/>
      <c r="H384" s="59"/>
      <c r="J384" s="59"/>
      <c r="K384" s="59"/>
      <c r="L384" s="59"/>
      <c r="O384" s="59"/>
    </row>
    <row r="385" spans="2:15" s="44" customFormat="1">
      <c r="B385" s="59"/>
      <c r="C385" s="59"/>
      <c r="D385" s="59"/>
      <c r="G385" s="59"/>
      <c r="H385" s="59"/>
      <c r="J385" s="59"/>
      <c r="K385" s="59"/>
      <c r="L385" s="59"/>
      <c r="O385" s="59"/>
    </row>
    <row r="386" spans="2:15" s="44" customFormat="1">
      <c r="B386" s="59"/>
      <c r="C386" s="59"/>
      <c r="D386" s="59"/>
      <c r="G386" s="59"/>
      <c r="H386" s="59"/>
      <c r="J386" s="59"/>
      <c r="K386" s="59"/>
      <c r="L386" s="59"/>
      <c r="O386" s="59"/>
    </row>
    <row r="387" spans="2:15" s="44" customFormat="1">
      <c r="B387" s="59"/>
      <c r="C387" s="59"/>
      <c r="D387" s="59"/>
      <c r="G387" s="59"/>
      <c r="H387" s="59"/>
      <c r="J387" s="59"/>
      <c r="K387" s="59"/>
      <c r="L387" s="59"/>
      <c r="O387" s="59"/>
    </row>
    <row r="388" spans="2:15" s="44" customFormat="1">
      <c r="B388" s="59"/>
      <c r="C388" s="59"/>
      <c r="D388" s="59"/>
      <c r="G388" s="59"/>
      <c r="H388" s="59"/>
      <c r="J388" s="59"/>
      <c r="K388" s="59"/>
      <c r="L388" s="59"/>
      <c r="O388" s="59"/>
    </row>
    <row r="389" spans="2:15" s="44" customFormat="1">
      <c r="B389" s="59"/>
      <c r="C389" s="59"/>
      <c r="D389" s="59"/>
      <c r="G389" s="59"/>
      <c r="H389" s="59"/>
      <c r="J389" s="59"/>
      <c r="K389" s="59"/>
      <c r="L389" s="59"/>
      <c r="O389" s="59"/>
    </row>
    <row r="390" spans="2:15" s="44" customFormat="1">
      <c r="B390" s="59"/>
      <c r="C390" s="59"/>
      <c r="D390" s="59"/>
      <c r="G390" s="59"/>
      <c r="H390" s="59"/>
      <c r="J390" s="59"/>
      <c r="K390" s="59"/>
      <c r="L390" s="59"/>
      <c r="O390" s="59"/>
    </row>
    <row r="391" spans="2:15" s="44" customFormat="1">
      <c r="B391" s="59"/>
      <c r="C391" s="59"/>
      <c r="D391" s="59"/>
      <c r="G391" s="59"/>
      <c r="H391" s="59"/>
      <c r="J391" s="59"/>
      <c r="K391" s="59"/>
      <c r="L391" s="59"/>
      <c r="O391" s="59"/>
    </row>
    <row r="392" spans="2:15" s="44" customFormat="1">
      <c r="B392" s="59"/>
      <c r="C392" s="59"/>
      <c r="D392" s="59"/>
      <c r="G392" s="59"/>
      <c r="H392" s="59"/>
      <c r="J392" s="59"/>
      <c r="K392" s="59"/>
      <c r="L392" s="59"/>
      <c r="O392" s="59"/>
    </row>
    <row r="393" spans="2:15" s="44" customFormat="1">
      <c r="B393" s="59"/>
      <c r="C393" s="59"/>
      <c r="D393" s="59"/>
      <c r="G393" s="59"/>
      <c r="H393" s="59"/>
      <c r="J393" s="59"/>
      <c r="K393" s="59"/>
      <c r="L393" s="59"/>
      <c r="O393" s="59"/>
    </row>
    <row r="394" spans="2:15" s="44" customFormat="1">
      <c r="B394" s="59"/>
      <c r="C394" s="59"/>
      <c r="D394" s="59"/>
      <c r="G394" s="59"/>
      <c r="H394" s="59"/>
      <c r="J394" s="59"/>
      <c r="K394" s="59"/>
      <c r="L394" s="59"/>
      <c r="O394" s="59"/>
    </row>
    <row r="395" spans="2:15" s="44" customFormat="1">
      <c r="B395" s="59"/>
      <c r="C395" s="59"/>
      <c r="D395" s="59"/>
      <c r="G395" s="59"/>
      <c r="H395" s="59"/>
      <c r="J395" s="59"/>
      <c r="K395" s="59"/>
      <c r="L395" s="59"/>
      <c r="O395" s="59"/>
    </row>
    <row r="396" spans="2:15" s="44" customFormat="1">
      <c r="B396" s="59"/>
      <c r="C396" s="59"/>
      <c r="D396" s="59"/>
      <c r="G396" s="59"/>
      <c r="H396" s="59"/>
      <c r="J396" s="59"/>
      <c r="K396" s="59"/>
      <c r="L396" s="59"/>
      <c r="O396" s="59"/>
    </row>
    <row r="397" spans="2:15" s="44" customFormat="1">
      <c r="B397" s="59"/>
      <c r="C397" s="59"/>
      <c r="D397" s="59"/>
      <c r="G397" s="59"/>
      <c r="H397" s="59"/>
      <c r="J397" s="59"/>
      <c r="K397" s="59"/>
      <c r="L397" s="59"/>
      <c r="O397" s="59"/>
    </row>
    <row r="398" spans="2:15" s="44" customFormat="1">
      <c r="B398" s="59"/>
      <c r="C398" s="59"/>
      <c r="D398" s="59"/>
      <c r="G398" s="59"/>
      <c r="H398" s="59"/>
      <c r="J398" s="59"/>
      <c r="K398" s="59"/>
      <c r="L398" s="59"/>
      <c r="O398" s="59"/>
    </row>
    <row r="399" spans="2:15" s="44" customFormat="1">
      <c r="B399" s="59"/>
      <c r="C399" s="59"/>
      <c r="D399" s="59"/>
      <c r="G399" s="59"/>
      <c r="H399" s="59"/>
      <c r="J399" s="59"/>
      <c r="K399" s="59"/>
      <c r="L399" s="59"/>
      <c r="O399" s="59"/>
    </row>
    <row r="400" spans="2:15" s="44" customFormat="1">
      <c r="B400" s="59"/>
      <c r="C400" s="59"/>
      <c r="D400" s="59"/>
      <c r="G400" s="59"/>
      <c r="H400" s="59"/>
      <c r="J400" s="59"/>
      <c r="K400" s="59"/>
      <c r="L400" s="59"/>
      <c r="O400" s="59"/>
    </row>
    <row r="401" spans="2:15" s="44" customFormat="1">
      <c r="B401" s="59"/>
      <c r="C401" s="59"/>
      <c r="D401" s="59"/>
      <c r="G401" s="59"/>
      <c r="H401" s="59"/>
      <c r="J401" s="59"/>
      <c r="K401" s="59"/>
      <c r="L401" s="59"/>
      <c r="O401" s="59"/>
    </row>
    <row r="402" spans="2:15" s="44" customFormat="1">
      <c r="B402" s="59"/>
      <c r="C402" s="59"/>
      <c r="D402" s="59"/>
      <c r="G402" s="59"/>
      <c r="H402" s="59"/>
      <c r="J402" s="59"/>
      <c r="K402" s="59"/>
      <c r="L402" s="59"/>
      <c r="O402" s="59"/>
    </row>
    <row r="403" spans="2:15" s="44" customFormat="1">
      <c r="B403" s="59"/>
      <c r="C403" s="59"/>
      <c r="D403" s="59"/>
      <c r="G403" s="59"/>
      <c r="H403" s="59"/>
      <c r="J403" s="59"/>
      <c r="K403" s="59"/>
      <c r="L403" s="59"/>
      <c r="O403" s="59"/>
    </row>
    <row r="404" spans="2:15" s="44" customFormat="1">
      <c r="B404" s="59"/>
      <c r="C404" s="59"/>
      <c r="D404" s="59"/>
      <c r="G404" s="59"/>
      <c r="H404" s="59"/>
      <c r="J404" s="59"/>
      <c r="K404" s="59"/>
      <c r="L404" s="59"/>
      <c r="O404" s="59"/>
    </row>
    <row r="405" spans="2:15" s="44" customFormat="1">
      <c r="B405" s="59"/>
      <c r="C405" s="59"/>
      <c r="D405" s="59"/>
      <c r="G405" s="59"/>
      <c r="H405" s="59"/>
      <c r="J405" s="59"/>
      <c r="K405" s="59"/>
      <c r="L405" s="59"/>
      <c r="O405" s="59"/>
    </row>
    <row r="406" spans="2:15" s="44" customFormat="1">
      <c r="B406" s="59"/>
      <c r="C406" s="59"/>
      <c r="D406" s="59"/>
      <c r="G406" s="59"/>
      <c r="H406" s="59"/>
      <c r="J406" s="59"/>
      <c r="K406" s="59"/>
      <c r="L406" s="59"/>
      <c r="O406" s="59"/>
    </row>
    <row r="407" spans="2:15" s="44" customFormat="1">
      <c r="B407" s="59"/>
      <c r="C407" s="59"/>
      <c r="D407" s="59"/>
      <c r="G407" s="59"/>
      <c r="H407" s="59"/>
      <c r="J407" s="59"/>
      <c r="K407" s="59"/>
      <c r="L407" s="59"/>
      <c r="O407" s="59"/>
    </row>
    <row r="408" spans="2:15" s="44" customFormat="1">
      <c r="B408" s="59"/>
      <c r="C408" s="59"/>
      <c r="D408" s="59"/>
      <c r="G408" s="59"/>
      <c r="H408" s="59"/>
      <c r="J408" s="59"/>
      <c r="K408" s="59"/>
      <c r="L408" s="59"/>
      <c r="O408" s="59"/>
    </row>
    <row r="409" spans="2:15" s="44" customFormat="1">
      <c r="B409" s="59"/>
      <c r="C409" s="59"/>
      <c r="D409" s="59"/>
      <c r="G409" s="59"/>
      <c r="H409" s="59"/>
      <c r="J409" s="59"/>
      <c r="K409" s="59"/>
      <c r="L409" s="59"/>
      <c r="O409" s="59"/>
    </row>
    <row r="410" spans="2:15" s="44" customFormat="1">
      <c r="B410" s="59"/>
      <c r="C410" s="59"/>
      <c r="D410" s="59"/>
      <c r="G410" s="59"/>
      <c r="H410" s="59"/>
      <c r="J410" s="59"/>
      <c r="K410" s="59"/>
      <c r="L410" s="59"/>
      <c r="O410" s="59"/>
    </row>
    <row r="411" spans="2:15" s="44" customFormat="1">
      <c r="B411" s="59"/>
      <c r="C411" s="59"/>
      <c r="D411" s="59"/>
      <c r="G411" s="59"/>
      <c r="H411" s="59"/>
      <c r="J411" s="59"/>
      <c r="K411" s="59"/>
      <c r="L411" s="59"/>
      <c r="O411" s="59"/>
    </row>
    <row r="412" spans="2:15" s="44" customFormat="1">
      <c r="B412" s="59"/>
      <c r="C412" s="59"/>
      <c r="D412" s="59"/>
      <c r="G412" s="59"/>
      <c r="H412" s="59"/>
      <c r="J412" s="59"/>
      <c r="K412" s="59"/>
      <c r="L412" s="59"/>
      <c r="O412" s="59"/>
    </row>
    <row r="413" spans="2:15" s="44" customFormat="1">
      <c r="B413" s="59"/>
      <c r="C413" s="59"/>
      <c r="D413" s="59"/>
      <c r="G413" s="59"/>
      <c r="H413" s="59"/>
      <c r="J413" s="59"/>
      <c r="K413" s="59"/>
      <c r="L413" s="59"/>
      <c r="O413" s="59"/>
    </row>
    <row r="414" spans="2:15" s="44" customFormat="1">
      <c r="B414" s="59"/>
      <c r="C414" s="59"/>
      <c r="D414" s="59"/>
      <c r="G414" s="59"/>
      <c r="H414" s="59"/>
      <c r="J414" s="59"/>
      <c r="K414" s="59"/>
      <c r="L414" s="59"/>
      <c r="O414" s="59"/>
    </row>
    <row r="415" spans="2:15" s="44" customFormat="1">
      <c r="B415" s="59"/>
      <c r="C415" s="59"/>
      <c r="D415" s="59"/>
      <c r="G415" s="59"/>
      <c r="H415" s="59"/>
      <c r="J415" s="59"/>
      <c r="K415" s="59"/>
      <c r="L415" s="59"/>
      <c r="O415" s="59"/>
    </row>
    <row r="416" spans="2:15" s="44" customFormat="1">
      <c r="B416" s="59"/>
      <c r="C416" s="59"/>
      <c r="D416" s="59"/>
      <c r="G416" s="59"/>
      <c r="H416" s="59"/>
      <c r="J416" s="59"/>
      <c r="K416" s="59"/>
      <c r="L416" s="59"/>
      <c r="O416" s="59"/>
    </row>
    <row r="417" spans="2:15" s="44" customFormat="1">
      <c r="B417" s="59"/>
      <c r="C417" s="59"/>
      <c r="D417" s="59"/>
      <c r="G417" s="59"/>
      <c r="H417" s="59"/>
      <c r="J417" s="59"/>
      <c r="K417" s="59"/>
      <c r="L417" s="59"/>
      <c r="O417" s="59"/>
    </row>
    <row r="418" spans="2:15" s="44" customFormat="1">
      <c r="B418" s="59"/>
      <c r="C418" s="59"/>
      <c r="D418" s="59"/>
      <c r="G418" s="59"/>
      <c r="H418" s="59"/>
      <c r="J418" s="59"/>
      <c r="K418" s="59"/>
      <c r="L418" s="59"/>
      <c r="O418" s="59"/>
    </row>
    <row r="419" spans="2:15" s="44" customFormat="1">
      <c r="B419" s="59"/>
      <c r="C419" s="59"/>
      <c r="D419" s="59"/>
      <c r="G419" s="59"/>
      <c r="H419" s="59"/>
      <c r="J419" s="59"/>
      <c r="K419" s="59"/>
      <c r="L419" s="59"/>
      <c r="O419" s="59"/>
    </row>
    <row r="420" spans="2:15" s="44" customFormat="1">
      <c r="B420" s="59"/>
      <c r="C420" s="59"/>
      <c r="D420" s="59"/>
      <c r="G420" s="59"/>
      <c r="H420" s="59"/>
      <c r="J420" s="59"/>
      <c r="K420" s="59"/>
      <c r="L420" s="59"/>
      <c r="O420" s="59"/>
    </row>
    <row r="421" spans="2:15" s="44" customFormat="1">
      <c r="B421" s="59"/>
      <c r="C421" s="59"/>
      <c r="D421" s="59"/>
      <c r="G421" s="59"/>
      <c r="H421" s="59"/>
      <c r="J421" s="59"/>
      <c r="K421" s="59"/>
      <c r="L421" s="59"/>
      <c r="O421" s="59"/>
    </row>
    <row r="422" spans="2:15" s="44" customFormat="1">
      <c r="B422" s="59"/>
      <c r="C422" s="59"/>
      <c r="D422" s="59"/>
      <c r="G422" s="59"/>
      <c r="H422" s="59"/>
      <c r="J422" s="59"/>
      <c r="K422" s="59"/>
      <c r="L422" s="59"/>
      <c r="O422" s="59"/>
    </row>
    <row r="423" spans="2:15" s="44" customFormat="1">
      <c r="B423" s="59"/>
      <c r="C423" s="59"/>
      <c r="D423" s="59"/>
      <c r="G423" s="59"/>
      <c r="H423" s="59"/>
      <c r="J423" s="59"/>
      <c r="K423" s="59"/>
      <c r="L423" s="59"/>
      <c r="O423" s="59"/>
    </row>
    <row r="424" spans="2:15" s="44" customFormat="1">
      <c r="B424" s="59"/>
      <c r="C424" s="59"/>
      <c r="D424" s="59"/>
      <c r="G424" s="59"/>
      <c r="H424" s="59"/>
      <c r="J424" s="59"/>
      <c r="K424" s="59"/>
      <c r="L424" s="59"/>
      <c r="O424" s="59"/>
    </row>
    <row r="425" spans="2:15" s="44" customFormat="1">
      <c r="B425" s="59"/>
      <c r="C425" s="59"/>
      <c r="D425" s="59"/>
      <c r="G425" s="59"/>
      <c r="H425" s="59"/>
      <c r="J425" s="59"/>
      <c r="K425" s="59"/>
      <c r="L425" s="59"/>
      <c r="O425" s="59"/>
    </row>
    <row r="426" spans="2:15" s="44" customFormat="1">
      <c r="B426" s="59"/>
      <c r="C426" s="59"/>
      <c r="D426" s="59"/>
      <c r="G426" s="59"/>
      <c r="H426" s="59"/>
      <c r="J426" s="59"/>
      <c r="K426" s="59"/>
      <c r="L426" s="59"/>
      <c r="O426" s="59"/>
    </row>
    <row r="427" spans="2:15" s="44" customFormat="1">
      <c r="B427" s="59"/>
      <c r="C427" s="59"/>
      <c r="D427" s="59"/>
      <c r="G427" s="59"/>
      <c r="H427" s="59"/>
      <c r="J427" s="59"/>
      <c r="K427" s="59"/>
      <c r="L427" s="59"/>
      <c r="O427" s="59"/>
    </row>
    <row r="428" spans="2:15" s="44" customFormat="1">
      <c r="B428" s="59"/>
      <c r="C428" s="59"/>
      <c r="D428" s="59"/>
      <c r="G428" s="59"/>
      <c r="H428" s="59"/>
      <c r="J428" s="59"/>
      <c r="K428" s="59"/>
      <c r="L428" s="59"/>
      <c r="O428" s="59"/>
    </row>
    <row r="429" spans="2:15" s="44" customFormat="1">
      <c r="B429" s="59"/>
      <c r="C429" s="59"/>
      <c r="D429" s="59"/>
      <c r="G429" s="59"/>
      <c r="H429" s="59"/>
      <c r="J429" s="59"/>
      <c r="K429" s="59"/>
      <c r="L429" s="59"/>
      <c r="O429" s="59"/>
    </row>
    <row r="430" spans="2:15" s="44" customFormat="1">
      <c r="B430" s="59"/>
      <c r="C430" s="59"/>
      <c r="D430" s="59"/>
      <c r="G430" s="59"/>
      <c r="H430" s="59"/>
      <c r="J430" s="59"/>
      <c r="K430" s="59"/>
      <c r="L430" s="59"/>
      <c r="O430" s="59"/>
    </row>
    <row r="431" spans="2:15" s="44" customFormat="1">
      <c r="B431" s="59"/>
      <c r="C431" s="59"/>
      <c r="D431" s="59"/>
      <c r="G431" s="59"/>
      <c r="H431" s="59"/>
      <c r="J431" s="59"/>
      <c r="K431" s="59"/>
      <c r="L431" s="59"/>
      <c r="O431" s="59"/>
    </row>
    <row r="432" spans="2:15" s="44" customFormat="1">
      <c r="B432" s="59"/>
      <c r="C432" s="59"/>
      <c r="D432" s="59"/>
      <c r="G432" s="59"/>
      <c r="H432" s="59"/>
      <c r="J432" s="59"/>
      <c r="K432" s="59"/>
      <c r="L432" s="59"/>
      <c r="O432" s="59"/>
    </row>
    <row r="433" spans="2:15" s="44" customFormat="1">
      <c r="B433" s="59"/>
      <c r="C433" s="59"/>
      <c r="D433" s="59"/>
      <c r="G433" s="59"/>
      <c r="H433" s="59"/>
      <c r="J433" s="59"/>
      <c r="K433" s="59"/>
      <c r="L433" s="59"/>
      <c r="O433" s="59"/>
    </row>
    <row r="434" spans="2:15" s="44" customFormat="1">
      <c r="B434" s="59"/>
      <c r="C434" s="59"/>
      <c r="D434" s="59"/>
      <c r="G434" s="59"/>
      <c r="H434" s="59"/>
      <c r="J434" s="59"/>
      <c r="K434" s="59"/>
      <c r="L434" s="59"/>
      <c r="O434" s="59"/>
    </row>
    <row r="435" spans="2:15" s="44" customFormat="1">
      <c r="B435" s="59"/>
      <c r="C435" s="59"/>
      <c r="D435" s="59"/>
      <c r="G435" s="59"/>
      <c r="H435" s="59"/>
      <c r="J435" s="59"/>
      <c r="K435" s="59"/>
      <c r="L435" s="59"/>
      <c r="O435" s="59"/>
    </row>
    <row r="436" spans="2:15" s="44" customFormat="1">
      <c r="B436" s="59"/>
      <c r="C436" s="59"/>
      <c r="D436" s="59"/>
      <c r="G436" s="59"/>
      <c r="H436" s="59"/>
      <c r="J436" s="59"/>
      <c r="K436" s="59"/>
      <c r="L436" s="59"/>
      <c r="O436" s="59"/>
    </row>
    <row r="437" spans="2:15" s="44" customFormat="1">
      <c r="B437" s="59"/>
      <c r="C437" s="59"/>
      <c r="D437" s="59"/>
      <c r="G437" s="59"/>
      <c r="H437" s="59"/>
      <c r="J437" s="59"/>
      <c r="K437" s="59"/>
      <c r="L437" s="59"/>
      <c r="O437" s="59"/>
    </row>
    <row r="438" spans="2:15" s="44" customFormat="1">
      <c r="B438" s="59"/>
      <c r="C438" s="59"/>
      <c r="D438" s="59"/>
      <c r="G438" s="59"/>
      <c r="H438" s="59"/>
      <c r="J438" s="59"/>
      <c r="K438" s="59"/>
      <c r="L438" s="59"/>
      <c r="O438" s="59"/>
    </row>
    <row r="439" spans="2:15" s="44" customFormat="1">
      <c r="B439" s="59"/>
      <c r="C439" s="59"/>
      <c r="D439" s="59"/>
      <c r="G439" s="59"/>
      <c r="H439" s="59"/>
      <c r="J439" s="59"/>
      <c r="K439" s="59"/>
      <c r="L439" s="59"/>
      <c r="O439" s="59"/>
    </row>
    <row r="440" spans="2:15" s="44" customFormat="1">
      <c r="B440" s="59"/>
      <c r="C440" s="59"/>
      <c r="D440" s="59"/>
      <c r="G440" s="59"/>
      <c r="H440" s="59"/>
      <c r="J440" s="59"/>
      <c r="K440" s="59"/>
      <c r="L440" s="59"/>
      <c r="O440" s="59"/>
    </row>
    <row r="441" spans="2:15" s="44" customFormat="1">
      <c r="B441" s="59"/>
      <c r="C441" s="59"/>
      <c r="D441" s="59"/>
      <c r="G441" s="59"/>
      <c r="H441" s="59"/>
      <c r="J441" s="59"/>
      <c r="K441" s="59"/>
      <c r="L441" s="59"/>
      <c r="O441" s="59"/>
    </row>
    <row r="442" spans="2:15" s="44" customFormat="1">
      <c r="B442" s="59"/>
      <c r="C442" s="59"/>
      <c r="D442" s="59"/>
      <c r="G442" s="59"/>
      <c r="H442" s="59"/>
      <c r="J442" s="59"/>
      <c r="K442" s="59"/>
      <c r="L442" s="59"/>
      <c r="O442" s="59"/>
    </row>
    <row r="443" spans="2:15" s="44" customFormat="1">
      <c r="B443" s="59"/>
      <c r="C443" s="59"/>
      <c r="D443" s="59"/>
      <c r="G443" s="59"/>
      <c r="H443" s="59"/>
      <c r="J443" s="59"/>
      <c r="K443" s="59"/>
      <c r="L443" s="59"/>
      <c r="O443" s="59"/>
    </row>
    <row r="444" spans="2:15" s="44" customFormat="1">
      <c r="B444" s="59"/>
      <c r="C444" s="59"/>
      <c r="D444" s="59"/>
      <c r="G444" s="59"/>
      <c r="H444" s="59"/>
      <c r="J444" s="59"/>
      <c r="K444" s="59"/>
      <c r="L444" s="59"/>
      <c r="O444" s="59"/>
    </row>
    <row r="445" spans="2:15" s="44" customFormat="1">
      <c r="B445" s="59"/>
      <c r="C445" s="59"/>
      <c r="D445" s="59"/>
      <c r="G445" s="59"/>
      <c r="H445" s="59"/>
      <c r="J445" s="59"/>
      <c r="K445" s="59"/>
      <c r="L445" s="59"/>
      <c r="O445" s="59"/>
    </row>
    <row r="446" spans="2:15" s="44" customFormat="1">
      <c r="B446" s="59"/>
      <c r="C446" s="59"/>
      <c r="D446" s="59"/>
      <c r="G446" s="59"/>
      <c r="H446" s="59"/>
      <c r="J446" s="59"/>
      <c r="K446" s="59"/>
      <c r="L446" s="59"/>
      <c r="O446" s="59"/>
    </row>
    <row r="447" spans="2:15" s="44" customFormat="1">
      <c r="B447" s="59"/>
      <c r="C447" s="59"/>
      <c r="D447" s="59"/>
      <c r="G447" s="59"/>
      <c r="H447" s="59"/>
      <c r="J447" s="59"/>
      <c r="K447" s="59"/>
      <c r="L447" s="59"/>
      <c r="O447" s="59"/>
    </row>
    <row r="448" spans="2:15" s="44" customFormat="1">
      <c r="B448" s="59"/>
      <c r="C448" s="59"/>
      <c r="D448" s="59"/>
      <c r="G448" s="59"/>
      <c r="H448" s="59"/>
      <c r="J448" s="59"/>
      <c r="K448" s="59"/>
      <c r="L448" s="59"/>
      <c r="O448" s="59"/>
    </row>
    <row r="449" spans="2:15" s="44" customFormat="1">
      <c r="B449" s="59"/>
      <c r="C449" s="59"/>
      <c r="D449" s="59"/>
      <c r="G449" s="59"/>
      <c r="H449" s="59"/>
      <c r="J449" s="59"/>
      <c r="K449" s="59"/>
      <c r="L449" s="59"/>
      <c r="O449" s="59"/>
    </row>
    <row r="450" spans="2:15" s="44" customFormat="1">
      <c r="B450" s="59"/>
      <c r="C450" s="59"/>
      <c r="D450" s="59"/>
      <c r="G450" s="59"/>
      <c r="H450" s="59"/>
      <c r="J450" s="59"/>
      <c r="K450" s="59"/>
      <c r="L450" s="59"/>
      <c r="O450" s="59"/>
    </row>
    <row r="451" spans="2:15" s="44" customFormat="1">
      <c r="B451" s="59"/>
      <c r="C451" s="59"/>
      <c r="D451" s="59"/>
      <c r="G451" s="59"/>
      <c r="H451" s="59"/>
      <c r="J451" s="59"/>
      <c r="K451" s="59"/>
      <c r="L451" s="59"/>
      <c r="O451" s="59"/>
    </row>
    <row r="452" spans="2:15" s="44" customFormat="1">
      <c r="B452" s="59"/>
      <c r="C452" s="59"/>
      <c r="D452" s="59"/>
      <c r="G452" s="59"/>
      <c r="H452" s="59"/>
      <c r="J452" s="59"/>
      <c r="K452" s="59"/>
      <c r="L452" s="59"/>
      <c r="O452" s="59"/>
    </row>
    <row r="453" spans="2:15" s="44" customFormat="1">
      <c r="B453" s="59"/>
      <c r="C453" s="59"/>
      <c r="D453" s="59"/>
      <c r="G453" s="59"/>
      <c r="H453" s="59"/>
      <c r="J453" s="59"/>
      <c r="K453" s="59"/>
      <c r="L453" s="59"/>
      <c r="O453" s="59"/>
    </row>
    <row r="454" spans="2:15" s="44" customFormat="1">
      <c r="B454" s="59"/>
      <c r="C454" s="59"/>
      <c r="D454" s="59"/>
      <c r="G454" s="59"/>
      <c r="H454" s="59"/>
      <c r="J454" s="59"/>
      <c r="K454" s="59"/>
      <c r="L454" s="59"/>
      <c r="O454" s="59"/>
    </row>
    <row r="455" spans="2:15" s="44" customFormat="1">
      <c r="B455" s="59"/>
      <c r="C455" s="59"/>
      <c r="D455" s="59"/>
      <c r="G455" s="59"/>
      <c r="H455" s="59"/>
      <c r="J455" s="59"/>
      <c r="K455" s="59"/>
      <c r="L455" s="59"/>
      <c r="O455" s="59"/>
    </row>
    <row r="456" spans="2:15" s="44" customFormat="1">
      <c r="B456" s="59"/>
      <c r="C456" s="59"/>
      <c r="D456" s="59"/>
      <c r="G456" s="59"/>
      <c r="H456" s="59"/>
      <c r="J456" s="59"/>
      <c r="K456" s="59"/>
      <c r="L456" s="59"/>
      <c r="O456" s="59"/>
    </row>
    <row r="457" spans="2:15" s="44" customFormat="1">
      <c r="B457" s="59"/>
      <c r="C457" s="59"/>
      <c r="D457" s="59"/>
      <c r="G457" s="59"/>
      <c r="H457" s="59"/>
      <c r="J457" s="59"/>
      <c r="K457" s="59"/>
      <c r="L457" s="59"/>
      <c r="O457" s="59"/>
    </row>
    <row r="458" spans="2:15" s="44" customFormat="1">
      <c r="B458" s="59"/>
      <c r="C458" s="59"/>
      <c r="D458" s="59"/>
      <c r="G458" s="59"/>
      <c r="H458" s="59"/>
      <c r="J458" s="59"/>
      <c r="K458" s="59"/>
      <c r="L458" s="59"/>
      <c r="O458" s="59"/>
    </row>
    <row r="459" spans="2:15" s="44" customFormat="1">
      <c r="B459" s="59"/>
      <c r="C459" s="59"/>
      <c r="D459" s="59"/>
      <c r="G459" s="59"/>
      <c r="H459" s="59"/>
      <c r="J459" s="59"/>
      <c r="K459" s="59"/>
      <c r="L459" s="59"/>
      <c r="O459" s="59"/>
    </row>
    <row r="460" spans="2:15" s="44" customFormat="1">
      <c r="B460" s="59"/>
      <c r="C460" s="59"/>
      <c r="D460" s="59"/>
      <c r="G460" s="59"/>
      <c r="H460" s="59"/>
      <c r="J460" s="59"/>
      <c r="K460" s="59"/>
      <c r="L460" s="59"/>
      <c r="O460" s="59"/>
    </row>
    <row r="461" spans="2:15" s="44" customFormat="1">
      <c r="B461" s="59"/>
      <c r="C461" s="59"/>
      <c r="D461" s="59"/>
      <c r="G461" s="59"/>
      <c r="H461" s="59"/>
      <c r="J461" s="59"/>
      <c r="K461" s="59"/>
      <c r="L461" s="59"/>
      <c r="O461" s="59"/>
    </row>
    <row r="462" spans="2:15" s="44" customFormat="1">
      <c r="B462" s="59"/>
      <c r="C462" s="59"/>
      <c r="D462" s="59"/>
      <c r="G462" s="59"/>
      <c r="H462" s="59"/>
      <c r="J462" s="59"/>
      <c r="K462" s="59"/>
      <c r="L462" s="59"/>
      <c r="O462" s="59"/>
    </row>
    <row r="463" spans="2:15" s="44" customFormat="1">
      <c r="B463" s="59"/>
      <c r="C463" s="59"/>
      <c r="D463" s="59"/>
      <c r="G463" s="59"/>
      <c r="H463" s="59"/>
      <c r="J463" s="59"/>
      <c r="K463" s="59"/>
      <c r="L463" s="59"/>
      <c r="O463" s="59"/>
    </row>
    <row r="464" spans="2:15" s="44" customFormat="1">
      <c r="B464" s="59"/>
      <c r="C464" s="59"/>
      <c r="D464" s="59"/>
      <c r="G464" s="59"/>
      <c r="H464" s="59"/>
      <c r="J464" s="59"/>
      <c r="K464" s="59"/>
      <c r="L464" s="59"/>
      <c r="O464" s="59"/>
    </row>
    <row r="465" spans="2:15" s="44" customFormat="1">
      <c r="B465" s="59"/>
      <c r="C465" s="59"/>
      <c r="D465" s="59"/>
      <c r="G465" s="59"/>
      <c r="H465" s="59"/>
      <c r="J465" s="59"/>
      <c r="K465" s="59"/>
      <c r="L465" s="59"/>
      <c r="O465" s="59"/>
    </row>
    <row r="466" spans="2:15" s="44" customFormat="1">
      <c r="B466" s="59"/>
      <c r="C466" s="59"/>
      <c r="D466" s="59"/>
      <c r="G466" s="59"/>
      <c r="H466" s="59"/>
      <c r="J466" s="59"/>
      <c r="K466" s="59"/>
      <c r="L466" s="59"/>
      <c r="O466" s="59"/>
    </row>
    <row r="467" spans="2:15" s="44" customFormat="1">
      <c r="B467" s="59"/>
      <c r="C467" s="59"/>
      <c r="D467" s="59"/>
      <c r="G467" s="59"/>
      <c r="H467" s="59"/>
      <c r="J467" s="59"/>
      <c r="K467" s="59"/>
      <c r="L467" s="59"/>
      <c r="O467" s="59"/>
    </row>
    <row r="468" spans="2:15" s="44" customFormat="1">
      <c r="B468" s="59"/>
      <c r="C468" s="59"/>
      <c r="D468" s="59"/>
      <c r="G468" s="59"/>
      <c r="H468" s="59"/>
      <c r="J468" s="59"/>
      <c r="K468" s="59"/>
      <c r="L468" s="59"/>
      <c r="O468" s="59"/>
    </row>
    <row r="469" spans="2:15" s="44" customFormat="1">
      <c r="B469" s="59"/>
      <c r="C469" s="59"/>
      <c r="D469" s="59"/>
      <c r="G469" s="59"/>
      <c r="H469" s="59"/>
      <c r="J469" s="59"/>
      <c r="K469" s="59"/>
      <c r="L469" s="59"/>
      <c r="O469" s="59"/>
    </row>
    <row r="470" spans="2:15" s="44" customFormat="1">
      <c r="B470" s="59"/>
      <c r="C470" s="59"/>
      <c r="D470" s="59"/>
      <c r="G470" s="59"/>
      <c r="H470" s="59"/>
      <c r="J470" s="59"/>
      <c r="K470" s="59"/>
      <c r="L470" s="59"/>
      <c r="O470" s="59"/>
    </row>
    <row r="471" spans="2:15" s="44" customFormat="1">
      <c r="B471" s="59"/>
      <c r="C471" s="59"/>
      <c r="D471" s="59"/>
      <c r="G471" s="59"/>
      <c r="H471" s="59"/>
      <c r="J471" s="59"/>
      <c r="K471" s="59"/>
      <c r="L471" s="59"/>
      <c r="O471" s="59"/>
    </row>
    <row r="472" spans="2:15" s="44" customFormat="1">
      <c r="B472" s="59"/>
      <c r="C472" s="59"/>
      <c r="D472" s="59"/>
      <c r="G472" s="59"/>
      <c r="H472" s="59"/>
      <c r="J472" s="59"/>
      <c r="K472" s="59"/>
      <c r="L472" s="59"/>
      <c r="O472" s="59"/>
    </row>
    <row r="473" spans="2:15" s="44" customFormat="1">
      <c r="B473" s="59"/>
      <c r="C473" s="59"/>
      <c r="D473" s="59"/>
      <c r="G473" s="59"/>
      <c r="H473" s="59"/>
      <c r="J473" s="59"/>
      <c r="K473" s="59"/>
      <c r="L473" s="59"/>
      <c r="O473" s="59"/>
    </row>
    <row r="474" spans="2:15" s="44" customFormat="1">
      <c r="B474" s="59"/>
      <c r="C474" s="59"/>
      <c r="D474" s="59"/>
      <c r="G474" s="59"/>
      <c r="H474" s="59"/>
      <c r="J474" s="59"/>
      <c r="K474" s="59"/>
      <c r="L474" s="59"/>
      <c r="O474" s="59"/>
    </row>
    <row r="475" spans="2:15" s="44" customFormat="1">
      <c r="B475" s="59"/>
      <c r="C475" s="59"/>
      <c r="D475" s="59"/>
      <c r="G475" s="59"/>
      <c r="H475" s="59"/>
      <c r="J475" s="59"/>
      <c r="K475" s="59"/>
      <c r="L475" s="59"/>
      <c r="O475" s="59"/>
    </row>
    <row r="476" spans="2:15" s="44" customFormat="1">
      <c r="B476" s="59"/>
      <c r="C476" s="59"/>
      <c r="D476" s="59"/>
      <c r="G476" s="59"/>
      <c r="H476" s="59"/>
      <c r="J476" s="59"/>
      <c r="K476" s="59"/>
      <c r="L476" s="59"/>
      <c r="O476" s="59"/>
    </row>
    <row r="477" spans="2:15" s="44" customFormat="1">
      <c r="B477" s="59"/>
      <c r="C477" s="59"/>
      <c r="D477" s="59"/>
      <c r="G477" s="59"/>
      <c r="H477" s="59"/>
      <c r="J477" s="59"/>
      <c r="K477" s="59"/>
      <c r="L477" s="59"/>
      <c r="O477" s="59"/>
    </row>
    <row r="478" spans="2:15" s="44" customFormat="1">
      <c r="B478" s="59"/>
      <c r="C478" s="59"/>
      <c r="D478" s="59"/>
      <c r="G478" s="59"/>
      <c r="H478" s="59"/>
      <c r="J478" s="59"/>
      <c r="K478" s="59"/>
      <c r="L478" s="59"/>
      <c r="O478" s="59"/>
    </row>
    <row r="479" spans="2:15" s="44" customFormat="1">
      <c r="B479" s="59"/>
      <c r="C479" s="59"/>
      <c r="D479" s="59"/>
      <c r="G479" s="59"/>
      <c r="H479" s="59"/>
      <c r="J479" s="59"/>
      <c r="K479" s="59"/>
      <c r="L479" s="59"/>
      <c r="O479" s="59"/>
    </row>
    <row r="480" spans="2:15" s="44" customFormat="1">
      <c r="B480" s="59"/>
      <c r="C480" s="59"/>
      <c r="D480" s="59"/>
      <c r="G480" s="59"/>
      <c r="H480" s="59"/>
      <c r="J480" s="59"/>
      <c r="K480" s="59"/>
      <c r="L480" s="59"/>
      <c r="O480" s="59"/>
    </row>
    <row r="481" spans="2:15" s="44" customFormat="1">
      <c r="B481" s="59"/>
      <c r="C481" s="59"/>
      <c r="D481" s="59"/>
      <c r="G481" s="59"/>
      <c r="H481" s="59"/>
      <c r="J481" s="59"/>
      <c r="K481" s="59"/>
      <c r="L481" s="59"/>
      <c r="O481" s="59"/>
    </row>
    <row r="482" spans="2:15" s="44" customFormat="1">
      <c r="B482" s="59"/>
      <c r="C482" s="59"/>
      <c r="D482" s="59"/>
      <c r="G482" s="59"/>
      <c r="H482" s="59"/>
      <c r="J482" s="59"/>
      <c r="K482" s="59"/>
      <c r="L482" s="59"/>
      <c r="O482" s="59"/>
    </row>
    <row r="483" spans="2:15" s="44" customFormat="1">
      <c r="B483" s="59"/>
      <c r="C483" s="59"/>
      <c r="D483" s="59"/>
      <c r="G483" s="59"/>
      <c r="H483" s="59"/>
      <c r="J483" s="59"/>
      <c r="K483" s="59"/>
      <c r="L483" s="59"/>
      <c r="O483" s="59"/>
    </row>
    <row r="484" spans="2:15" s="44" customFormat="1">
      <c r="B484" s="59"/>
      <c r="C484" s="59"/>
      <c r="D484" s="59"/>
      <c r="G484" s="59"/>
      <c r="H484" s="59"/>
      <c r="J484" s="59"/>
      <c r="K484" s="59"/>
      <c r="L484" s="59"/>
      <c r="O484" s="59"/>
    </row>
    <row r="485" spans="2:15" s="44" customFormat="1">
      <c r="B485" s="59"/>
      <c r="C485" s="59"/>
      <c r="D485" s="59"/>
      <c r="G485" s="59"/>
      <c r="H485" s="59"/>
      <c r="J485" s="59"/>
      <c r="K485" s="59"/>
      <c r="L485" s="59"/>
      <c r="O485" s="59"/>
    </row>
    <row r="486" spans="2:15" s="44" customFormat="1">
      <c r="B486" s="59"/>
      <c r="C486" s="59"/>
      <c r="D486" s="59"/>
      <c r="G486" s="59"/>
      <c r="H486" s="59"/>
      <c r="J486" s="59"/>
      <c r="K486" s="59"/>
      <c r="L486" s="59"/>
      <c r="O486" s="59"/>
    </row>
    <row r="487" spans="2:15" s="44" customFormat="1">
      <c r="B487" s="59"/>
      <c r="C487" s="59"/>
      <c r="D487" s="59"/>
      <c r="G487" s="59"/>
      <c r="H487" s="59"/>
      <c r="J487" s="59"/>
      <c r="K487" s="59"/>
      <c r="L487" s="59"/>
      <c r="O487" s="59"/>
    </row>
    <row r="488" spans="2:15" s="44" customFormat="1">
      <c r="B488" s="59"/>
      <c r="C488" s="59"/>
      <c r="D488" s="59"/>
      <c r="G488" s="59"/>
      <c r="H488" s="59"/>
      <c r="J488" s="59"/>
      <c r="K488" s="59"/>
      <c r="L488" s="59"/>
      <c r="O488" s="59"/>
    </row>
    <row r="489" spans="2:15" s="44" customFormat="1">
      <c r="B489" s="59"/>
      <c r="C489" s="59"/>
      <c r="D489" s="59"/>
      <c r="G489" s="59"/>
      <c r="H489" s="59"/>
      <c r="J489" s="59"/>
      <c r="K489" s="59"/>
      <c r="L489" s="59"/>
      <c r="O489" s="59"/>
    </row>
    <row r="490" spans="2:15" s="44" customFormat="1">
      <c r="B490" s="59"/>
      <c r="C490" s="59"/>
      <c r="D490" s="59"/>
      <c r="G490" s="59"/>
      <c r="H490" s="59"/>
      <c r="J490" s="59"/>
      <c r="K490" s="59"/>
      <c r="L490" s="59"/>
      <c r="O490" s="59"/>
    </row>
    <row r="491" spans="2:15" s="44" customFormat="1">
      <c r="B491" s="59"/>
      <c r="C491" s="59"/>
      <c r="D491" s="59"/>
      <c r="G491" s="59"/>
      <c r="H491" s="59"/>
      <c r="J491" s="59"/>
      <c r="K491" s="59"/>
      <c r="L491" s="59"/>
      <c r="O491" s="59"/>
    </row>
    <row r="492" spans="2:15" s="44" customFormat="1">
      <c r="B492" s="59"/>
      <c r="C492" s="59"/>
      <c r="D492" s="59"/>
      <c r="G492" s="59"/>
      <c r="H492" s="59"/>
      <c r="J492" s="59"/>
      <c r="K492" s="59"/>
      <c r="L492" s="59"/>
      <c r="O492" s="59"/>
    </row>
    <row r="493" spans="2:15" s="44" customFormat="1">
      <c r="B493" s="59"/>
      <c r="C493" s="59"/>
      <c r="D493" s="59"/>
      <c r="G493" s="59"/>
      <c r="H493" s="59"/>
      <c r="J493" s="59"/>
      <c r="K493" s="59"/>
      <c r="L493" s="59"/>
      <c r="O493" s="59"/>
    </row>
    <row r="494" spans="2:15" s="44" customFormat="1">
      <c r="B494" s="59"/>
      <c r="C494" s="59"/>
      <c r="D494" s="59"/>
      <c r="G494" s="59"/>
      <c r="H494" s="59"/>
      <c r="J494" s="59"/>
      <c r="K494" s="59"/>
      <c r="L494" s="59"/>
      <c r="O494" s="59"/>
    </row>
    <row r="495" spans="2:15" s="44" customFormat="1">
      <c r="B495" s="59"/>
      <c r="C495" s="59"/>
      <c r="D495" s="59"/>
      <c r="G495" s="59"/>
      <c r="H495" s="59"/>
      <c r="J495" s="59"/>
      <c r="K495" s="59"/>
      <c r="L495" s="59"/>
      <c r="O495" s="59"/>
    </row>
    <row r="496" spans="2:15" s="44" customFormat="1">
      <c r="B496" s="59"/>
      <c r="C496" s="59"/>
      <c r="D496" s="59"/>
      <c r="G496" s="59"/>
      <c r="H496" s="59"/>
      <c r="J496" s="59"/>
      <c r="K496" s="59"/>
      <c r="L496" s="59"/>
      <c r="O496" s="59"/>
    </row>
    <row r="497" spans="2:15" s="44" customFormat="1">
      <c r="B497" s="59"/>
      <c r="C497" s="59"/>
      <c r="D497" s="59"/>
      <c r="G497" s="59"/>
      <c r="H497" s="59"/>
      <c r="J497" s="59"/>
      <c r="K497" s="59"/>
      <c r="L497" s="59"/>
      <c r="O497" s="59"/>
    </row>
    <row r="498" spans="2:15" s="44" customFormat="1">
      <c r="B498" s="59"/>
      <c r="C498" s="59"/>
      <c r="D498" s="59"/>
      <c r="G498" s="59"/>
      <c r="H498" s="59"/>
      <c r="J498" s="59"/>
      <c r="K498" s="59"/>
      <c r="L498" s="59"/>
      <c r="O498" s="59"/>
    </row>
    <row r="499" spans="2:15" s="44" customFormat="1">
      <c r="B499" s="59"/>
      <c r="C499" s="59"/>
      <c r="D499" s="59"/>
      <c r="G499" s="59"/>
      <c r="H499" s="59"/>
      <c r="J499" s="59"/>
      <c r="K499" s="59"/>
      <c r="L499" s="59"/>
      <c r="O499" s="59"/>
    </row>
    <row r="500" spans="2:15" s="44" customFormat="1">
      <c r="B500" s="59"/>
      <c r="C500" s="59"/>
      <c r="D500" s="59"/>
      <c r="G500" s="59"/>
      <c r="H500" s="59"/>
      <c r="J500" s="59"/>
      <c r="K500" s="59"/>
      <c r="L500" s="59"/>
      <c r="O500" s="59"/>
    </row>
    <row r="501" spans="2:15" s="44" customFormat="1">
      <c r="B501" s="59"/>
      <c r="C501" s="59"/>
      <c r="D501" s="59"/>
      <c r="G501" s="59"/>
      <c r="H501" s="59"/>
      <c r="J501" s="59"/>
      <c r="K501" s="59"/>
      <c r="L501" s="59"/>
      <c r="O501" s="59"/>
    </row>
    <row r="502" spans="2:15" s="44" customFormat="1">
      <c r="B502" s="59"/>
      <c r="C502" s="59"/>
      <c r="D502" s="59"/>
      <c r="G502" s="59"/>
      <c r="H502" s="59"/>
      <c r="J502" s="59"/>
      <c r="K502" s="59"/>
      <c r="L502" s="59"/>
      <c r="O502" s="59"/>
    </row>
    <row r="503" spans="2:15" s="44" customFormat="1">
      <c r="B503" s="59"/>
      <c r="C503" s="59"/>
      <c r="D503" s="59"/>
      <c r="G503" s="59"/>
      <c r="H503" s="59"/>
      <c r="J503" s="59"/>
      <c r="K503" s="59"/>
      <c r="L503" s="59"/>
      <c r="O503" s="59"/>
    </row>
    <row r="504" spans="2:15" s="44" customFormat="1">
      <c r="B504" s="59"/>
      <c r="C504" s="59"/>
      <c r="D504" s="59"/>
      <c r="G504" s="59"/>
      <c r="H504" s="59"/>
      <c r="J504" s="59"/>
      <c r="K504" s="59"/>
      <c r="L504" s="59"/>
      <c r="O504" s="59"/>
    </row>
    <row r="505" spans="2:15" s="44" customFormat="1">
      <c r="B505" s="59"/>
      <c r="C505" s="59"/>
      <c r="D505" s="59"/>
      <c r="G505" s="59"/>
      <c r="H505" s="59"/>
      <c r="J505" s="59"/>
      <c r="K505" s="59"/>
      <c r="L505" s="59"/>
      <c r="O505" s="59"/>
    </row>
    <row r="506" spans="2:15" s="44" customFormat="1">
      <c r="B506" s="59"/>
      <c r="C506" s="59"/>
      <c r="D506" s="59"/>
      <c r="G506" s="59"/>
      <c r="H506" s="59"/>
      <c r="J506" s="59"/>
      <c r="K506" s="59"/>
      <c r="L506" s="59"/>
      <c r="O506" s="59"/>
    </row>
    <row r="507" spans="2:15" s="44" customFormat="1">
      <c r="B507" s="59"/>
      <c r="C507" s="59"/>
      <c r="D507" s="59"/>
      <c r="G507" s="59"/>
      <c r="H507" s="59"/>
      <c r="J507" s="59"/>
      <c r="K507" s="59"/>
      <c r="L507" s="59"/>
      <c r="O507" s="59"/>
    </row>
    <row r="508" spans="2:15" s="44" customFormat="1">
      <c r="B508" s="59"/>
      <c r="C508" s="59"/>
      <c r="D508" s="59"/>
      <c r="G508" s="59"/>
      <c r="H508" s="59"/>
      <c r="J508" s="59"/>
      <c r="K508" s="59"/>
      <c r="L508" s="59"/>
      <c r="O508" s="59"/>
    </row>
    <row r="509" spans="2:15" s="44" customFormat="1">
      <c r="B509" s="59"/>
      <c r="C509" s="59"/>
      <c r="D509" s="59"/>
      <c r="G509" s="59"/>
      <c r="H509" s="59"/>
      <c r="J509" s="59"/>
      <c r="K509" s="59"/>
      <c r="L509" s="59"/>
      <c r="O509" s="59"/>
    </row>
    <row r="510" spans="2:15" s="44" customFormat="1">
      <c r="B510" s="59"/>
      <c r="C510" s="59"/>
      <c r="D510" s="59"/>
      <c r="G510" s="59"/>
      <c r="H510" s="59"/>
      <c r="J510" s="59"/>
      <c r="K510" s="59"/>
      <c r="L510" s="59"/>
      <c r="O510" s="59"/>
    </row>
    <row r="511" spans="2:15" s="44" customFormat="1">
      <c r="B511" s="59"/>
      <c r="C511" s="59"/>
      <c r="D511" s="59"/>
      <c r="G511" s="59"/>
      <c r="H511" s="59"/>
      <c r="J511" s="59"/>
      <c r="K511" s="59"/>
      <c r="L511" s="59"/>
      <c r="O511" s="59"/>
    </row>
    <row r="512" spans="2:15" s="44" customFormat="1">
      <c r="B512" s="59"/>
      <c r="C512" s="59"/>
      <c r="D512" s="59"/>
      <c r="G512" s="59"/>
      <c r="H512" s="59"/>
      <c r="J512" s="59"/>
      <c r="K512" s="59"/>
      <c r="L512" s="59"/>
      <c r="O512" s="59"/>
    </row>
    <row r="513" spans="2:15" s="44" customFormat="1">
      <c r="B513" s="59"/>
      <c r="C513" s="59"/>
      <c r="D513" s="59"/>
      <c r="G513" s="59"/>
      <c r="H513" s="59"/>
      <c r="J513" s="59"/>
      <c r="K513" s="59"/>
      <c r="L513" s="59"/>
      <c r="O513" s="59"/>
    </row>
    <row r="514" spans="2:15" s="44" customFormat="1">
      <c r="B514" s="59"/>
      <c r="C514" s="59"/>
      <c r="D514" s="59"/>
      <c r="G514" s="59"/>
      <c r="H514" s="59"/>
      <c r="J514" s="59"/>
      <c r="K514" s="59"/>
      <c r="L514" s="59"/>
      <c r="O514" s="59"/>
    </row>
    <row r="515" spans="2:15" s="44" customFormat="1">
      <c r="B515" s="59"/>
      <c r="C515" s="59"/>
      <c r="D515" s="59"/>
      <c r="G515" s="59"/>
      <c r="H515" s="59"/>
      <c r="J515" s="59"/>
      <c r="K515" s="59"/>
      <c r="L515" s="59"/>
      <c r="O515" s="59"/>
    </row>
    <row r="516" spans="2:15" s="44" customFormat="1">
      <c r="B516" s="59"/>
      <c r="C516" s="59"/>
      <c r="D516" s="59"/>
      <c r="G516" s="59"/>
      <c r="H516" s="59"/>
      <c r="J516" s="59"/>
      <c r="K516" s="59"/>
      <c r="L516" s="59"/>
      <c r="O516" s="59"/>
    </row>
    <row r="517" spans="2:15" s="44" customFormat="1">
      <c r="B517" s="59"/>
      <c r="C517" s="59"/>
      <c r="D517" s="59"/>
      <c r="G517" s="59"/>
      <c r="H517" s="59"/>
      <c r="J517" s="59"/>
      <c r="K517" s="59"/>
      <c r="L517" s="59"/>
      <c r="O517" s="59"/>
    </row>
    <row r="518" spans="2:15" s="44" customFormat="1">
      <c r="B518" s="59"/>
      <c r="C518" s="59"/>
      <c r="D518" s="59"/>
      <c r="G518" s="59"/>
      <c r="H518" s="59"/>
      <c r="J518" s="59"/>
      <c r="K518" s="59"/>
      <c r="L518" s="59"/>
      <c r="O518" s="59"/>
    </row>
    <row r="519" spans="2:15" s="44" customFormat="1">
      <c r="B519" s="59"/>
      <c r="C519" s="59"/>
      <c r="D519" s="59"/>
      <c r="G519" s="59"/>
      <c r="H519" s="59"/>
      <c r="J519" s="59"/>
      <c r="K519" s="59"/>
      <c r="L519" s="59"/>
      <c r="O519" s="59"/>
    </row>
    <row r="520" spans="2:15" s="44" customFormat="1">
      <c r="B520" s="59"/>
      <c r="C520" s="59"/>
      <c r="D520" s="59"/>
      <c r="G520" s="59"/>
      <c r="H520" s="59"/>
      <c r="J520" s="59"/>
      <c r="K520" s="59"/>
      <c r="L520" s="59"/>
      <c r="O520" s="59"/>
    </row>
    <row r="521" spans="2:15" s="44" customFormat="1">
      <c r="B521" s="59"/>
      <c r="C521" s="59"/>
      <c r="D521" s="59"/>
      <c r="G521" s="59"/>
      <c r="H521" s="59"/>
      <c r="J521" s="59"/>
      <c r="K521" s="59"/>
      <c r="L521" s="59"/>
      <c r="O521" s="59"/>
    </row>
    <row r="522" spans="2:15" s="44" customFormat="1">
      <c r="B522" s="59"/>
      <c r="C522" s="59"/>
      <c r="D522" s="59"/>
      <c r="G522" s="59"/>
      <c r="H522" s="59"/>
      <c r="J522" s="59"/>
      <c r="K522" s="59"/>
      <c r="L522" s="59"/>
      <c r="O522" s="59"/>
    </row>
    <row r="523" spans="2:15" s="44" customFormat="1">
      <c r="B523" s="59"/>
      <c r="C523" s="59"/>
      <c r="D523" s="59"/>
      <c r="G523" s="59"/>
      <c r="H523" s="59"/>
      <c r="J523" s="59"/>
      <c r="K523" s="59"/>
      <c r="L523" s="59"/>
      <c r="O523" s="59"/>
    </row>
    <row r="524" spans="2:15" s="44" customFormat="1">
      <c r="B524" s="59"/>
      <c r="C524" s="59"/>
      <c r="D524" s="59"/>
      <c r="G524" s="59"/>
      <c r="H524" s="59"/>
      <c r="J524" s="59"/>
      <c r="K524" s="59"/>
      <c r="L524" s="59"/>
      <c r="O524" s="59"/>
    </row>
    <row r="525" spans="2:15" s="44" customFormat="1">
      <c r="B525" s="59"/>
      <c r="C525" s="59"/>
      <c r="D525" s="59"/>
      <c r="G525" s="59"/>
      <c r="H525" s="59"/>
      <c r="J525" s="59"/>
      <c r="K525" s="59"/>
      <c r="L525" s="59"/>
      <c r="O525" s="59"/>
    </row>
    <row r="526" spans="2:15" s="44" customFormat="1">
      <c r="B526" s="59"/>
      <c r="C526" s="59"/>
      <c r="D526" s="59"/>
      <c r="G526" s="59"/>
      <c r="H526" s="59"/>
      <c r="J526" s="59"/>
      <c r="K526" s="59"/>
      <c r="L526" s="59"/>
      <c r="O526" s="59"/>
    </row>
    <row r="527" spans="2:15" s="44" customFormat="1">
      <c r="B527" s="59"/>
      <c r="C527" s="59"/>
      <c r="D527" s="59"/>
      <c r="G527" s="59"/>
      <c r="H527" s="59"/>
      <c r="J527" s="59"/>
      <c r="K527" s="59"/>
      <c r="L527" s="59"/>
      <c r="O527" s="59"/>
    </row>
    <row r="528" spans="2:15" s="44" customFormat="1">
      <c r="B528" s="59"/>
      <c r="C528" s="59"/>
      <c r="D528" s="59"/>
      <c r="G528" s="59"/>
      <c r="H528" s="59"/>
      <c r="J528" s="59"/>
      <c r="K528" s="59"/>
      <c r="L528" s="59"/>
      <c r="O528" s="59"/>
    </row>
    <row r="529" spans="2:15" s="44" customFormat="1">
      <c r="B529" s="59"/>
      <c r="C529" s="59"/>
      <c r="D529" s="59"/>
      <c r="G529" s="59"/>
      <c r="H529" s="59"/>
      <c r="J529" s="59"/>
      <c r="K529" s="59"/>
      <c r="L529" s="59"/>
      <c r="O529" s="59"/>
    </row>
    <row r="530" spans="2:15" s="44" customFormat="1">
      <c r="B530" s="59"/>
      <c r="C530" s="59"/>
      <c r="D530" s="59"/>
      <c r="G530" s="59"/>
      <c r="H530" s="59"/>
      <c r="J530" s="59"/>
      <c r="K530" s="59"/>
      <c r="L530" s="59"/>
      <c r="O530" s="59"/>
    </row>
    <row r="531" spans="2:15" s="44" customFormat="1">
      <c r="B531" s="59"/>
      <c r="C531" s="59"/>
      <c r="D531" s="59"/>
      <c r="G531" s="59"/>
      <c r="H531" s="59"/>
      <c r="J531" s="59"/>
      <c r="K531" s="59"/>
      <c r="L531" s="59"/>
      <c r="O531" s="59"/>
    </row>
    <row r="532" spans="2:15" s="44" customFormat="1">
      <c r="B532" s="59"/>
      <c r="C532" s="59"/>
      <c r="D532" s="59"/>
      <c r="G532" s="59"/>
      <c r="H532" s="59"/>
      <c r="J532" s="59"/>
      <c r="K532" s="59"/>
      <c r="L532" s="59"/>
      <c r="O532" s="59"/>
    </row>
    <row r="533" spans="2:15" s="44" customFormat="1">
      <c r="B533" s="59"/>
      <c r="C533" s="59"/>
      <c r="D533" s="59"/>
      <c r="G533" s="59"/>
      <c r="H533" s="59"/>
      <c r="J533" s="59"/>
      <c r="K533" s="59"/>
      <c r="L533" s="59"/>
      <c r="O533" s="59"/>
    </row>
    <row r="534" spans="2:15" s="44" customFormat="1">
      <c r="B534" s="59"/>
      <c r="C534" s="59"/>
      <c r="D534" s="59"/>
      <c r="G534" s="59"/>
      <c r="H534" s="59"/>
      <c r="J534" s="59"/>
      <c r="K534" s="59"/>
      <c r="L534" s="59"/>
      <c r="O534" s="59"/>
    </row>
    <row r="535" spans="2:15" s="44" customFormat="1">
      <c r="B535" s="59"/>
      <c r="C535" s="59"/>
      <c r="D535" s="59"/>
      <c r="G535" s="59"/>
      <c r="H535" s="59"/>
      <c r="J535" s="59"/>
      <c r="K535" s="59"/>
      <c r="L535" s="59"/>
      <c r="O535" s="59"/>
    </row>
    <row r="536" spans="2:15" s="44" customFormat="1">
      <c r="B536" s="59"/>
      <c r="C536" s="59"/>
      <c r="D536" s="59"/>
      <c r="G536" s="59"/>
      <c r="H536" s="59"/>
      <c r="J536" s="59"/>
      <c r="K536" s="59"/>
      <c r="L536" s="59"/>
      <c r="O536" s="59"/>
    </row>
    <row r="537" spans="2:15" s="44" customFormat="1">
      <c r="B537" s="59"/>
      <c r="C537" s="59"/>
      <c r="D537" s="59"/>
      <c r="G537" s="59"/>
      <c r="H537" s="59"/>
      <c r="J537" s="59"/>
      <c r="K537" s="59"/>
      <c r="L537" s="59"/>
      <c r="O537" s="59"/>
    </row>
    <row r="538" spans="2:15" s="44" customFormat="1">
      <c r="B538" s="59"/>
      <c r="C538" s="59"/>
      <c r="D538" s="59"/>
      <c r="G538" s="59"/>
      <c r="H538" s="59"/>
      <c r="J538" s="59"/>
      <c r="K538" s="59"/>
      <c r="L538" s="59"/>
      <c r="O538" s="59"/>
    </row>
    <row r="539" spans="2:15" s="44" customFormat="1">
      <c r="B539" s="59"/>
      <c r="C539" s="59"/>
      <c r="D539" s="59"/>
      <c r="G539" s="59"/>
      <c r="H539" s="59"/>
      <c r="J539" s="59"/>
      <c r="K539" s="59"/>
      <c r="L539" s="59"/>
      <c r="O539" s="59"/>
    </row>
    <row r="540" spans="2:15" s="44" customFormat="1">
      <c r="B540" s="59"/>
      <c r="C540" s="59"/>
      <c r="D540" s="59"/>
      <c r="G540" s="59"/>
      <c r="H540" s="59"/>
      <c r="J540" s="59"/>
      <c r="K540" s="59"/>
      <c r="L540" s="59"/>
      <c r="O540" s="59"/>
    </row>
    <row r="541" spans="2:15" s="44" customFormat="1">
      <c r="B541" s="59"/>
      <c r="C541" s="59"/>
      <c r="D541" s="59"/>
      <c r="G541" s="59"/>
      <c r="H541" s="59"/>
      <c r="J541" s="59"/>
      <c r="K541" s="59"/>
      <c r="L541" s="59"/>
      <c r="O541" s="59"/>
    </row>
    <row r="542" spans="2:15" s="44" customFormat="1">
      <c r="B542" s="59"/>
      <c r="C542" s="59"/>
      <c r="D542" s="59"/>
      <c r="G542" s="59"/>
      <c r="H542" s="59"/>
      <c r="J542" s="59"/>
      <c r="K542" s="59"/>
      <c r="L542" s="59"/>
      <c r="O542" s="59"/>
    </row>
    <row r="543" spans="2:15" s="44" customFormat="1">
      <c r="B543" s="59"/>
      <c r="C543" s="59"/>
      <c r="D543" s="59"/>
      <c r="G543" s="59"/>
      <c r="H543" s="59"/>
      <c r="J543" s="59"/>
      <c r="K543" s="59"/>
      <c r="L543" s="59"/>
      <c r="O543" s="59"/>
    </row>
    <row r="544" spans="2:15" s="44" customFormat="1">
      <c r="B544" s="59"/>
      <c r="C544" s="59"/>
      <c r="D544" s="59"/>
      <c r="G544" s="59"/>
      <c r="H544" s="59"/>
      <c r="J544" s="59"/>
      <c r="K544" s="59"/>
      <c r="L544" s="59"/>
      <c r="O544" s="59"/>
    </row>
    <row r="545" spans="2:15" s="44" customFormat="1">
      <c r="B545" s="59"/>
      <c r="C545" s="59"/>
      <c r="D545" s="59"/>
      <c r="G545" s="59"/>
      <c r="H545" s="59"/>
      <c r="J545" s="59"/>
      <c r="K545" s="59"/>
      <c r="L545" s="59"/>
      <c r="O545" s="59"/>
    </row>
    <row r="546" spans="2:15" s="44" customFormat="1">
      <c r="B546" s="59"/>
      <c r="C546" s="59"/>
      <c r="D546" s="59"/>
      <c r="G546" s="59"/>
      <c r="H546" s="59"/>
      <c r="J546" s="59"/>
      <c r="K546" s="59"/>
      <c r="L546" s="59"/>
      <c r="O546" s="59"/>
    </row>
    <row r="547" spans="2:15" s="44" customFormat="1">
      <c r="B547" s="59"/>
      <c r="C547" s="59"/>
      <c r="D547" s="59"/>
      <c r="G547" s="59"/>
      <c r="H547" s="59"/>
      <c r="J547" s="59"/>
      <c r="K547" s="59"/>
      <c r="L547" s="59"/>
      <c r="O547" s="59"/>
    </row>
    <row r="548" spans="2:15" s="44" customFormat="1">
      <c r="B548" s="59"/>
      <c r="C548" s="59"/>
      <c r="D548" s="59"/>
      <c r="G548" s="59"/>
      <c r="H548" s="59"/>
      <c r="J548" s="59"/>
      <c r="K548" s="59"/>
      <c r="L548" s="59"/>
      <c r="O548" s="59"/>
    </row>
    <row r="549" spans="2:15" s="44" customFormat="1">
      <c r="B549" s="59"/>
      <c r="C549" s="59"/>
      <c r="D549" s="59"/>
      <c r="G549" s="59"/>
      <c r="H549" s="59"/>
      <c r="J549" s="59"/>
      <c r="K549" s="59"/>
      <c r="L549" s="59"/>
      <c r="O549" s="59"/>
    </row>
    <row r="550" spans="2:15" s="44" customFormat="1">
      <c r="B550" s="59"/>
      <c r="C550" s="59"/>
      <c r="D550" s="59"/>
      <c r="G550" s="59"/>
      <c r="H550" s="59"/>
      <c r="J550" s="59"/>
      <c r="K550" s="59"/>
      <c r="L550" s="59"/>
      <c r="O550" s="59"/>
    </row>
    <row r="551" spans="2:15" s="44" customFormat="1">
      <c r="B551" s="59"/>
      <c r="C551" s="59"/>
      <c r="D551" s="59"/>
      <c r="G551" s="59"/>
      <c r="H551" s="59"/>
      <c r="J551" s="59"/>
      <c r="K551" s="59"/>
      <c r="L551" s="59"/>
      <c r="O551" s="59"/>
    </row>
    <row r="552" spans="2:15" s="44" customFormat="1">
      <c r="B552" s="59"/>
      <c r="C552" s="59"/>
      <c r="D552" s="59"/>
      <c r="G552" s="59"/>
      <c r="H552" s="59"/>
      <c r="J552" s="59"/>
      <c r="K552" s="59"/>
      <c r="L552" s="59"/>
      <c r="O552" s="59"/>
    </row>
    <row r="553" spans="2:15" s="44" customFormat="1">
      <c r="B553" s="59"/>
      <c r="C553" s="59"/>
      <c r="D553" s="59"/>
      <c r="G553" s="59"/>
      <c r="H553" s="59"/>
      <c r="J553" s="59"/>
      <c r="K553" s="59"/>
      <c r="L553" s="59"/>
      <c r="O553" s="59"/>
    </row>
    <row r="554" spans="2:15" s="44" customFormat="1">
      <c r="B554" s="59"/>
      <c r="C554" s="59"/>
      <c r="D554" s="59"/>
      <c r="G554" s="59"/>
      <c r="H554" s="59"/>
      <c r="J554" s="59"/>
      <c r="K554" s="59"/>
      <c r="L554" s="59"/>
      <c r="O554" s="59"/>
    </row>
    <row r="555" spans="2:15" s="44" customFormat="1">
      <c r="B555" s="59"/>
      <c r="C555" s="59"/>
      <c r="D555" s="59"/>
      <c r="G555" s="59"/>
      <c r="H555" s="59"/>
      <c r="J555" s="59"/>
      <c r="K555" s="59"/>
      <c r="L555" s="59"/>
      <c r="O555" s="59"/>
    </row>
    <row r="556" spans="2:15" s="44" customFormat="1">
      <c r="B556" s="59"/>
      <c r="C556" s="59"/>
      <c r="D556" s="59"/>
      <c r="G556" s="59"/>
      <c r="H556" s="59"/>
      <c r="J556" s="59"/>
      <c r="K556" s="59"/>
      <c r="L556" s="59"/>
      <c r="O556" s="59"/>
    </row>
    <row r="557" spans="2:15" s="44" customFormat="1">
      <c r="B557" s="59"/>
      <c r="C557" s="59"/>
      <c r="D557" s="59"/>
      <c r="G557" s="59"/>
      <c r="H557" s="59"/>
      <c r="J557" s="59"/>
      <c r="K557" s="59"/>
      <c r="L557" s="59"/>
      <c r="O557" s="59"/>
    </row>
    <row r="558" spans="2:15" s="44" customFormat="1">
      <c r="B558" s="59"/>
      <c r="C558" s="59"/>
      <c r="D558" s="59"/>
      <c r="G558" s="59"/>
      <c r="H558" s="59"/>
      <c r="J558" s="59"/>
      <c r="K558" s="59"/>
      <c r="L558" s="59"/>
      <c r="O558" s="59"/>
    </row>
    <row r="559" spans="2:15" s="44" customFormat="1">
      <c r="B559" s="59"/>
      <c r="C559" s="59"/>
      <c r="D559" s="59"/>
      <c r="G559" s="59"/>
      <c r="H559" s="59"/>
      <c r="J559" s="59"/>
      <c r="K559" s="59"/>
      <c r="L559" s="59"/>
      <c r="O559" s="59"/>
    </row>
    <row r="560" spans="2:15" s="44" customFormat="1">
      <c r="B560" s="59"/>
      <c r="C560" s="59"/>
      <c r="D560" s="59"/>
      <c r="G560" s="59"/>
      <c r="H560" s="59"/>
      <c r="J560" s="59"/>
      <c r="K560" s="59"/>
      <c r="L560" s="59"/>
      <c r="O560" s="59"/>
    </row>
    <row r="561" spans="2:15" s="44" customFormat="1">
      <c r="B561" s="59"/>
      <c r="C561" s="59"/>
      <c r="D561" s="59"/>
      <c r="G561" s="59"/>
      <c r="H561" s="59"/>
      <c r="J561" s="59"/>
      <c r="K561" s="59"/>
      <c r="L561" s="59"/>
      <c r="O561" s="59"/>
    </row>
    <row r="562" spans="2:15" s="44" customFormat="1">
      <c r="B562" s="59"/>
      <c r="C562" s="59"/>
      <c r="D562" s="59"/>
      <c r="G562" s="59"/>
      <c r="H562" s="59"/>
      <c r="J562" s="59"/>
      <c r="K562" s="59"/>
      <c r="L562" s="59"/>
      <c r="O562" s="59"/>
    </row>
    <row r="563" spans="2:15" s="44" customFormat="1">
      <c r="B563" s="59"/>
      <c r="C563" s="59"/>
      <c r="D563" s="59"/>
      <c r="G563" s="59"/>
      <c r="H563" s="59"/>
      <c r="J563" s="59"/>
      <c r="K563" s="59"/>
      <c r="L563" s="59"/>
      <c r="O563" s="59"/>
    </row>
    <row r="564" spans="2:15" s="44" customFormat="1">
      <c r="B564" s="59"/>
      <c r="C564" s="59"/>
      <c r="D564" s="59"/>
      <c r="G564" s="59"/>
      <c r="H564" s="59"/>
      <c r="J564" s="59"/>
      <c r="K564" s="59"/>
      <c r="L564" s="59"/>
      <c r="O564" s="59"/>
    </row>
    <row r="565" spans="2:15" s="44" customFormat="1">
      <c r="B565" s="59"/>
      <c r="C565" s="59"/>
      <c r="D565" s="59"/>
      <c r="G565" s="59"/>
      <c r="H565" s="59"/>
      <c r="J565" s="59"/>
      <c r="K565" s="59"/>
      <c r="L565" s="59"/>
      <c r="O565" s="59"/>
    </row>
    <row r="566" spans="2:15" s="44" customFormat="1">
      <c r="B566" s="59"/>
      <c r="C566" s="59"/>
      <c r="D566" s="59"/>
      <c r="G566" s="59"/>
      <c r="H566" s="59"/>
      <c r="J566" s="59"/>
      <c r="K566" s="59"/>
      <c r="L566" s="59"/>
      <c r="O566" s="59"/>
    </row>
    <row r="567" spans="2:15" s="44" customFormat="1">
      <c r="B567" s="59"/>
      <c r="C567" s="59"/>
      <c r="D567" s="59"/>
      <c r="G567" s="59"/>
      <c r="H567" s="59"/>
      <c r="J567" s="59"/>
      <c r="K567" s="59"/>
      <c r="L567" s="59"/>
      <c r="O567" s="59"/>
    </row>
    <row r="568" spans="2:15" s="44" customFormat="1">
      <c r="B568" s="59"/>
      <c r="C568" s="59"/>
      <c r="D568" s="59"/>
      <c r="G568" s="59"/>
      <c r="H568" s="59"/>
      <c r="J568" s="59"/>
      <c r="K568" s="59"/>
      <c r="L568" s="59"/>
      <c r="O568" s="59"/>
    </row>
    <row r="569" spans="2:15" s="44" customFormat="1">
      <c r="B569" s="59"/>
      <c r="C569" s="59"/>
      <c r="D569" s="59"/>
      <c r="G569" s="59"/>
      <c r="H569" s="59"/>
      <c r="J569" s="59"/>
      <c r="K569" s="59"/>
      <c r="L569" s="59"/>
      <c r="O569" s="59"/>
    </row>
    <row r="570" spans="2:15" s="44" customFormat="1">
      <c r="B570" s="59"/>
      <c r="C570" s="59"/>
      <c r="D570" s="59"/>
      <c r="G570" s="59"/>
      <c r="H570" s="59"/>
      <c r="J570" s="59"/>
      <c r="K570" s="59"/>
      <c r="L570" s="59"/>
      <c r="O570" s="59"/>
    </row>
    <row r="571" spans="2:15" s="44" customFormat="1">
      <c r="B571" s="59"/>
      <c r="C571" s="59"/>
      <c r="D571" s="59"/>
      <c r="G571" s="59"/>
      <c r="H571" s="59"/>
      <c r="J571" s="59"/>
      <c r="K571" s="59"/>
      <c r="L571" s="59"/>
      <c r="O571" s="59"/>
    </row>
    <row r="572" spans="2:15" s="44" customFormat="1">
      <c r="B572" s="59"/>
      <c r="C572" s="59"/>
      <c r="D572" s="59"/>
      <c r="G572" s="59"/>
      <c r="H572" s="59"/>
      <c r="J572" s="59"/>
      <c r="K572" s="59"/>
      <c r="L572" s="59"/>
      <c r="O572" s="59"/>
    </row>
    <row r="573" spans="2:15" s="44" customFormat="1">
      <c r="B573" s="59"/>
      <c r="C573" s="59"/>
      <c r="D573" s="59"/>
      <c r="G573" s="59"/>
      <c r="H573" s="59"/>
      <c r="J573" s="59"/>
      <c r="K573" s="59"/>
      <c r="L573" s="59"/>
      <c r="O573" s="59"/>
    </row>
    <row r="574" spans="2:15" s="44" customFormat="1">
      <c r="B574" s="59"/>
      <c r="C574" s="59"/>
      <c r="D574" s="59"/>
      <c r="G574" s="59"/>
      <c r="H574" s="59"/>
      <c r="J574" s="59"/>
      <c r="K574" s="59"/>
      <c r="L574" s="59"/>
      <c r="O574" s="59"/>
    </row>
    <row r="575" spans="2:15" s="44" customFormat="1">
      <c r="B575" s="59"/>
      <c r="C575" s="59"/>
      <c r="D575" s="59"/>
      <c r="G575" s="59"/>
      <c r="H575" s="59"/>
      <c r="J575" s="59"/>
      <c r="K575" s="59"/>
      <c r="L575" s="59"/>
      <c r="O575" s="59"/>
    </row>
    <row r="576" spans="2:15" s="44" customFormat="1">
      <c r="B576" s="59"/>
      <c r="C576" s="59"/>
      <c r="D576" s="59"/>
      <c r="G576" s="59"/>
      <c r="H576" s="59"/>
      <c r="J576" s="59"/>
      <c r="K576" s="59"/>
      <c r="L576" s="59"/>
      <c r="O576" s="59"/>
    </row>
    <row r="577" spans="2:15" s="44" customFormat="1">
      <c r="B577" s="59"/>
      <c r="C577" s="59"/>
      <c r="D577" s="59"/>
      <c r="G577" s="59"/>
      <c r="H577" s="59"/>
      <c r="J577" s="59"/>
      <c r="K577" s="59"/>
      <c r="L577" s="59"/>
      <c r="O577" s="59"/>
    </row>
    <row r="578" spans="2:15" s="44" customFormat="1">
      <c r="B578" s="59"/>
      <c r="C578" s="59"/>
      <c r="D578" s="59"/>
      <c r="G578" s="59"/>
      <c r="H578" s="59"/>
      <c r="J578" s="59"/>
      <c r="K578" s="59"/>
      <c r="L578" s="59"/>
      <c r="O578" s="59"/>
    </row>
    <row r="579" spans="2:15" s="44" customFormat="1">
      <c r="B579" s="59"/>
      <c r="C579" s="59"/>
      <c r="D579" s="59"/>
      <c r="G579" s="59"/>
      <c r="H579" s="59"/>
      <c r="J579" s="59"/>
      <c r="K579" s="59"/>
      <c r="L579" s="59"/>
      <c r="O579" s="59"/>
    </row>
    <row r="580" spans="2:15" s="44" customFormat="1">
      <c r="B580" s="59"/>
      <c r="C580" s="59"/>
      <c r="D580" s="59"/>
      <c r="G580" s="59"/>
      <c r="H580" s="59"/>
      <c r="J580" s="59"/>
      <c r="K580" s="59"/>
      <c r="L580" s="59"/>
      <c r="O580" s="59"/>
    </row>
    <row r="581" spans="2:15" s="44" customFormat="1">
      <c r="B581" s="59"/>
      <c r="C581" s="59"/>
      <c r="D581" s="59"/>
      <c r="G581" s="59"/>
      <c r="H581" s="59"/>
      <c r="J581" s="59"/>
      <c r="K581" s="59"/>
      <c r="L581" s="59"/>
      <c r="O581" s="59"/>
    </row>
    <row r="582" spans="2:15" s="44" customFormat="1">
      <c r="B582" s="59"/>
      <c r="C582" s="59"/>
      <c r="D582" s="59"/>
      <c r="G582" s="59"/>
      <c r="H582" s="59"/>
      <c r="J582" s="59"/>
      <c r="K582" s="59"/>
      <c r="L582" s="59"/>
      <c r="O582" s="59"/>
    </row>
    <row r="583" spans="2:15" s="44" customFormat="1">
      <c r="B583" s="59"/>
      <c r="C583" s="59"/>
      <c r="D583" s="59"/>
      <c r="G583" s="59"/>
      <c r="H583" s="59"/>
      <c r="J583" s="59"/>
      <c r="K583" s="59"/>
      <c r="L583" s="59"/>
      <c r="O583" s="59"/>
    </row>
    <row r="584" spans="2:15" s="44" customFormat="1">
      <c r="B584" s="59"/>
      <c r="C584" s="59"/>
      <c r="D584" s="59"/>
      <c r="G584" s="59"/>
      <c r="H584" s="59"/>
      <c r="J584" s="59"/>
      <c r="K584" s="59"/>
      <c r="L584" s="59"/>
      <c r="O584" s="59"/>
    </row>
    <row r="585" spans="2:15" s="44" customFormat="1">
      <c r="B585" s="59"/>
      <c r="C585" s="59"/>
      <c r="D585" s="59"/>
      <c r="G585" s="59"/>
      <c r="H585" s="59"/>
      <c r="J585" s="59"/>
      <c r="K585" s="59"/>
      <c r="L585" s="59"/>
      <c r="O585" s="59"/>
    </row>
    <row r="586" spans="2:15" s="44" customFormat="1">
      <c r="B586" s="59"/>
      <c r="C586" s="59"/>
      <c r="D586" s="59"/>
      <c r="G586" s="59"/>
      <c r="H586" s="59"/>
      <c r="J586" s="59"/>
      <c r="K586" s="59"/>
      <c r="L586" s="59"/>
      <c r="O586" s="59"/>
    </row>
    <row r="587" spans="2:15" s="44" customFormat="1">
      <c r="B587" s="59"/>
      <c r="C587" s="59"/>
      <c r="D587" s="59"/>
      <c r="G587" s="59"/>
      <c r="H587" s="59"/>
      <c r="J587" s="59"/>
      <c r="K587" s="59"/>
      <c r="L587" s="59"/>
      <c r="O587" s="59"/>
    </row>
    <row r="588" spans="2:15" s="44" customFormat="1">
      <c r="B588" s="59"/>
      <c r="C588" s="59"/>
      <c r="D588" s="59"/>
      <c r="G588" s="59"/>
      <c r="H588" s="59"/>
      <c r="J588" s="59"/>
      <c r="K588" s="59"/>
      <c r="L588" s="59"/>
      <c r="O588" s="59"/>
    </row>
    <row r="589" spans="2:15" s="44" customFormat="1">
      <c r="B589" s="59"/>
      <c r="C589" s="59"/>
      <c r="D589" s="59"/>
      <c r="G589" s="59"/>
      <c r="H589" s="59"/>
      <c r="J589" s="59"/>
      <c r="K589" s="59"/>
      <c r="L589" s="59"/>
      <c r="O589" s="59"/>
    </row>
    <row r="590" spans="2:15" s="44" customFormat="1">
      <c r="B590" s="59"/>
      <c r="C590" s="59"/>
      <c r="D590" s="59"/>
      <c r="G590" s="59"/>
      <c r="H590" s="59"/>
      <c r="J590" s="59"/>
      <c r="K590" s="59"/>
      <c r="L590" s="59"/>
      <c r="O590" s="59"/>
    </row>
    <row r="591" spans="2:15" s="44" customFormat="1">
      <c r="B591" s="59"/>
      <c r="C591" s="59"/>
      <c r="D591" s="59"/>
      <c r="G591" s="59"/>
      <c r="H591" s="59"/>
      <c r="J591" s="59"/>
      <c r="K591" s="59"/>
      <c r="L591" s="59"/>
      <c r="O591" s="59"/>
    </row>
    <row r="592" spans="2:15" s="44" customFormat="1">
      <c r="B592" s="59"/>
      <c r="C592" s="59"/>
      <c r="D592" s="59"/>
      <c r="G592" s="59"/>
      <c r="H592" s="59"/>
      <c r="J592" s="59"/>
      <c r="K592" s="59"/>
      <c r="L592" s="59"/>
      <c r="O592" s="59"/>
    </row>
    <row r="593" spans="2:15" s="44" customFormat="1">
      <c r="B593" s="59"/>
      <c r="C593" s="59"/>
      <c r="D593" s="59"/>
      <c r="G593" s="59"/>
      <c r="H593" s="59"/>
      <c r="J593" s="59"/>
      <c r="K593" s="59"/>
      <c r="L593" s="59"/>
      <c r="O593" s="59"/>
    </row>
    <row r="594" spans="2:15" s="44" customFormat="1">
      <c r="B594" s="59"/>
      <c r="C594" s="59"/>
      <c r="D594" s="59"/>
      <c r="G594" s="59"/>
      <c r="H594" s="59"/>
      <c r="J594" s="59"/>
      <c r="K594" s="59"/>
      <c r="L594" s="59"/>
      <c r="O594" s="59"/>
    </row>
    <row r="595" spans="2:15" s="44" customFormat="1">
      <c r="B595" s="59"/>
      <c r="C595" s="59"/>
      <c r="D595" s="59"/>
      <c r="G595" s="59"/>
      <c r="H595" s="59"/>
      <c r="J595" s="59"/>
      <c r="K595" s="59"/>
      <c r="L595" s="59"/>
      <c r="O595" s="59"/>
    </row>
    <row r="596" spans="2:15" s="44" customFormat="1">
      <c r="B596" s="59"/>
      <c r="C596" s="59"/>
      <c r="D596" s="59"/>
      <c r="G596" s="59"/>
      <c r="H596" s="59"/>
      <c r="J596" s="59"/>
      <c r="K596" s="59"/>
      <c r="L596" s="59"/>
      <c r="O596" s="59"/>
    </row>
    <row r="597" spans="2:15" s="44" customFormat="1">
      <c r="B597" s="59"/>
      <c r="C597" s="59"/>
      <c r="D597" s="59"/>
      <c r="G597" s="59"/>
      <c r="H597" s="59"/>
      <c r="J597" s="59"/>
      <c r="K597" s="59"/>
      <c r="L597" s="59"/>
      <c r="O597" s="59"/>
    </row>
    <row r="598" spans="2:15" s="44" customFormat="1">
      <c r="B598" s="59"/>
      <c r="C598" s="59"/>
      <c r="D598" s="59"/>
      <c r="G598" s="59"/>
      <c r="H598" s="59"/>
      <c r="J598" s="59"/>
      <c r="K598" s="59"/>
      <c r="L598" s="59"/>
      <c r="O598" s="59"/>
    </row>
    <row r="599" spans="2:15" s="44" customFormat="1">
      <c r="B599" s="59"/>
      <c r="C599" s="59"/>
      <c r="D599" s="59"/>
      <c r="G599" s="59"/>
      <c r="H599" s="59"/>
      <c r="J599" s="59"/>
      <c r="K599" s="59"/>
      <c r="L599" s="59"/>
      <c r="O599" s="59"/>
    </row>
    <row r="600" spans="2:15" s="44" customFormat="1">
      <c r="B600" s="59"/>
      <c r="C600" s="59"/>
      <c r="D600" s="59"/>
      <c r="G600" s="59"/>
      <c r="H600" s="59"/>
      <c r="J600" s="59"/>
      <c r="K600" s="59"/>
      <c r="L600" s="59"/>
      <c r="O600" s="59"/>
    </row>
    <row r="601" spans="2:15" s="44" customFormat="1">
      <c r="B601" s="59"/>
      <c r="C601" s="59"/>
      <c r="D601" s="59"/>
      <c r="G601" s="59"/>
      <c r="H601" s="59"/>
      <c r="J601" s="59"/>
      <c r="K601" s="59"/>
      <c r="L601" s="59"/>
      <c r="O601" s="59"/>
    </row>
    <row r="602" spans="2:15" s="44" customFormat="1">
      <c r="B602" s="59"/>
      <c r="C602" s="59"/>
      <c r="D602" s="59"/>
      <c r="G602" s="59"/>
      <c r="H602" s="59"/>
      <c r="J602" s="59"/>
      <c r="K602" s="59"/>
      <c r="L602" s="59"/>
      <c r="O602" s="59"/>
    </row>
    <row r="603" spans="2:15" s="44" customFormat="1">
      <c r="B603" s="59"/>
      <c r="C603" s="59"/>
      <c r="D603" s="59"/>
      <c r="G603" s="59"/>
      <c r="H603" s="59"/>
      <c r="J603" s="59"/>
      <c r="K603" s="59"/>
      <c r="L603" s="59"/>
      <c r="O603" s="59"/>
    </row>
    <row r="604" spans="2:15" s="44" customFormat="1">
      <c r="B604" s="59"/>
      <c r="C604" s="59"/>
      <c r="D604" s="59"/>
      <c r="G604" s="59"/>
      <c r="H604" s="59"/>
      <c r="J604" s="59"/>
      <c r="K604" s="59"/>
      <c r="L604" s="59"/>
      <c r="O604" s="59"/>
    </row>
    <row r="605" spans="2:15" s="44" customFormat="1">
      <c r="B605" s="59"/>
      <c r="C605" s="59"/>
      <c r="D605" s="59"/>
      <c r="G605" s="59"/>
      <c r="H605" s="59"/>
      <c r="J605" s="59"/>
      <c r="K605" s="59"/>
      <c r="L605" s="59"/>
      <c r="O605" s="59"/>
    </row>
    <row r="606" spans="2:15" s="44" customFormat="1">
      <c r="B606" s="59"/>
      <c r="C606" s="59"/>
      <c r="D606" s="59"/>
      <c r="G606" s="59"/>
      <c r="H606" s="59"/>
      <c r="J606" s="59"/>
      <c r="K606" s="59"/>
      <c r="L606" s="59"/>
      <c r="O606" s="59"/>
    </row>
    <row r="607" spans="2:15" s="44" customFormat="1">
      <c r="B607" s="59"/>
      <c r="C607" s="59"/>
      <c r="D607" s="59"/>
      <c r="G607" s="59"/>
      <c r="H607" s="59"/>
      <c r="J607" s="59"/>
      <c r="K607" s="59"/>
      <c r="L607" s="59"/>
      <c r="O607" s="59"/>
    </row>
    <row r="608" spans="2:15" s="44" customFormat="1">
      <c r="B608" s="59"/>
      <c r="C608" s="59"/>
      <c r="D608" s="59"/>
      <c r="G608" s="59"/>
      <c r="H608" s="59"/>
      <c r="J608" s="59"/>
      <c r="K608" s="59"/>
      <c r="L608" s="59"/>
      <c r="O608" s="59"/>
    </row>
    <row r="609" spans="2:15" s="44" customFormat="1">
      <c r="B609" s="59"/>
      <c r="C609" s="59"/>
      <c r="D609" s="59"/>
      <c r="G609" s="59"/>
      <c r="H609" s="59"/>
      <c r="J609" s="59"/>
      <c r="K609" s="59"/>
      <c r="L609" s="59"/>
      <c r="O609" s="59"/>
    </row>
    <row r="610" spans="2:15" s="44" customFormat="1">
      <c r="B610" s="59"/>
      <c r="C610" s="59"/>
      <c r="D610" s="59"/>
      <c r="G610" s="59"/>
      <c r="H610" s="59"/>
      <c r="J610" s="59"/>
      <c r="K610" s="59"/>
      <c r="L610" s="59"/>
      <c r="O610" s="59"/>
    </row>
    <row r="611" spans="2:15" s="44" customFormat="1">
      <c r="B611" s="59"/>
      <c r="C611" s="59"/>
      <c r="D611" s="59"/>
      <c r="G611" s="59"/>
      <c r="H611" s="59"/>
      <c r="J611" s="59"/>
      <c r="K611" s="59"/>
      <c r="L611" s="59"/>
      <c r="O611" s="59"/>
    </row>
    <row r="612" spans="2:15" s="44" customFormat="1">
      <c r="B612" s="59"/>
      <c r="C612" s="59"/>
      <c r="D612" s="59"/>
      <c r="G612" s="59"/>
      <c r="H612" s="59"/>
      <c r="J612" s="59"/>
      <c r="K612" s="59"/>
      <c r="L612" s="59"/>
      <c r="O612" s="59"/>
    </row>
    <row r="613" spans="2:15" s="44" customFormat="1">
      <c r="B613" s="59"/>
      <c r="C613" s="59"/>
      <c r="D613" s="59"/>
      <c r="G613" s="59"/>
      <c r="H613" s="59"/>
      <c r="J613" s="59"/>
      <c r="K613" s="59"/>
      <c r="L613" s="59"/>
      <c r="O613" s="59"/>
    </row>
    <row r="614" spans="2:15" s="44" customFormat="1">
      <c r="B614" s="59"/>
      <c r="C614" s="59"/>
      <c r="D614" s="59"/>
      <c r="G614" s="59"/>
      <c r="H614" s="59"/>
      <c r="J614" s="59"/>
      <c r="K614" s="59"/>
      <c r="L614" s="59"/>
      <c r="O614" s="59"/>
    </row>
    <row r="615" spans="2:15" s="44" customFormat="1">
      <c r="B615" s="59"/>
      <c r="C615" s="59"/>
      <c r="D615" s="59"/>
      <c r="G615" s="59"/>
      <c r="H615" s="59"/>
      <c r="J615" s="59"/>
      <c r="K615" s="59"/>
      <c r="L615" s="59"/>
      <c r="O615" s="59"/>
    </row>
    <row r="616" spans="2:15" s="44" customFormat="1">
      <c r="B616" s="59"/>
      <c r="C616" s="59"/>
      <c r="D616" s="59"/>
      <c r="G616" s="59"/>
      <c r="H616" s="59"/>
      <c r="J616" s="59"/>
      <c r="K616" s="59"/>
      <c r="L616" s="59"/>
      <c r="O616" s="59"/>
    </row>
    <row r="617" spans="2:15" s="44" customFormat="1">
      <c r="B617" s="59"/>
      <c r="C617" s="59"/>
      <c r="D617" s="59"/>
      <c r="G617" s="59"/>
      <c r="H617" s="59"/>
      <c r="J617" s="59"/>
      <c r="K617" s="59"/>
      <c r="L617" s="59"/>
      <c r="O617" s="59"/>
    </row>
    <row r="618" spans="2:15" s="44" customFormat="1">
      <c r="B618" s="59"/>
      <c r="C618" s="59"/>
      <c r="D618" s="59"/>
      <c r="G618" s="59"/>
      <c r="H618" s="59"/>
      <c r="J618" s="59"/>
      <c r="K618" s="59"/>
      <c r="L618" s="59"/>
      <c r="O618" s="59"/>
    </row>
    <row r="619" spans="2:15" s="44" customFormat="1">
      <c r="B619" s="59"/>
      <c r="C619" s="59"/>
      <c r="D619" s="59"/>
      <c r="G619" s="59"/>
      <c r="H619" s="59"/>
      <c r="J619" s="59"/>
      <c r="K619" s="59"/>
      <c r="L619" s="59"/>
      <c r="O619" s="59"/>
    </row>
    <row r="620" spans="2:15" s="44" customFormat="1">
      <c r="B620" s="59"/>
      <c r="C620" s="59"/>
      <c r="D620" s="59"/>
      <c r="G620" s="59"/>
      <c r="H620" s="59"/>
      <c r="J620" s="59"/>
      <c r="K620" s="59"/>
      <c r="L620" s="59"/>
      <c r="O620" s="59"/>
    </row>
    <row r="621" spans="2:15" s="44" customFormat="1">
      <c r="B621" s="59"/>
      <c r="C621" s="59"/>
      <c r="D621" s="59"/>
      <c r="G621" s="59"/>
      <c r="H621" s="59"/>
      <c r="J621" s="59"/>
      <c r="K621" s="59"/>
      <c r="L621" s="59"/>
      <c r="O621" s="59"/>
    </row>
    <row r="622" spans="2:15" s="44" customFormat="1">
      <c r="B622" s="59"/>
      <c r="C622" s="59"/>
      <c r="D622" s="59"/>
      <c r="G622" s="59"/>
      <c r="H622" s="59"/>
      <c r="J622" s="59"/>
      <c r="K622" s="59"/>
      <c r="L622" s="59"/>
      <c r="O622" s="59"/>
    </row>
    <row r="623" spans="2:15" s="44" customFormat="1">
      <c r="B623" s="59"/>
      <c r="C623" s="59"/>
      <c r="D623" s="59"/>
      <c r="G623" s="59"/>
      <c r="H623" s="59"/>
      <c r="J623" s="59"/>
      <c r="K623" s="59"/>
      <c r="L623" s="59"/>
      <c r="O623" s="59"/>
    </row>
    <row r="624" spans="2:15" s="44" customFormat="1">
      <c r="B624" s="59"/>
      <c r="C624" s="59"/>
      <c r="D624" s="59"/>
      <c r="G624" s="59"/>
      <c r="H624" s="59"/>
      <c r="J624" s="59"/>
      <c r="K624" s="59"/>
      <c r="L624" s="59"/>
      <c r="O624" s="59"/>
    </row>
    <row r="625" spans="2:15" s="44" customFormat="1">
      <c r="B625" s="59"/>
      <c r="C625" s="59"/>
      <c r="D625" s="59"/>
      <c r="G625" s="59"/>
      <c r="H625" s="59"/>
      <c r="J625" s="59"/>
      <c r="K625" s="59"/>
      <c r="L625" s="59"/>
      <c r="O625" s="59"/>
    </row>
    <row r="626" spans="2:15" s="44" customFormat="1">
      <c r="B626" s="59"/>
      <c r="C626" s="59"/>
      <c r="D626" s="59"/>
      <c r="G626" s="59"/>
      <c r="H626" s="59"/>
      <c r="J626" s="59"/>
      <c r="K626" s="59"/>
      <c r="L626" s="59"/>
      <c r="O626" s="59"/>
    </row>
    <row r="627" spans="2:15" s="44" customFormat="1">
      <c r="B627" s="59"/>
      <c r="C627" s="59"/>
      <c r="D627" s="59"/>
      <c r="G627" s="59"/>
      <c r="H627" s="59"/>
      <c r="J627" s="59"/>
      <c r="K627" s="59"/>
      <c r="L627" s="59"/>
      <c r="O627" s="59"/>
    </row>
    <row r="628" spans="2:15" s="44" customFormat="1">
      <c r="B628" s="59"/>
      <c r="C628" s="59"/>
      <c r="D628" s="59"/>
      <c r="G628" s="59"/>
      <c r="H628" s="59"/>
      <c r="J628" s="59"/>
      <c r="K628" s="59"/>
      <c r="L628" s="59"/>
      <c r="O628" s="59"/>
    </row>
    <row r="629" spans="2:15" s="44" customFormat="1">
      <c r="B629" s="59"/>
      <c r="C629" s="59"/>
      <c r="D629" s="59"/>
      <c r="G629" s="59"/>
      <c r="H629" s="59"/>
      <c r="J629" s="59"/>
      <c r="K629" s="59"/>
      <c r="L629" s="59"/>
      <c r="O629" s="59"/>
    </row>
    <row r="630" spans="2:15" s="44" customFormat="1">
      <c r="B630" s="59"/>
      <c r="C630" s="59"/>
      <c r="D630" s="59"/>
      <c r="G630" s="59"/>
      <c r="H630" s="59"/>
      <c r="J630" s="59"/>
      <c r="K630" s="59"/>
      <c r="L630" s="59"/>
      <c r="O630" s="59"/>
    </row>
    <row r="631" spans="2:15" s="44" customFormat="1">
      <c r="B631" s="59"/>
      <c r="C631" s="59"/>
      <c r="D631" s="59"/>
      <c r="G631" s="59"/>
      <c r="H631" s="59"/>
      <c r="J631" s="59"/>
      <c r="K631" s="59"/>
      <c r="L631" s="59"/>
      <c r="O631" s="59"/>
    </row>
    <row r="632" spans="2:15" s="44" customFormat="1">
      <c r="B632" s="59"/>
      <c r="C632" s="59"/>
      <c r="D632" s="59"/>
      <c r="G632" s="59"/>
      <c r="H632" s="59"/>
      <c r="J632" s="59"/>
      <c r="K632" s="59"/>
      <c r="L632" s="59"/>
      <c r="O632" s="59"/>
    </row>
    <row r="633" spans="2:15" s="44" customFormat="1">
      <c r="B633" s="59"/>
      <c r="C633" s="59"/>
      <c r="D633" s="59"/>
      <c r="G633" s="59"/>
      <c r="H633" s="59"/>
      <c r="J633" s="59"/>
      <c r="K633" s="59"/>
      <c r="L633" s="59"/>
      <c r="O633" s="59"/>
    </row>
    <row r="634" spans="2:15" s="44" customFormat="1">
      <c r="B634" s="59"/>
      <c r="C634" s="59"/>
      <c r="D634" s="59"/>
      <c r="G634" s="59"/>
      <c r="H634" s="59"/>
      <c r="J634" s="59"/>
      <c r="K634" s="59"/>
      <c r="L634" s="59"/>
      <c r="O634" s="59"/>
    </row>
    <row r="635" spans="2:15" s="44" customFormat="1">
      <c r="B635" s="59"/>
      <c r="C635" s="59"/>
      <c r="D635" s="59"/>
      <c r="G635" s="59"/>
      <c r="H635" s="59"/>
      <c r="J635" s="59"/>
      <c r="K635" s="59"/>
      <c r="L635" s="59"/>
      <c r="O635" s="59"/>
    </row>
    <row r="636" spans="2:15" s="44" customFormat="1">
      <c r="B636" s="59"/>
      <c r="C636" s="59"/>
      <c r="D636" s="59"/>
      <c r="G636" s="59"/>
      <c r="H636" s="59"/>
      <c r="J636" s="59"/>
      <c r="K636" s="59"/>
      <c r="L636" s="59"/>
      <c r="O636" s="59"/>
    </row>
    <row r="637" spans="2:15" s="44" customFormat="1">
      <c r="B637" s="59"/>
      <c r="C637" s="59"/>
      <c r="D637" s="59"/>
      <c r="G637" s="59"/>
      <c r="H637" s="59"/>
      <c r="J637" s="59"/>
      <c r="K637" s="59"/>
      <c r="L637" s="59"/>
      <c r="O637" s="59"/>
    </row>
    <row r="638" spans="2:15" s="44" customFormat="1">
      <c r="B638" s="59"/>
      <c r="C638" s="59"/>
      <c r="D638" s="59"/>
      <c r="G638" s="59"/>
      <c r="H638" s="59"/>
      <c r="J638" s="59"/>
      <c r="K638" s="59"/>
      <c r="L638" s="59"/>
      <c r="O638" s="59"/>
    </row>
    <row r="639" spans="2:15" s="44" customFormat="1">
      <c r="B639" s="59"/>
      <c r="C639" s="59"/>
      <c r="D639" s="59"/>
      <c r="G639" s="59"/>
      <c r="H639" s="59"/>
      <c r="J639" s="59"/>
      <c r="K639" s="59"/>
      <c r="L639" s="59"/>
      <c r="O639" s="59"/>
    </row>
    <row r="640" spans="2:15" s="44" customFormat="1">
      <c r="B640" s="59"/>
      <c r="C640" s="59"/>
      <c r="D640" s="59"/>
      <c r="G640" s="59"/>
      <c r="H640" s="59"/>
      <c r="J640" s="59"/>
      <c r="K640" s="59"/>
      <c r="L640" s="59"/>
      <c r="O640" s="59"/>
    </row>
    <row r="641" spans="2:15" s="44" customFormat="1">
      <c r="B641" s="59"/>
      <c r="C641" s="59"/>
      <c r="D641" s="59"/>
      <c r="G641" s="59"/>
      <c r="H641" s="59"/>
      <c r="J641" s="59"/>
      <c r="K641" s="59"/>
      <c r="L641" s="59"/>
      <c r="O641" s="59"/>
    </row>
    <row r="642" spans="2:15" s="44" customFormat="1">
      <c r="B642" s="59"/>
      <c r="C642" s="59"/>
      <c r="D642" s="59"/>
      <c r="G642" s="59"/>
      <c r="H642" s="59"/>
      <c r="J642" s="59"/>
      <c r="K642" s="59"/>
      <c r="L642" s="59"/>
      <c r="O642" s="59"/>
    </row>
    <row r="643" spans="2:15" s="44" customFormat="1">
      <c r="B643" s="59"/>
      <c r="C643" s="59"/>
      <c r="D643" s="59"/>
      <c r="G643" s="59"/>
      <c r="H643" s="59"/>
      <c r="J643" s="59"/>
      <c r="K643" s="59"/>
      <c r="L643" s="59"/>
      <c r="O643" s="59"/>
    </row>
    <row r="644" spans="2:15" s="44" customFormat="1">
      <c r="B644" s="59"/>
      <c r="C644" s="59"/>
      <c r="D644" s="59"/>
      <c r="G644" s="59"/>
      <c r="H644" s="59"/>
      <c r="J644" s="59"/>
      <c r="K644" s="59"/>
      <c r="L644" s="59"/>
      <c r="O644" s="59"/>
    </row>
    <row r="645" spans="2:15" s="44" customFormat="1">
      <c r="B645" s="59"/>
      <c r="C645" s="59"/>
      <c r="D645" s="59"/>
      <c r="G645" s="59"/>
      <c r="H645" s="59"/>
      <c r="J645" s="59"/>
      <c r="K645" s="59"/>
      <c r="L645" s="59"/>
      <c r="O645" s="59"/>
    </row>
    <row r="646" spans="2:15" s="44" customFormat="1">
      <c r="B646" s="59"/>
      <c r="C646" s="59"/>
      <c r="D646" s="59"/>
      <c r="G646" s="59"/>
      <c r="H646" s="59"/>
      <c r="J646" s="59"/>
      <c r="K646" s="59"/>
      <c r="L646" s="59"/>
      <c r="O646" s="59"/>
    </row>
    <row r="647" spans="2:15" s="44" customFormat="1">
      <c r="B647" s="59"/>
      <c r="C647" s="59"/>
      <c r="D647" s="59"/>
      <c r="G647" s="59"/>
      <c r="H647" s="59"/>
      <c r="J647" s="59"/>
      <c r="K647" s="59"/>
      <c r="L647" s="59"/>
      <c r="O647" s="59"/>
    </row>
    <row r="648" spans="2:15" s="44" customFormat="1">
      <c r="B648" s="59"/>
      <c r="C648" s="59"/>
      <c r="D648" s="59"/>
      <c r="G648" s="59"/>
      <c r="H648" s="59"/>
      <c r="J648" s="59"/>
      <c r="K648" s="59"/>
      <c r="L648" s="59"/>
      <c r="O648" s="59"/>
    </row>
    <row r="649" spans="2:15" s="44" customFormat="1">
      <c r="B649" s="59"/>
      <c r="C649" s="59"/>
      <c r="D649" s="59"/>
      <c r="G649" s="59"/>
      <c r="H649" s="59"/>
      <c r="J649" s="59"/>
      <c r="K649" s="59"/>
      <c r="L649" s="59"/>
      <c r="O649" s="59"/>
    </row>
    <row r="650" spans="2:15" s="44" customFormat="1">
      <c r="B650" s="59"/>
      <c r="C650" s="59"/>
      <c r="D650" s="59"/>
      <c r="G650" s="59"/>
      <c r="H650" s="59"/>
      <c r="J650" s="59"/>
      <c r="K650" s="59"/>
      <c r="L650" s="59"/>
      <c r="O650" s="59"/>
    </row>
    <row r="651" spans="2:15" s="44" customFormat="1">
      <c r="B651" s="59"/>
      <c r="C651" s="59"/>
      <c r="D651" s="59"/>
      <c r="G651" s="59"/>
      <c r="H651" s="59"/>
      <c r="J651" s="59"/>
      <c r="K651" s="59"/>
      <c r="L651" s="59"/>
      <c r="O651" s="59"/>
    </row>
    <row r="652" spans="2:15" s="44" customFormat="1">
      <c r="B652" s="59"/>
      <c r="C652" s="59"/>
      <c r="D652" s="59"/>
      <c r="G652" s="59"/>
      <c r="H652" s="59"/>
      <c r="J652" s="59"/>
      <c r="K652" s="59"/>
      <c r="L652" s="59"/>
      <c r="O652" s="59"/>
    </row>
    <row r="653" spans="2:15" s="44" customFormat="1">
      <c r="B653" s="59"/>
      <c r="C653" s="59"/>
      <c r="D653" s="59"/>
      <c r="G653" s="59"/>
      <c r="H653" s="59"/>
      <c r="J653" s="59"/>
      <c r="K653" s="59"/>
      <c r="L653" s="59"/>
      <c r="O653" s="59"/>
    </row>
    <row r="654" spans="2:15" s="44" customFormat="1">
      <c r="B654" s="59"/>
      <c r="C654" s="59"/>
      <c r="D654" s="59"/>
      <c r="G654" s="59"/>
      <c r="H654" s="59"/>
      <c r="J654" s="59"/>
      <c r="K654" s="59"/>
      <c r="L654" s="59"/>
      <c r="O654" s="59"/>
    </row>
    <row r="655" spans="2:15" s="44" customFormat="1">
      <c r="B655" s="59"/>
      <c r="C655" s="59"/>
      <c r="D655" s="59"/>
      <c r="G655" s="59"/>
      <c r="H655" s="59"/>
      <c r="J655" s="59"/>
      <c r="K655" s="59"/>
      <c r="L655" s="59"/>
      <c r="O655" s="59"/>
    </row>
    <row r="656" spans="2:15" s="44" customFormat="1">
      <c r="B656" s="59"/>
      <c r="C656" s="59"/>
      <c r="D656" s="59"/>
      <c r="G656" s="59"/>
      <c r="H656" s="59"/>
      <c r="J656" s="59"/>
      <c r="K656" s="59"/>
      <c r="L656" s="59"/>
      <c r="O656" s="59"/>
    </row>
    <row r="657" spans="2:15" s="44" customFormat="1">
      <c r="B657" s="59"/>
      <c r="C657" s="59"/>
      <c r="D657" s="59"/>
      <c r="G657" s="59"/>
      <c r="H657" s="59"/>
      <c r="J657" s="59"/>
      <c r="K657" s="59"/>
      <c r="L657" s="59"/>
      <c r="O657" s="59"/>
    </row>
    <row r="658" spans="2:15" s="44" customFormat="1">
      <c r="B658" s="59"/>
      <c r="C658" s="59"/>
      <c r="D658" s="59"/>
      <c r="G658" s="59"/>
      <c r="H658" s="59"/>
      <c r="J658" s="59"/>
      <c r="K658" s="59"/>
      <c r="L658" s="59"/>
      <c r="O658" s="59"/>
    </row>
    <row r="659" spans="2:15" s="44" customFormat="1">
      <c r="B659" s="59"/>
      <c r="C659" s="59"/>
      <c r="D659" s="59"/>
      <c r="G659" s="59"/>
      <c r="H659" s="59"/>
      <c r="J659" s="59"/>
      <c r="K659" s="59"/>
      <c r="L659" s="59"/>
      <c r="O659" s="59"/>
    </row>
    <row r="660" spans="2:15" s="44" customFormat="1">
      <c r="B660" s="59"/>
      <c r="C660" s="59"/>
      <c r="D660" s="59"/>
      <c r="G660" s="59"/>
      <c r="H660" s="59"/>
      <c r="J660" s="59"/>
      <c r="K660" s="59"/>
      <c r="L660" s="59"/>
      <c r="O660" s="59"/>
    </row>
    <row r="661" spans="2:15" s="44" customFormat="1">
      <c r="B661" s="59"/>
      <c r="C661" s="59"/>
      <c r="D661" s="59"/>
      <c r="G661" s="59"/>
      <c r="H661" s="59"/>
      <c r="J661" s="59"/>
      <c r="K661" s="59"/>
      <c r="L661" s="59"/>
      <c r="O661" s="59"/>
    </row>
    <row r="662" spans="2:15" s="44" customFormat="1">
      <c r="B662" s="59"/>
      <c r="C662" s="59"/>
      <c r="D662" s="59"/>
      <c r="G662" s="59"/>
      <c r="H662" s="59"/>
      <c r="J662" s="59"/>
      <c r="K662" s="59"/>
      <c r="L662" s="59"/>
      <c r="O662" s="59"/>
    </row>
    <row r="663" spans="2:15" s="44" customFormat="1">
      <c r="B663" s="59"/>
      <c r="C663" s="59"/>
      <c r="D663" s="59"/>
      <c r="G663" s="59"/>
      <c r="H663" s="59"/>
      <c r="J663" s="59"/>
      <c r="K663" s="59"/>
      <c r="L663" s="59"/>
      <c r="O663" s="59"/>
    </row>
    <row r="664" spans="2:15" s="44" customFormat="1">
      <c r="B664" s="59"/>
      <c r="C664" s="59"/>
      <c r="D664" s="59"/>
      <c r="G664" s="59"/>
      <c r="H664" s="59"/>
      <c r="J664" s="59"/>
      <c r="K664" s="59"/>
      <c r="L664" s="59"/>
      <c r="O664" s="59"/>
    </row>
    <row r="665" spans="2:15" s="44" customFormat="1">
      <c r="B665" s="59"/>
      <c r="C665" s="59"/>
      <c r="D665" s="59"/>
      <c r="G665" s="59"/>
      <c r="H665" s="59"/>
      <c r="J665" s="59"/>
      <c r="K665" s="59"/>
      <c r="L665" s="59"/>
      <c r="O665" s="59"/>
    </row>
    <row r="666" spans="2:15" s="44" customFormat="1">
      <c r="B666" s="59"/>
      <c r="C666" s="59"/>
      <c r="D666" s="59"/>
      <c r="G666" s="59"/>
      <c r="H666" s="59"/>
      <c r="J666" s="59"/>
      <c r="K666" s="59"/>
      <c r="L666" s="59"/>
      <c r="O666" s="59"/>
    </row>
    <row r="667" spans="2:15" s="44" customFormat="1">
      <c r="B667" s="59"/>
      <c r="C667" s="59"/>
      <c r="D667" s="59"/>
      <c r="G667" s="59"/>
      <c r="H667" s="59"/>
      <c r="J667" s="59"/>
      <c r="K667" s="59"/>
      <c r="L667" s="59"/>
      <c r="O667" s="59"/>
    </row>
    <row r="668" spans="2:15" s="44" customFormat="1">
      <c r="B668" s="59"/>
      <c r="C668" s="59"/>
      <c r="D668" s="59"/>
      <c r="G668" s="59"/>
      <c r="H668" s="59"/>
      <c r="J668" s="59"/>
      <c r="K668" s="59"/>
      <c r="L668" s="59"/>
      <c r="O668" s="59"/>
    </row>
    <row r="669" spans="2:15" s="44" customFormat="1">
      <c r="B669" s="59"/>
      <c r="C669" s="59"/>
      <c r="D669" s="59"/>
      <c r="G669" s="59"/>
      <c r="H669" s="59"/>
      <c r="J669" s="59"/>
      <c r="K669" s="59"/>
      <c r="L669" s="59"/>
      <c r="O669" s="59"/>
    </row>
    <row r="670" spans="2:15" s="44" customFormat="1">
      <c r="B670" s="59"/>
      <c r="C670" s="59"/>
      <c r="D670" s="59"/>
      <c r="G670" s="59"/>
      <c r="H670" s="59"/>
      <c r="J670" s="59"/>
      <c r="K670" s="59"/>
      <c r="L670" s="59"/>
      <c r="O670" s="59"/>
    </row>
    <row r="671" spans="2:15" s="44" customFormat="1">
      <c r="B671" s="59"/>
      <c r="C671" s="59"/>
      <c r="D671" s="59"/>
      <c r="G671" s="59"/>
      <c r="H671" s="59"/>
      <c r="J671" s="59"/>
      <c r="K671" s="59"/>
      <c r="L671" s="59"/>
      <c r="O671" s="59"/>
    </row>
    <row r="672" spans="2:15" s="44" customFormat="1">
      <c r="B672" s="59"/>
      <c r="C672" s="59"/>
      <c r="D672" s="59"/>
      <c r="G672" s="59"/>
      <c r="H672" s="59"/>
      <c r="J672" s="59"/>
      <c r="K672" s="59"/>
      <c r="L672" s="59"/>
      <c r="O672" s="59"/>
    </row>
    <row r="673" spans="2:15" s="44" customFormat="1">
      <c r="B673" s="59"/>
      <c r="C673" s="59"/>
      <c r="D673" s="59"/>
      <c r="G673" s="59"/>
      <c r="H673" s="59"/>
      <c r="J673" s="59"/>
      <c r="K673" s="59"/>
      <c r="L673" s="59"/>
      <c r="O673" s="59"/>
    </row>
    <row r="674" spans="2:15" s="44" customFormat="1">
      <c r="B674" s="59"/>
      <c r="C674" s="59"/>
      <c r="D674" s="59"/>
      <c r="G674" s="59"/>
      <c r="H674" s="59"/>
      <c r="J674" s="59"/>
      <c r="K674" s="59"/>
      <c r="L674" s="59"/>
      <c r="O674" s="59"/>
    </row>
    <row r="675" spans="2:15" s="44" customFormat="1">
      <c r="B675" s="59"/>
      <c r="C675" s="59"/>
      <c r="D675" s="59"/>
      <c r="G675" s="59"/>
      <c r="H675" s="59"/>
      <c r="J675" s="59"/>
      <c r="K675" s="59"/>
      <c r="L675" s="59"/>
      <c r="O675" s="59"/>
    </row>
    <row r="676" spans="2:15" s="44" customFormat="1">
      <c r="B676" s="59"/>
      <c r="C676" s="59"/>
      <c r="D676" s="59"/>
      <c r="G676" s="59"/>
      <c r="H676" s="59"/>
      <c r="J676" s="59"/>
      <c r="K676" s="59"/>
      <c r="L676" s="59"/>
      <c r="O676" s="59"/>
    </row>
    <row r="677" spans="2:15" s="44" customFormat="1">
      <c r="B677" s="59"/>
      <c r="C677" s="59"/>
      <c r="D677" s="59"/>
      <c r="G677" s="59"/>
      <c r="H677" s="59"/>
      <c r="J677" s="59"/>
      <c r="K677" s="59"/>
      <c r="L677" s="59"/>
      <c r="O677" s="59"/>
    </row>
    <row r="678" spans="2:15" s="44" customFormat="1">
      <c r="B678" s="59"/>
      <c r="C678" s="59"/>
      <c r="D678" s="59"/>
      <c r="G678" s="59"/>
      <c r="H678" s="59"/>
      <c r="J678" s="59"/>
      <c r="K678" s="59"/>
      <c r="L678" s="59"/>
      <c r="O678" s="59"/>
    </row>
    <row r="679" spans="2:15" s="44" customFormat="1">
      <c r="B679" s="59"/>
      <c r="C679" s="59"/>
      <c r="D679" s="59"/>
      <c r="G679" s="59"/>
      <c r="H679" s="59"/>
      <c r="J679" s="59"/>
      <c r="K679" s="59"/>
      <c r="L679" s="59"/>
      <c r="O679" s="59"/>
    </row>
    <row r="680" spans="2:15" s="44" customFormat="1">
      <c r="B680" s="59"/>
      <c r="C680" s="59"/>
      <c r="D680" s="59"/>
      <c r="G680" s="59"/>
      <c r="H680" s="59"/>
      <c r="J680" s="59"/>
      <c r="K680" s="59"/>
      <c r="L680" s="59"/>
      <c r="O680" s="59"/>
    </row>
    <row r="681" spans="2:15" s="44" customFormat="1">
      <c r="B681" s="59"/>
      <c r="C681" s="59"/>
      <c r="D681" s="59"/>
      <c r="G681" s="59"/>
      <c r="H681" s="59"/>
      <c r="J681" s="59"/>
      <c r="K681" s="59"/>
      <c r="L681" s="59"/>
      <c r="O681" s="59"/>
    </row>
    <row r="682" spans="2:15" s="44" customFormat="1">
      <c r="B682" s="59"/>
      <c r="C682" s="59"/>
      <c r="D682" s="59"/>
      <c r="G682" s="59"/>
      <c r="H682" s="59"/>
      <c r="J682" s="59"/>
      <c r="K682" s="59"/>
      <c r="L682" s="59"/>
      <c r="O682" s="59"/>
    </row>
    <row r="683" spans="2:15" s="44" customFormat="1">
      <c r="B683" s="59"/>
      <c r="C683" s="59"/>
      <c r="D683" s="59"/>
      <c r="G683" s="59"/>
      <c r="H683" s="59"/>
      <c r="J683" s="59"/>
      <c r="K683" s="59"/>
      <c r="L683" s="59"/>
      <c r="O683" s="59"/>
    </row>
    <row r="684" spans="2:15" s="44" customFormat="1">
      <c r="B684" s="59"/>
      <c r="C684" s="59"/>
      <c r="D684" s="59"/>
      <c r="G684" s="59"/>
      <c r="H684" s="59"/>
      <c r="J684" s="59"/>
      <c r="K684" s="59"/>
      <c r="L684" s="59"/>
      <c r="O684" s="59"/>
    </row>
    <row r="685" spans="2:15" s="44" customFormat="1">
      <c r="B685" s="59"/>
      <c r="C685" s="59"/>
      <c r="D685" s="59"/>
      <c r="G685" s="59"/>
      <c r="H685" s="59"/>
      <c r="J685" s="59"/>
      <c r="K685" s="59"/>
      <c r="L685" s="59"/>
      <c r="O685" s="59"/>
    </row>
    <row r="686" spans="2:15" s="44" customFormat="1">
      <c r="B686" s="59"/>
      <c r="C686" s="59"/>
      <c r="D686" s="59"/>
      <c r="G686" s="59"/>
      <c r="H686" s="59"/>
      <c r="J686" s="59"/>
      <c r="K686" s="59"/>
      <c r="L686" s="59"/>
      <c r="O686" s="59"/>
    </row>
    <row r="687" spans="2:15" s="44" customFormat="1">
      <c r="B687" s="59"/>
      <c r="C687" s="59"/>
      <c r="D687" s="59"/>
      <c r="G687" s="59"/>
      <c r="H687" s="59"/>
      <c r="J687" s="59"/>
      <c r="K687" s="59"/>
      <c r="L687" s="59"/>
      <c r="O687" s="59"/>
    </row>
    <row r="688" spans="2:15" s="44" customFormat="1">
      <c r="B688" s="59"/>
      <c r="C688" s="59"/>
      <c r="D688" s="59"/>
      <c r="G688" s="59"/>
      <c r="H688" s="59"/>
      <c r="J688" s="59"/>
      <c r="K688" s="59"/>
      <c r="L688" s="59"/>
      <c r="O688" s="59"/>
    </row>
    <row r="689" spans="2:15" s="44" customFormat="1">
      <c r="B689" s="59"/>
      <c r="C689" s="59"/>
      <c r="D689" s="59"/>
      <c r="G689" s="59"/>
      <c r="H689" s="59"/>
      <c r="J689" s="59"/>
      <c r="K689" s="59"/>
      <c r="L689" s="59"/>
      <c r="O689" s="59"/>
    </row>
  </sheetData>
  <mergeCells count="13">
    <mergeCell ref="A49:O49"/>
    <mergeCell ref="A34:P34"/>
    <mergeCell ref="A35:P35"/>
    <mergeCell ref="A36:P36"/>
    <mergeCell ref="A37:P37"/>
    <mergeCell ref="A42:P42"/>
    <mergeCell ref="A44:O44"/>
    <mergeCell ref="A2:P2"/>
    <mergeCell ref="A3:P3"/>
    <mergeCell ref="A5:A6"/>
    <mergeCell ref="B5:O5"/>
    <mergeCell ref="P5:P6"/>
    <mergeCell ref="A33:P33"/>
  </mergeCells>
  <printOptions horizontalCentered="1"/>
  <pageMargins left="0" right="0" top="0.39370078740157483" bottom="0" header="0.78740157480314965" footer="0.51181102362204722"/>
  <pageSetup paperSize="9" scale="56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38E855"/>
  </sheetPr>
  <dimension ref="A1:V943"/>
  <sheetViews>
    <sheetView zoomScale="70" zoomScaleNormal="70" zoomScaleSheetLayoutView="68" workbookViewId="0">
      <pane ySplit="6" topLeftCell="A7" activePane="bottomLeft" state="frozen"/>
      <selection activeCell="C27" sqref="C27"/>
      <selection pane="bottomLeft" activeCell="P1" sqref="P1"/>
    </sheetView>
  </sheetViews>
  <sheetFormatPr defaultRowHeight="12.75"/>
  <cols>
    <col min="1" max="1" width="53.28515625" style="5" customWidth="1"/>
    <col min="2" max="4" width="13.28515625" style="131" customWidth="1"/>
    <col min="5" max="6" width="13.28515625" style="126" customWidth="1"/>
    <col min="7" max="8" width="13.28515625" style="131" customWidth="1"/>
    <col min="9" max="9" width="13.28515625" style="126" customWidth="1"/>
    <col min="10" max="12" width="13.28515625" style="131" customWidth="1"/>
    <col min="13" max="14" width="13.28515625" style="126" customWidth="1"/>
    <col min="15" max="15" width="13.28515625" style="131" customWidth="1"/>
    <col min="16" max="16" width="13.28515625" style="130" customWidth="1"/>
    <col min="17" max="16384" width="9.140625" style="126"/>
  </cols>
  <sheetData>
    <row r="1" spans="1:22" s="55" customFormat="1" ht="15" customHeight="1">
      <c r="B1" s="283"/>
      <c r="C1" s="283"/>
      <c r="D1" s="284"/>
      <c r="P1" s="282" t="s">
        <v>356</v>
      </c>
    </row>
    <row r="2" spans="1:22" s="2" customFormat="1" ht="29.25" customHeight="1">
      <c r="A2" s="1" t="s">
        <v>56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2" s="2" customFormat="1" ht="18" customHeight="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22" s="2" customFormat="1" ht="15.75" customHeight="1" thickBot="1">
      <c r="B4" s="60"/>
      <c r="C4" s="55"/>
      <c r="D4" s="55"/>
      <c r="G4" s="55"/>
      <c r="H4" s="55"/>
      <c r="J4" s="55"/>
      <c r="K4" s="55"/>
      <c r="L4" s="55"/>
      <c r="O4" s="55"/>
      <c r="P4" s="7" t="s">
        <v>57</v>
      </c>
    </row>
    <row r="5" spans="1:22" s="5" customFormat="1" ht="16.5" customHeight="1" thickBot="1">
      <c r="A5" s="8" t="s">
        <v>3</v>
      </c>
      <c r="B5" s="61" t="s">
        <v>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62" t="s">
        <v>5</v>
      </c>
    </row>
    <row r="6" spans="1:22" s="70" customFormat="1" ht="132.75" customHeight="1" thickBot="1">
      <c r="A6" s="63"/>
      <c r="B6" s="64" t="s">
        <v>6</v>
      </c>
      <c r="C6" s="65" t="s">
        <v>7</v>
      </c>
      <c r="D6" s="65" t="s">
        <v>8</v>
      </c>
      <c r="E6" s="65" t="s">
        <v>9</v>
      </c>
      <c r="F6" s="65" t="s">
        <v>58</v>
      </c>
      <c r="G6" s="65" t="s">
        <v>59</v>
      </c>
      <c r="H6" s="65" t="s">
        <v>60</v>
      </c>
      <c r="I6" s="65" t="s">
        <v>61</v>
      </c>
      <c r="J6" s="65" t="s">
        <v>14</v>
      </c>
      <c r="K6" s="65" t="s">
        <v>15</v>
      </c>
      <c r="L6" s="65" t="s">
        <v>62</v>
      </c>
      <c r="M6" s="65" t="s">
        <v>17</v>
      </c>
      <c r="N6" s="65" t="s">
        <v>63</v>
      </c>
      <c r="O6" s="66" t="s">
        <v>64</v>
      </c>
      <c r="P6" s="67"/>
      <c r="Q6" s="68"/>
      <c r="R6" s="68"/>
      <c r="S6" s="69"/>
      <c r="T6" s="69"/>
      <c r="U6" s="69"/>
      <c r="V6" s="69"/>
    </row>
    <row r="7" spans="1:22" s="74" customFormat="1" ht="19.5" customHeight="1">
      <c r="A7" s="71" t="s">
        <v>20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3"/>
    </row>
    <row r="8" spans="1:22" s="80" customFormat="1" ht="16.5" customHeight="1">
      <c r="A8" s="75" t="s">
        <v>65</v>
      </c>
      <c r="B8" s="76">
        <v>168</v>
      </c>
      <c r="C8" s="77">
        <v>110</v>
      </c>
      <c r="D8" s="77">
        <v>134</v>
      </c>
      <c r="E8" s="77">
        <v>200</v>
      </c>
      <c r="F8" s="77">
        <v>150</v>
      </c>
      <c r="G8" s="77">
        <v>100</v>
      </c>
      <c r="H8" s="77">
        <v>130</v>
      </c>
      <c r="I8" s="77">
        <v>112</v>
      </c>
      <c r="J8" s="77">
        <v>140</v>
      </c>
      <c r="K8" s="77">
        <v>120</v>
      </c>
      <c r="L8" s="77">
        <v>213</v>
      </c>
      <c r="M8" s="77">
        <v>137</v>
      </c>
      <c r="N8" s="77">
        <v>154</v>
      </c>
      <c r="O8" s="78">
        <v>180</v>
      </c>
      <c r="P8" s="79">
        <f t="shared" ref="P8:P13" si="0">SUM(B8:O8)/COUNTIF(B8:O8,"&gt;0")</f>
        <v>146.28571428571428</v>
      </c>
    </row>
    <row r="9" spans="1:22" s="80" customFormat="1" ht="16.5" customHeight="1">
      <c r="A9" s="21" t="s">
        <v>66</v>
      </c>
      <c r="B9" s="81">
        <v>168</v>
      </c>
      <c r="C9" s="82">
        <v>150</v>
      </c>
      <c r="D9" s="82">
        <v>164</v>
      </c>
      <c r="E9" s="82">
        <v>245</v>
      </c>
      <c r="F9" s="82">
        <v>175</v>
      </c>
      <c r="G9" s="82">
        <v>133</v>
      </c>
      <c r="H9" s="82">
        <v>150</v>
      </c>
      <c r="I9" s="82">
        <v>132</v>
      </c>
      <c r="J9" s="82">
        <v>144</v>
      </c>
      <c r="K9" s="82">
        <v>124</v>
      </c>
      <c r="L9" s="82">
        <v>260</v>
      </c>
      <c r="M9" s="82">
        <v>165</v>
      </c>
      <c r="N9" s="82">
        <v>189</v>
      </c>
      <c r="O9" s="83">
        <v>230</v>
      </c>
      <c r="P9" s="84">
        <f t="shared" si="0"/>
        <v>173.5</v>
      </c>
    </row>
    <row r="10" spans="1:22" s="80" customFormat="1" ht="16.5" customHeight="1">
      <c r="A10" s="21" t="s">
        <v>67</v>
      </c>
      <c r="B10" s="81">
        <v>204</v>
      </c>
      <c r="C10" s="82">
        <v>230</v>
      </c>
      <c r="D10" s="82">
        <v>188</v>
      </c>
      <c r="E10" s="82">
        <v>308</v>
      </c>
      <c r="F10" s="82">
        <v>200</v>
      </c>
      <c r="G10" s="82">
        <v>190</v>
      </c>
      <c r="H10" s="82">
        <v>190</v>
      </c>
      <c r="I10" s="82">
        <v>171</v>
      </c>
      <c r="J10" s="82">
        <v>180</v>
      </c>
      <c r="K10" s="82">
        <v>170</v>
      </c>
      <c r="L10" s="82">
        <v>345</v>
      </c>
      <c r="M10" s="82">
        <v>225</v>
      </c>
      <c r="N10" s="82">
        <v>236</v>
      </c>
      <c r="O10" s="83">
        <v>260</v>
      </c>
      <c r="P10" s="84">
        <f t="shared" si="0"/>
        <v>221.21428571428572</v>
      </c>
    </row>
    <row r="11" spans="1:22" s="80" customFormat="1" ht="16.5" customHeight="1">
      <c r="A11" s="21" t="s">
        <v>68</v>
      </c>
      <c r="B11" s="81">
        <v>204</v>
      </c>
      <c r="C11" s="82">
        <v>168</v>
      </c>
      <c r="D11" s="82">
        <v>188</v>
      </c>
      <c r="E11" s="82">
        <v>280</v>
      </c>
      <c r="F11" s="82">
        <v>200</v>
      </c>
      <c r="G11" s="82">
        <v>136</v>
      </c>
      <c r="H11" s="82">
        <v>190</v>
      </c>
      <c r="I11" s="82">
        <v>171</v>
      </c>
      <c r="J11" s="82">
        <v>180</v>
      </c>
      <c r="K11" s="82">
        <v>155</v>
      </c>
      <c r="L11" s="82">
        <v>345</v>
      </c>
      <c r="M11" s="82">
        <v>225</v>
      </c>
      <c r="N11" s="82">
        <v>248</v>
      </c>
      <c r="O11" s="83">
        <v>280</v>
      </c>
      <c r="P11" s="85">
        <f t="shared" si="0"/>
        <v>212.14285714285714</v>
      </c>
    </row>
    <row r="12" spans="1:22" s="80" customFormat="1" ht="16.5" customHeight="1">
      <c r="A12" s="21" t="s">
        <v>69</v>
      </c>
      <c r="B12" s="86">
        <v>265</v>
      </c>
      <c r="C12" s="30">
        <v>240</v>
      </c>
      <c r="D12" s="30">
        <v>244</v>
      </c>
      <c r="E12" s="30">
        <v>300</v>
      </c>
      <c r="F12" s="30">
        <v>280</v>
      </c>
      <c r="G12" s="30">
        <v>170</v>
      </c>
      <c r="H12" s="30">
        <v>290</v>
      </c>
      <c r="I12" s="30">
        <v>190</v>
      </c>
      <c r="J12" s="30">
        <v>250</v>
      </c>
      <c r="K12" s="30">
        <v>201</v>
      </c>
      <c r="L12" s="30">
        <v>460</v>
      </c>
      <c r="M12" s="30">
        <v>300</v>
      </c>
      <c r="N12" s="30">
        <v>300</v>
      </c>
      <c r="O12" s="87">
        <v>375</v>
      </c>
      <c r="P12" s="26">
        <f t="shared" si="0"/>
        <v>276.07142857142856</v>
      </c>
    </row>
    <row r="13" spans="1:22" s="80" customFormat="1" ht="16.5" customHeight="1">
      <c r="A13" s="21" t="s">
        <v>70</v>
      </c>
      <c r="B13" s="86">
        <v>250</v>
      </c>
      <c r="C13" s="30">
        <v>207</v>
      </c>
      <c r="D13" s="30">
        <v>244</v>
      </c>
      <c r="E13" s="30">
        <v>282</v>
      </c>
      <c r="F13" s="30">
        <v>180</v>
      </c>
      <c r="G13" s="30">
        <v>170</v>
      </c>
      <c r="H13" s="30">
        <v>200</v>
      </c>
      <c r="I13" s="30">
        <v>181</v>
      </c>
      <c r="J13" s="30">
        <v>250</v>
      </c>
      <c r="K13" s="30">
        <v>201</v>
      </c>
      <c r="L13" s="30">
        <v>460</v>
      </c>
      <c r="M13" s="30">
        <v>240</v>
      </c>
      <c r="N13" s="30">
        <v>300</v>
      </c>
      <c r="O13" s="87">
        <v>350</v>
      </c>
      <c r="P13" s="26">
        <f t="shared" si="0"/>
        <v>251.07142857142858</v>
      </c>
    </row>
    <row r="14" spans="1:22" s="80" customFormat="1" ht="16.5" customHeight="1">
      <c r="A14" s="88" t="s">
        <v>71</v>
      </c>
      <c r="B14" s="89">
        <f t="shared" ref="B14:P18" si="1">B8/B9*100-100</f>
        <v>0</v>
      </c>
      <c r="C14" s="90">
        <f t="shared" si="1"/>
        <v>-26.666666666666671</v>
      </c>
      <c r="D14" s="90">
        <f t="shared" si="1"/>
        <v>-18.292682926829272</v>
      </c>
      <c r="E14" s="90">
        <f t="shared" si="1"/>
        <v>-18.367346938775512</v>
      </c>
      <c r="F14" s="90">
        <f t="shared" si="1"/>
        <v>-14.285714285714292</v>
      </c>
      <c r="G14" s="90">
        <f t="shared" si="1"/>
        <v>-24.812030075187977</v>
      </c>
      <c r="H14" s="90">
        <f t="shared" si="1"/>
        <v>-13.333333333333329</v>
      </c>
      <c r="I14" s="90">
        <f t="shared" si="1"/>
        <v>-15.151515151515156</v>
      </c>
      <c r="J14" s="90">
        <f t="shared" si="1"/>
        <v>-2.7777777777777857</v>
      </c>
      <c r="K14" s="90">
        <f t="shared" si="1"/>
        <v>-3.2258064516128968</v>
      </c>
      <c r="L14" s="90">
        <f t="shared" si="1"/>
        <v>-18.07692307692308</v>
      </c>
      <c r="M14" s="90">
        <f t="shared" si="1"/>
        <v>-16.969696969696969</v>
      </c>
      <c r="N14" s="90">
        <f t="shared" si="1"/>
        <v>-18.518518518518519</v>
      </c>
      <c r="O14" s="90">
        <f t="shared" si="1"/>
        <v>-21.739130434782609</v>
      </c>
      <c r="P14" s="91">
        <f t="shared" si="1"/>
        <v>-15.685467270481681</v>
      </c>
    </row>
    <row r="15" spans="1:22" s="80" customFormat="1" ht="16.5" customHeight="1">
      <c r="A15" s="92" t="s">
        <v>72</v>
      </c>
      <c r="B15" s="93">
        <f>B9/B10*100-100</f>
        <v>-17.64705882352942</v>
      </c>
      <c r="C15" s="94">
        <f t="shared" si="1"/>
        <v>-34.782608695652172</v>
      </c>
      <c r="D15" s="94">
        <f t="shared" si="1"/>
        <v>-12.7659574468085</v>
      </c>
      <c r="E15" s="94">
        <f t="shared" si="1"/>
        <v>-20.454545454545453</v>
      </c>
      <c r="F15" s="94">
        <f t="shared" si="1"/>
        <v>-12.5</v>
      </c>
      <c r="G15" s="94">
        <f t="shared" si="1"/>
        <v>-30</v>
      </c>
      <c r="H15" s="94">
        <f t="shared" si="1"/>
        <v>-21.05263157894737</v>
      </c>
      <c r="I15" s="94">
        <f t="shared" si="1"/>
        <v>-22.807017543859658</v>
      </c>
      <c r="J15" s="94">
        <f t="shared" si="1"/>
        <v>-20</v>
      </c>
      <c r="K15" s="94">
        <f t="shared" si="1"/>
        <v>-27.058823529411768</v>
      </c>
      <c r="L15" s="94">
        <f t="shared" si="1"/>
        <v>-24.637681159420282</v>
      </c>
      <c r="M15" s="94">
        <f t="shared" si="1"/>
        <v>-26.666666666666671</v>
      </c>
      <c r="N15" s="94">
        <f t="shared" si="1"/>
        <v>-19.915254237288138</v>
      </c>
      <c r="O15" s="94">
        <f t="shared" si="1"/>
        <v>-11.538461538461547</v>
      </c>
      <c r="P15" s="95">
        <f>P9/P10*100-100</f>
        <v>-21.569260574749762</v>
      </c>
    </row>
    <row r="16" spans="1:22" s="80" customFormat="1" ht="16.5" customHeight="1">
      <c r="A16" s="92" t="s">
        <v>73</v>
      </c>
      <c r="B16" s="93">
        <f>B10/B11*100-100</f>
        <v>0</v>
      </c>
      <c r="C16" s="94">
        <f t="shared" si="1"/>
        <v>36.904761904761898</v>
      </c>
      <c r="D16" s="94">
        <f t="shared" si="1"/>
        <v>0</v>
      </c>
      <c r="E16" s="94">
        <f t="shared" si="1"/>
        <v>10.000000000000014</v>
      </c>
      <c r="F16" s="94">
        <f t="shared" si="1"/>
        <v>0</v>
      </c>
      <c r="G16" s="94">
        <f t="shared" si="1"/>
        <v>39.70588235294116</v>
      </c>
      <c r="H16" s="94">
        <f t="shared" si="1"/>
        <v>0</v>
      </c>
      <c r="I16" s="94">
        <f t="shared" si="1"/>
        <v>0</v>
      </c>
      <c r="J16" s="94">
        <f t="shared" si="1"/>
        <v>0</v>
      </c>
      <c r="K16" s="94">
        <f t="shared" si="1"/>
        <v>9.6774193548387046</v>
      </c>
      <c r="L16" s="94">
        <f t="shared" si="1"/>
        <v>0</v>
      </c>
      <c r="M16" s="94">
        <f t="shared" si="1"/>
        <v>0</v>
      </c>
      <c r="N16" s="94">
        <f t="shared" si="1"/>
        <v>-4.8387096774193452</v>
      </c>
      <c r="O16" s="94">
        <f t="shared" si="1"/>
        <v>-7.1428571428571388</v>
      </c>
      <c r="P16" s="95">
        <f>P10/P11*100-100</f>
        <v>4.2760942760942839</v>
      </c>
    </row>
    <row r="17" spans="1:16" s="80" customFormat="1" ht="16.5" customHeight="1">
      <c r="A17" s="92" t="s">
        <v>74</v>
      </c>
      <c r="B17" s="93">
        <f>B11/B12*100-100</f>
        <v>-23.018867924528294</v>
      </c>
      <c r="C17" s="94">
        <f t="shared" si="1"/>
        <v>-30</v>
      </c>
      <c r="D17" s="94">
        <f t="shared" si="1"/>
        <v>-22.950819672131146</v>
      </c>
      <c r="E17" s="94">
        <f t="shared" si="1"/>
        <v>-6.6666666666666714</v>
      </c>
      <c r="F17" s="94">
        <f t="shared" si="1"/>
        <v>-28.571428571428569</v>
      </c>
      <c r="G17" s="94">
        <f t="shared" si="1"/>
        <v>-20</v>
      </c>
      <c r="H17" s="94">
        <f t="shared" si="1"/>
        <v>-34.482758620689651</v>
      </c>
      <c r="I17" s="94">
        <f t="shared" si="1"/>
        <v>-10</v>
      </c>
      <c r="J17" s="94">
        <f t="shared" si="1"/>
        <v>-28</v>
      </c>
      <c r="K17" s="94">
        <f t="shared" si="1"/>
        <v>-22.885572139303477</v>
      </c>
      <c r="L17" s="94">
        <f t="shared" si="1"/>
        <v>-25</v>
      </c>
      <c r="M17" s="94">
        <f t="shared" si="1"/>
        <v>-25</v>
      </c>
      <c r="N17" s="94">
        <f t="shared" si="1"/>
        <v>-17.333333333333329</v>
      </c>
      <c r="O17" s="94">
        <f t="shared" si="1"/>
        <v>-25.333333333333329</v>
      </c>
      <c r="P17" s="95">
        <f>P11/P12*100-100</f>
        <v>-23.156532988357043</v>
      </c>
    </row>
    <row r="18" spans="1:16" s="80" customFormat="1" ht="16.5" customHeight="1" thickBot="1">
      <c r="A18" s="96" t="s">
        <v>75</v>
      </c>
      <c r="B18" s="97">
        <f>B12/B13*100-100</f>
        <v>6</v>
      </c>
      <c r="C18" s="98">
        <f t="shared" si="1"/>
        <v>15.94202898550725</v>
      </c>
      <c r="D18" s="98">
        <f t="shared" si="1"/>
        <v>0</v>
      </c>
      <c r="E18" s="98">
        <f t="shared" si="1"/>
        <v>6.3829787234042499</v>
      </c>
      <c r="F18" s="98">
        <f t="shared" si="1"/>
        <v>55.555555555555571</v>
      </c>
      <c r="G18" s="98">
        <f t="shared" si="1"/>
        <v>0</v>
      </c>
      <c r="H18" s="98">
        <f t="shared" si="1"/>
        <v>45</v>
      </c>
      <c r="I18" s="98">
        <f t="shared" si="1"/>
        <v>4.9723756906077341</v>
      </c>
      <c r="J18" s="98">
        <f t="shared" si="1"/>
        <v>0</v>
      </c>
      <c r="K18" s="98">
        <f t="shared" si="1"/>
        <v>0</v>
      </c>
      <c r="L18" s="98">
        <f t="shared" si="1"/>
        <v>0</v>
      </c>
      <c r="M18" s="98">
        <f t="shared" si="1"/>
        <v>25</v>
      </c>
      <c r="N18" s="98">
        <f t="shared" si="1"/>
        <v>0</v>
      </c>
      <c r="O18" s="99">
        <f t="shared" si="1"/>
        <v>7.1428571428571388</v>
      </c>
      <c r="P18" s="100">
        <f>P12/P13*100-100</f>
        <v>9.9573257467994125</v>
      </c>
    </row>
    <row r="19" spans="1:16" s="74" customFormat="1" ht="19.5" customHeight="1">
      <c r="A19" s="71" t="s">
        <v>21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3"/>
    </row>
    <row r="20" spans="1:16" s="80" customFormat="1" ht="16.5" customHeight="1">
      <c r="A20" s="75" t="s">
        <v>65</v>
      </c>
      <c r="B20" s="76">
        <v>580</v>
      </c>
      <c r="C20" s="77">
        <v>585</v>
      </c>
      <c r="D20" s="77">
        <v>672</v>
      </c>
      <c r="E20" s="77">
        <v>610</v>
      </c>
      <c r="F20" s="77">
        <v>550</v>
      </c>
      <c r="G20" s="77">
        <v>400</v>
      </c>
      <c r="H20" s="77">
        <v>610</v>
      </c>
      <c r="I20" s="77">
        <v>690</v>
      </c>
      <c r="J20" s="77">
        <v>660</v>
      </c>
      <c r="K20" s="77">
        <v>713</v>
      </c>
      <c r="L20" s="77">
        <v>673</v>
      </c>
      <c r="M20" s="77">
        <v>694</v>
      </c>
      <c r="N20" s="77">
        <v>614</v>
      </c>
      <c r="O20" s="78">
        <v>599</v>
      </c>
      <c r="P20" s="79">
        <f t="shared" ref="P20:P25" si="2">SUM(B20:O20)/COUNTIF(B20:O20,"&gt;0")</f>
        <v>617.85714285714289</v>
      </c>
    </row>
    <row r="21" spans="1:16" s="80" customFormat="1" ht="16.5" customHeight="1">
      <c r="A21" s="21" t="s">
        <v>66</v>
      </c>
      <c r="B21" s="81">
        <v>659</v>
      </c>
      <c r="C21" s="82">
        <v>708</v>
      </c>
      <c r="D21" s="82">
        <v>819</v>
      </c>
      <c r="E21" s="82">
        <v>739</v>
      </c>
      <c r="F21" s="82">
        <v>645</v>
      </c>
      <c r="G21" s="82">
        <v>539</v>
      </c>
      <c r="H21" s="82">
        <v>720</v>
      </c>
      <c r="I21" s="82">
        <v>812</v>
      </c>
      <c r="J21" s="82">
        <v>680</v>
      </c>
      <c r="K21" s="82">
        <v>891</v>
      </c>
      <c r="L21" s="82">
        <v>821</v>
      </c>
      <c r="M21" s="82">
        <v>836</v>
      </c>
      <c r="N21" s="82">
        <v>753</v>
      </c>
      <c r="O21" s="83">
        <v>740</v>
      </c>
      <c r="P21" s="84">
        <f t="shared" si="2"/>
        <v>740.14285714285711</v>
      </c>
    </row>
    <row r="22" spans="1:16" s="80" customFormat="1" ht="16.5" customHeight="1">
      <c r="A22" s="21" t="s">
        <v>67</v>
      </c>
      <c r="B22" s="81">
        <v>850</v>
      </c>
      <c r="C22" s="82">
        <v>920</v>
      </c>
      <c r="D22" s="82">
        <v>839</v>
      </c>
      <c r="E22" s="82">
        <v>935</v>
      </c>
      <c r="F22" s="82">
        <v>860</v>
      </c>
      <c r="G22" s="82">
        <v>770</v>
      </c>
      <c r="H22" s="82">
        <v>940</v>
      </c>
      <c r="I22" s="82">
        <v>1055</v>
      </c>
      <c r="J22" s="82">
        <v>800</v>
      </c>
      <c r="K22" s="82">
        <v>1114</v>
      </c>
      <c r="L22" s="82">
        <v>1087</v>
      </c>
      <c r="M22" s="82">
        <v>1072</v>
      </c>
      <c r="N22" s="82">
        <v>941</v>
      </c>
      <c r="O22" s="83">
        <v>930</v>
      </c>
      <c r="P22" s="84">
        <f t="shared" si="2"/>
        <v>936.64285714285711</v>
      </c>
    </row>
    <row r="23" spans="1:16" s="80" customFormat="1" ht="16.5" customHeight="1">
      <c r="A23" s="21" t="s">
        <v>68</v>
      </c>
      <c r="B23" s="81">
        <v>647</v>
      </c>
      <c r="C23" s="82">
        <v>770</v>
      </c>
      <c r="D23" s="82">
        <v>839</v>
      </c>
      <c r="E23" s="82">
        <v>850</v>
      </c>
      <c r="F23" s="82">
        <v>860</v>
      </c>
      <c r="G23" s="82">
        <v>739</v>
      </c>
      <c r="H23" s="82">
        <v>920</v>
      </c>
      <c r="I23" s="82">
        <v>1055</v>
      </c>
      <c r="J23" s="82">
        <v>780</v>
      </c>
      <c r="K23" s="82">
        <v>1114</v>
      </c>
      <c r="L23" s="82">
        <v>1087</v>
      </c>
      <c r="M23" s="82">
        <v>1072</v>
      </c>
      <c r="N23" s="82">
        <v>990</v>
      </c>
      <c r="O23" s="83">
        <v>940</v>
      </c>
      <c r="P23" s="85">
        <f t="shared" si="2"/>
        <v>904.5</v>
      </c>
    </row>
    <row r="24" spans="1:16" s="80" customFormat="1" ht="16.5" customHeight="1">
      <c r="A24" s="21" t="s">
        <v>69</v>
      </c>
      <c r="B24" s="86">
        <v>840</v>
      </c>
      <c r="C24" s="30">
        <v>1100</v>
      </c>
      <c r="D24" s="30">
        <v>1090</v>
      </c>
      <c r="E24" s="30">
        <v>950</v>
      </c>
      <c r="F24" s="30">
        <v>1170</v>
      </c>
      <c r="G24" s="30">
        <v>924</v>
      </c>
      <c r="H24" s="30">
        <v>1100</v>
      </c>
      <c r="I24" s="30">
        <v>1406</v>
      </c>
      <c r="J24" s="30">
        <v>950</v>
      </c>
      <c r="K24" s="30">
        <v>1447</v>
      </c>
      <c r="L24" s="30">
        <v>1430</v>
      </c>
      <c r="M24" s="30">
        <v>1410</v>
      </c>
      <c r="N24" s="30">
        <v>1200</v>
      </c>
      <c r="O24" s="87">
        <v>1300</v>
      </c>
      <c r="P24" s="26">
        <f t="shared" si="2"/>
        <v>1165.5</v>
      </c>
    </row>
    <row r="25" spans="1:16" s="80" customFormat="1" ht="16.5" customHeight="1">
      <c r="A25" s="21" t="s">
        <v>70</v>
      </c>
      <c r="B25" s="86">
        <v>785</v>
      </c>
      <c r="C25" s="30">
        <v>1010</v>
      </c>
      <c r="D25" s="30">
        <v>980</v>
      </c>
      <c r="E25" s="30">
        <v>800</v>
      </c>
      <c r="F25" s="30">
        <v>500</v>
      </c>
      <c r="G25" s="30">
        <v>780</v>
      </c>
      <c r="H25" s="30">
        <v>930</v>
      </c>
      <c r="I25" s="30">
        <v>720</v>
      </c>
      <c r="J25" s="30">
        <v>830</v>
      </c>
      <c r="K25" s="30">
        <v>1340</v>
      </c>
      <c r="L25" s="30">
        <v>1310</v>
      </c>
      <c r="M25" s="30">
        <v>1155</v>
      </c>
      <c r="N25" s="30">
        <v>570</v>
      </c>
      <c r="O25" s="87">
        <v>1140</v>
      </c>
      <c r="P25" s="26">
        <f t="shared" si="2"/>
        <v>917.85714285714289</v>
      </c>
    </row>
    <row r="26" spans="1:16" s="80" customFormat="1" ht="16.5" customHeight="1">
      <c r="A26" s="88" t="s">
        <v>71</v>
      </c>
      <c r="B26" s="89">
        <f>B20/B21*100-100</f>
        <v>-11.987860394537179</v>
      </c>
      <c r="C26" s="90">
        <f t="shared" ref="C26:P30" si="3">C20/C21*100-100</f>
        <v>-17.372881355932208</v>
      </c>
      <c r="D26" s="90">
        <f t="shared" si="3"/>
        <v>-17.948717948717956</v>
      </c>
      <c r="E26" s="90">
        <f t="shared" si="3"/>
        <v>-17.456021650879578</v>
      </c>
      <c r="F26" s="90">
        <f t="shared" si="3"/>
        <v>-14.728682170542641</v>
      </c>
      <c r="G26" s="90">
        <f t="shared" si="3"/>
        <v>-25.788497217068652</v>
      </c>
      <c r="H26" s="90">
        <f t="shared" si="3"/>
        <v>-15.277777777777786</v>
      </c>
      <c r="I26" s="90">
        <f t="shared" si="3"/>
        <v>-15.024630541871915</v>
      </c>
      <c r="J26" s="90">
        <f t="shared" si="3"/>
        <v>-2.941176470588232</v>
      </c>
      <c r="K26" s="90">
        <f t="shared" si="3"/>
        <v>-19.977553310886648</v>
      </c>
      <c r="L26" s="90">
        <f t="shared" si="3"/>
        <v>-18.026796589524977</v>
      </c>
      <c r="M26" s="90">
        <f t="shared" si="3"/>
        <v>-16.985645933014354</v>
      </c>
      <c r="N26" s="90">
        <f t="shared" si="3"/>
        <v>-18.459495351925625</v>
      </c>
      <c r="O26" s="90">
        <f t="shared" si="3"/>
        <v>-19.054054054054063</v>
      </c>
      <c r="P26" s="91">
        <f t="shared" si="3"/>
        <v>-16.521906967766824</v>
      </c>
    </row>
    <row r="27" spans="1:16" s="80" customFormat="1" ht="16.5" customHeight="1">
      <c r="A27" s="92" t="s">
        <v>72</v>
      </c>
      <c r="B27" s="93">
        <f>B21/B22*100-100</f>
        <v>-22.470588235294116</v>
      </c>
      <c r="C27" s="94">
        <f t="shared" si="3"/>
        <v>-23.043478260869563</v>
      </c>
      <c r="D27" s="94">
        <f t="shared" si="3"/>
        <v>-2.3837902264600643</v>
      </c>
      <c r="E27" s="94">
        <f t="shared" si="3"/>
        <v>-20.962566844919778</v>
      </c>
      <c r="F27" s="94">
        <f t="shared" si="3"/>
        <v>-25</v>
      </c>
      <c r="G27" s="94">
        <f t="shared" si="3"/>
        <v>-30</v>
      </c>
      <c r="H27" s="94">
        <f t="shared" si="3"/>
        <v>-23.40425531914893</v>
      </c>
      <c r="I27" s="94">
        <f t="shared" si="3"/>
        <v>-23.03317535545024</v>
      </c>
      <c r="J27" s="94">
        <f t="shared" si="3"/>
        <v>-15</v>
      </c>
      <c r="K27" s="94">
        <f t="shared" si="3"/>
        <v>-20.017953321364459</v>
      </c>
      <c r="L27" s="94">
        <f t="shared" si="3"/>
        <v>-24.471021159153636</v>
      </c>
      <c r="M27" s="94">
        <f t="shared" si="3"/>
        <v>-22.014925373134332</v>
      </c>
      <c r="N27" s="94">
        <f t="shared" si="3"/>
        <v>-19.978746014877785</v>
      </c>
      <c r="O27" s="94">
        <f t="shared" si="3"/>
        <v>-20.430107526881727</v>
      </c>
      <c r="P27" s="95">
        <f>P21/P22*100-100</f>
        <v>-20.97918096545412</v>
      </c>
    </row>
    <row r="28" spans="1:16" s="80" customFormat="1" ht="16.5" customHeight="1">
      <c r="A28" s="92" t="s">
        <v>73</v>
      </c>
      <c r="B28" s="93">
        <f>B22/B23*100-100</f>
        <v>31.375579598145265</v>
      </c>
      <c r="C28" s="94">
        <f t="shared" si="3"/>
        <v>19.480519480519476</v>
      </c>
      <c r="D28" s="94">
        <f t="shared" si="3"/>
        <v>0</v>
      </c>
      <c r="E28" s="94">
        <f t="shared" si="3"/>
        <v>10.000000000000014</v>
      </c>
      <c r="F28" s="94">
        <f t="shared" si="3"/>
        <v>0</v>
      </c>
      <c r="G28" s="94">
        <f t="shared" si="3"/>
        <v>4.1948579161028334</v>
      </c>
      <c r="H28" s="94">
        <f t="shared" si="3"/>
        <v>2.1739130434782652</v>
      </c>
      <c r="I28" s="94">
        <f t="shared" si="3"/>
        <v>0</v>
      </c>
      <c r="J28" s="94">
        <f t="shared" si="3"/>
        <v>2.564102564102555</v>
      </c>
      <c r="K28" s="94">
        <f t="shared" si="3"/>
        <v>0</v>
      </c>
      <c r="L28" s="94">
        <f t="shared" si="3"/>
        <v>0</v>
      </c>
      <c r="M28" s="94">
        <f t="shared" si="3"/>
        <v>0</v>
      </c>
      <c r="N28" s="94">
        <f t="shared" si="3"/>
        <v>-4.9494949494949481</v>
      </c>
      <c r="O28" s="94">
        <f t="shared" si="3"/>
        <v>-1.0638297872340416</v>
      </c>
      <c r="P28" s="95">
        <f>P22/P23*100-100</f>
        <v>3.5536602700781685</v>
      </c>
    </row>
    <row r="29" spans="1:16" s="80" customFormat="1" ht="16.5" customHeight="1">
      <c r="A29" s="92" t="s">
        <v>74</v>
      </c>
      <c r="B29" s="93">
        <f>B23/B24*100-100</f>
        <v>-22.976190476190467</v>
      </c>
      <c r="C29" s="94">
        <f t="shared" si="3"/>
        <v>-30</v>
      </c>
      <c r="D29" s="94">
        <f t="shared" si="3"/>
        <v>-23.027522935779814</v>
      </c>
      <c r="E29" s="94">
        <f t="shared" si="3"/>
        <v>-10.526315789473685</v>
      </c>
      <c r="F29" s="94">
        <f t="shared" si="3"/>
        <v>-26.495726495726487</v>
      </c>
      <c r="G29" s="94">
        <f t="shared" si="3"/>
        <v>-20.021645021645014</v>
      </c>
      <c r="H29" s="94">
        <f t="shared" si="3"/>
        <v>-16.363636363636374</v>
      </c>
      <c r="I29" s="94">
        <f t="shared" si="3"/>
        <v>-24.964438122332851</v>
      </c>
      <c r="J29" s="94">
        <f t="shared" si="3"/>
        <v>-17.89473684210526</v>
      </c>
      <c r="K29" s="94">
        <f t="shared" si="3"/>
        <v>-23.013130615065663</v>
      </c>
      <c r="L29" s="94">
        <f t="shared" si="3"/>
        <v>-23.986013986013987</v>
      </c>
      <c r="M29" s="94">
        <f t="shared" si="3"/>
        <v>-23.971631205673759</v>
      </c>
      <c r="N29" s="94">
        <f t="shared" si="3"/>
        <v>-17.5</v>
      </c>
      <c r="O29" s="94">
        <f t="shared" si="3"/>
        <v>-27.692307692307693</v>
      </c>
      <c r="P29" s="95">
        <f>P23/P24*100-100</f>
        <v>-22.39382239382239</v>
      </c>
    </row>
    <row r="30" spans="1:16" s="80" customFormat="1" ht="16.5" customHeight="1" thickBot="1">
      <c r="A30" s="96" t="s">
        <v>75</v>
      </c>
      <c r="B30" s="97">
        <f>B24/B25*100-100</f>
        <v>7.0063694267515899</v>
      </c>
      <c r="C30" s="98">
        <f t="shared" si="3"/>
        <v>8.9108910891089153</v>
      </c>
      <c r="D30" s="98">
        <f t="shared" si="3"/>
        <v>11.224489795918373</v>
      </c>
      <c r="E30" s="98">
        <f t="shared" si="3"/>
        <v>18.75</v>
      </c>
      <c r="F30" s="98">
        <f t="shared" si="3"/>
        <v>134</v>
      </c>
      <c r="G30" s="98">
        <f t="shared" si="3"/>
        <v>18.461538461538467</v>
      </c>
      <c r="H30" s="98">
        <f t="shared" si="3"/>
        <v>18.27956989247312</v>
      </c>
      <c r="I30" s="98">
        <f t="shared" si="3"/>
        <v>95.277777777777771</v>
      </c>
      <c r="J30" s="98">
        <f t="shared" si="3"/>
        <v>14.457831325301214</v>
      </c>
      <c r="K30" s="98">
        <f t="shared" si="3"/>
        <v>7.9850746268656678</v>
      </c>
      <c r="L30" s="98">
        <f t="shared" si="3"/>
        <v>9.160305343511439</v>
      </c>
      <c r="M30" s="98">
        <f t="shared" si="3"/>
        <v>22.077922077922068</v>
      </c>
      <c r="N30" s="98">
        <f t="shared" si="3"/>
        <v>110.52631578947367</v>
      </c>
      <c r="O30" s="99">
        <f t="shared" si="3"/>
        <v>14.035087719298247</v>
      </c>
      <c r="P30" s="100">
        <f>P24/P25*100-100</f>
        <v>26.980544747081709</v>
      </c>
    </row>
    <row r="31" spans="1:16" s="74" customFormat="1" ht="19.5" customHeight="1">
      <c r="A31" s="71" t="s">
        <v>22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3"/>
    </row>
    <row r="32" spans="1:16" s="80" customFormat="1" ht="16.5" customHeight="1">
      <c r="A32" s="75" t="s">
        <v>65</v>
      </c>
      <c r="B32" s="76">
        <v>450</v>
      </c>
      <c r="C32" s="77">
        <v>410</v>
      </c>
      <c r="D32" s="77">
        <v>501</v>
      </c>
      <c r="E32" s="77">
        <v>460</v>
      </c>
      <c r="F32" s="77">
        <v>480</v>
      </c>
      <c r="G32" s="77">
        <v>323</v>
      </c>
      <c r="H32" s="77">
        <v>480</v>
      </c>
      <c r="I32" s="77">
        <v>538</v>
      </c>
      <c r="J32" s="77">
        <v>497</v>
      </c>
      <c r="K32" s="77">
        <v>508</v>
      </c>
      <c r="L32" s="77">
        <v>471</v>
      </c>
      <c r="M32" s="77">
        <v>494</v>
      </c>
      <c r="N32" s="77">
        <v>545</v>
      </c>
      <c r="O32" s="78">
        <v>462</v>
      </c>
      <c r="P32" s="79">
        <f t="shared" ref="P32:P37" si="4">SUM(B32:O32)/COUNTIF(B32:O32,"&gt;0")</f>
        <v>472.78571428571428</v>
      </c>
    </row>
    <row r="33" spans="1:16" s="80" customFormat="1" ht="16.5" customHeight="1">
      <c r="A33" s="21" t="s">
        <v>66</v>
      </c>
      <c r="B33" s="81">
        <v>488</v>
      </c>
      <c r="C33" s="82">
        <v>494</v>
      </c>
      <c r="D33" s="82">
        <v>611</v>
      </c>
      <c r="E33" s="82">
        <v>565</v>
      </c>
      <c r="F33" s="82">
        <v>600</v>
      </c>
      <c r="G33" s="82">
        <v>434</v>
      </c>
      <c r="H33" s="82">
        <v>570</v>
      </c>
      <c r="I33" s="82">
        <v>633</v>
      </c>
      <c r="J33" s="82">
        <v>512</v>
      </c>
      <c r="K33" s="82">
        <v>634</v>
      </c>
      <c r="L33" s="82">
        <v>574</v>
      </c>
      <c r="M33" s="82">
        <v>595</v>
      </c>
      <c r="N33" s="82">
        <v>669</v>
      </c>
      <c r="O33" s="83">
        <v>570</v>
      </c>
      <c r="P33" s="84">
        <f t="shared" si="4"/>
        <v>567.78571428571433</v>
      </c>
    </row>
    <row r="34" spans="1:16" s="80" customFormat="1" ht="16.5" customHeight="1">
      <c r="A34" s="21" t="s">
        <v>67</v>
      </c>
      <c r="B34" s="81">
        <v>630</v>
      </c>
      <c r="C34" s="82">
        <v>640</v>
      </c>
      <c r="D34" s="82">
        <v>601</v>
      </c>
      <c r="E34" s="82">
        <v>715</v>
      </c>
      <c r="F34" s="82">
        <v>790</v>
      </c>
      <c r="G34" s="82">
        <v>620</v>
      </c>
      <c r="H34" s="82">
        <v>740</v>
      </c>
      <c r="I34" s="82">
        <v>822</v>
      </c>
      <c r="J34" s="82">
        <v>610</v>
      </c>
      <c r="K34" s="82">
        <v>793</v>
      </c>
      <c r="L34" s="82">
        <v>760</v>
      </c>
      <c r="M34" s="82">
        <v>760</v>
      </c>
      <c r="N34" s="82">
        <v>836</v>
      </c>
      <c r="O34" s="83">
        <v>705</v>
      </c>
      <c r="P34" s="84">
        <f t="shared" si="4"/>
        <v>715.85714285714289</v>
      </c>
    </row>
    <row r="35" spans="1:16" s="80" customFormat="1" ht="16.5" customHeight="1">
      <c r="A35" s="21" t="s">
        <v>68</v>
      </c>
      <c r="B35" s="81">
        <v>437</v>
      </c>
      <c r="C35" s="82">
        <v>539</v>
      </c>
      <c r="D35" s="82">
        <v>601</v>
      </c>
      <c r="E35" s="82">
        <v>650</v>
      </c>
      <c r="F35" s="82">
        <v>790</v>
      </c>
      <c r="G35" s="82">
        <v>555</v>
      </c>
      <c r="H35" s="82">
        <v>720</v>
      </c>
      <c r="I35" s="82">
        <v>822</v>
      </c>
      <c r="J35" s="82">
        <v>610</v>
      </c>
      <c r="K35" s="82">
        <v>793</v>
      </c>
      <c r="L35" s="82">
        <v>760</v>
      </c>
      <c r="M35" s="82">
        <v>760</v>
      </c>
      <c r="N35" s="82">
        <v>880</v>
      </c>
      <c r="O35" s="83">
        <v>715</v>
      </c>
      <c r="P35" s="85">
        <f t="shared" si="4"/>
        <v>688</v>
      </c>
    </row>
    <row r="36" spans="1:16" s="80" customFormat="1" ht="16.5" customHeight="1">
      <c r="A36" s="21" t="s">
        <v>69</v>
      </c>
      <c r="B36" s="86">
        <v>567</v>
      </c>
      <c r="C36" s="30">
        <v>770</v>
      </c>
      <c r="D36" s="30">
        <v>780</v>
      </c>
      <c r="E36" s="30">
        <v>700</v>
      </c>
      <c r="F36" s="30">
        <v>1070</v>
      </c>
      <c r="G36" s="30">
        <v>694</v>
      </c>
      <c r="H36" s="30">
        <v>1100</v>
      </c>
      <c r="I36" s="30">
        <v>1096</v>
      </c>
      <c r="J36" s="30">
        <v>750</v>
      </c>
      <c r="K36" s="30">
        <v>1029</v>
      </c>
      <c r="L36" s="30">
        <v>1000</v>
      </c>
      <c r="M36" s="30">
        <v>1000</v>
      </c>
      <c r="N36" s="30">
        <v>1065</v>
      </c>
      <c r="O36" s="87">
        <v>950</v>
      </c>
      <c r="P36" s="26">
        <f t="shared" si="4"/>
        <v>897.92857142857144</v>
      </c>
    </row>
    <row r="37" spans="1:16" s="80" customFormat="1" ht="16.5" customHeight="1">
      <c r="A37" s="21" t="s">
        <v>70</v>
      </c>
      <c r="B37" s="86">
        <v>620</v>
      </c>
      <c r="C37" s="30">
        <v>686</v>
      </c>
      <c r="D37" s="30">
        <v>700</v>
      </c>
      <c r="E37" s="30">
        <v>511</v>
      </c>
      <c r="F37" s="30">
        <v>450</v>
      </c>
      <c r="G37" s="30">
        <v>550</v>
      </c>
      <c r="H37" s="30">
        <v>740</v>
      </c>
      <c r="I37" s="30">
        <v>530</v>
      </c>
      <c r="J37" s="30">
        <v>630</v>
      </c>
      <c r="K37" s="30">
        <v>953</v>
      </c>
      <c r="L37" s="30">
        <v>902</v>
      </c>
      <c r="M37" s="30">
        <v>783</v>
      </c>
      <c r="N37" s="30">
        <v>570</v>
      </c>
      <c r="O37" s="87">
        <v>830</v>
      </c>
      <c r="P37" s="26">
        <f t="shared" si="4"/>
        <v>675.35714285714289</v>
      </c>
    </row>
    <row r="38" spans="1:16" s="80" customFormat="1" ht="16.5" customHeight="1">
      <c r="A38" s="88" t="s">
        <v>71</v>
      </c>
      <c r="B38" s="89">
        <f>B32/B33*100-100</f>
        <v>-7.7868852459016438</v>
      </c>
      <c r="C38" s="90">
        <f t="shared" ref="C38:P42" si="5">C32/C33*100-100</f>
        <v>-17.004048582995949</v>
      </c>
      <c r="D38" s="90">
        <f t="shared" si="5"/>
        <v>-18.00327332242226</v>
      </c>
      <c r="E38" s="90">
        <f t="shared" si="5"/>
        <v>-18.584070796460168</v>
      </c>
      <c r="F38" s="90">
        <f t="shared" si="5"/>
        <v>-20</v>
      </c>
      <c r="G38" s="90">
        <f t="shared" si="5"/>
        <v>-25.576036866359445</v>
      </c>
      <c r="H38" s="90">
        <f t="shared" si="5"/>
        <v>-15.789473684210535</v>
      </c>
      <c r="I38" s="90">
        <f t="shared" si="5"/>
        <v>-15.00789889415482</v>
      </c>
      <c r="J38" s="90">
        <f t="shared" si="5"/>
        <v>-2.9296875</v>
      </c>
      <c r="K38" s="90">
        <f t="shared" si="5"/>
        <v>-19.873817034700309</v>
      </c>
      <c r="L38" s="90">
        <f t="shared" si="5"/>
        <v>-17.944250871080129</v>
      </c>
      <c r="M38" s="90">
        <f t="shared" si="5"/>
        <v>-16.974789915966383</v>
      </c>
      <c r="N38" s="90">
        <f t="shared" si="5"/>
        <v>-18.535127055306432</v>
      </c>
      <c r="O38" s="90">
        <f t="shared" si="5"/>
        <v>-18.94736842105263</v>
      </c>
      <c r="P38" s="91">
        <f t="shared" si="5"/>
        <v>-16.731664360296904</v>
      </c>
    </row>
    <row r="39" spans="1:16" s="80" customFormat="1" ht="16.5" customHeight="1">
      <c r="A39" s="92" t="s">
        <v>72</v>
      </c>
      <c r="B39" s="93">
        <f>B33/B34*100-100</f>
        <v>-22.539682539682531</v>
      </c>
      <c r="C39" s="94">
        <f t="shared" si="5"/>
        <v>-22.8125</v>
      </c>
      <c r="D39" s="94">
        <f t="shared" si="5"/>
        <v>1.6638935108153134</v>
      </c>
      <c r="E39" s="94">
        <f t="shared" si="5"/>
        <v>-20.979020979020973</v>
      </c>
      <c r="F39" s="94">
        <f t="shared" si="5"/>
        <v>-24.050632911392398</v>
      </c>
      <c r="G39" s="94">
        <f t="shared" si="5"/>
        <v>-30</v>
      </c>
      <c r="H39" s="94">
        <f t="shared" si="5"/>
        <v>-22.972972972972968</v>
      </c>
      <c r="I39" s="94">
        <f t="shared" si="5"/>
        <v>-22.992700729927009</v>
      </c>
      <c r="J39" s="94">
        <f t="shared" si="5"/>
        <v>-16.06557377049181</v>
      </c>
      <c r="K39" s="94">
        <f t="shared" si="5"/>
        <v>-20.050441361916768</v>
      </c>
      <c r="L39" s="94">
        <f t="shared" si="5"/>
        <v>-24.473684210526315</v>
      </c>
      <c r="M39" s="94">
        <f t="shared" si="5"/>
        <v>-21.710526315789465</v>
      </c>
      <c r="N39" s="94">
        <f t="shared" si="5"/>
        <v>-19.976076555023923</v>
      </c>
      <c r="O39" s="94">
        <f t="shared" si="5"/>
        <v>-19.148936170212778</v>
      </c>
      <c r="P39" s="95">
        <f>P33/P34*100-100</f>
        <v>-20.684494112951498</v>
      </c>
    </row>
    <row r="40" spans="1:16" s="80" customFormat="1" ht="16.5" customHeight="1">
      <c r="A40" s="92" t="s">
        <v>73</v>
      </c>
      <c r="B40" s="93">
        <f>B34/B35*100-100</f>
        <v>44.164759725400472</v>
      </c>
      <c r="C40" s="94">
        <f t="shared" si="5"/>
        <v>18.738404452690176</v>
      </c>
      <c r="D40" s="94">
        <f t="shared" si="5"/>
        <v>0</v>
      </c>
      <c r="E40" s="94">
        <f t="shared" si="5"/>
        <v>10.000000000000014</v>
      </c>
      <c r="F40" s="94">
        <f t="shared" si="5"/>
        <v>0</v>
      </c>
      <c r="G40" s="94">
        <f t="shared" si="5"/>
        <v>11.7117117117117</v>
      </c>
      <c r="H40" s="94">
        <f t="shared" si="5"/>
        <v>2.7777777777777715</v>
      </c>
      <c r="I40" s="94">
        <f t="shared" si="5"/>
        <v>0</v>
      </c>
      <c r="J40" s="94">
        <f t="shared" si="5"/>
        <v>0</v>
      </c>
      <c r="K40" s="94">
        <f t="shared" si="5"/>
        <v>0</v>
      </c>
      <c r="L40" s="94">
        <f t="shared" si="5"/>
        <v>0</v>
      </c>
      <c r="M40" s="94">
        <f t="shared" si="5"/>
        <v>0</v>
      </c>
      <c r="N40" s="94">
        <f t="shared" si="5"/>
        <v>-5</v>
      </c>
      <c r="O40" s="94">
        <f t="shared" si="5"/>
        <v>-1.3986013986014001</v>
      </c>
      <c r="P40" s="95">
        <f>P34/P35*100-100</f>
        <v>4.0490033222591535</v>
      </c>
    </row>
    <row r="41" spans="1:16" s="80" customFormat="1" ht="16.5" customHeight="1">
      <c r="A41" s="92" t="s">
        <v>74</v>
      </c>
      <c r="B41" s="93">
        <f>B35/B36*100-100</f>
        <v>-22.927689594356266</v>
      </c>
      <c r="C41" s="94">
        <f t="shared" si="5"/>
        <v>-30</v>
      </c>
      <c r="D41" s="94">
        <f t="shared" si="5"/>
        <v>-22.948717948717942</v>
      </c>
      <c r="E41" s="94">
        <f t="shared" si="5"/>
        <v>-7.1428571428571388</v>
      </c>
      <c r="F41" s="94">
        <f t="shared" si="5"/>
        <v>-26.168224299065429</v>
      </c>
      <c r="G41" s="94">
        <f t="shared" si="5"/>
        <v>-20.028818443804028</v>
      </c>
      <c r="H41" s="94">
        <f t="shared" si="5"/>
        <v>-34.545454545454547</v>
      </c>
      <c r="I41" s="94">
        <f t="shared" si="5"/>
        <v>-25</v>
      </c>
      <c r="J41" s="94">
        <f t="shared" si="5"/>
        <v>-18.666666666666671</v>
      </c>
      <c r="K41" s="94">
        <f t="shared" si="5"/>
        <v>-22.934888241010682</v>
      </c>
      <c r="L41" s="94">
        <f t="shared" si="5"/>
        <v>-24</v>
      </c>
      <c r="M41" s="94">
        <f t="shared" si="5"/>
        <v>-24</v>
      </c>
      <c r="N41" s="94">
        <f t="shared" si="5"/>
        <v>-17.370892018779344</v>
      </c>
      <c r="O41" s="94">
        <f t="shared" si="5"/>
        <v>-24.73684210526315</v>
      </c>
      <c r="P41" s="95">
        <f>P35/P36*100-100</f>
        <v>-23.379206109299176</v>
      </c>
    </row>
    <row r="42" spans="1:16" s="80" customFormat="1" ht="16.5" customHeight="1" thickBot="1">
      <c r="A42" s="96" t="s">
        <v>75</v>
      </c>
      <c r="B42" s="97">
        <f>B36/B37*100-100</f>
        <v>-8.5483870967741922</v>
      </c>
      <c r="C42" s="98">
        <f t="shared" si="5"/>
        <v>12.24489795918366</v>
      </c>
      <c r="D42" s="98">
        <f t="shared" si="5"/>
        <v>11.428571428571431</v>
      </c>
      <c r="E42" s="98">
        <f t="shared" si="5"/>
        <v>36.986301369863014</v>
      </c>
      <c r="F42" s="98">
        <f t="shared" si="5"/>
        <v>137.77777777777777</v>
      </c>
      <c r="G42" s="98">
        <f t="shared" si="5"/>
        <v>26.181818181818173</v>
      </c>
      <c r="H42" s="98">
        <f t="shared" si="5"/>
        <v>48.648648648648646</v>
      </c>
      <c r="I42" s="98">
        <f t="shared" si="5"/>
        <v>106.79245283018867</v>
      </c>
      <c r="J42" s="98">
        <f t="shared" si="5"/>
        <v>19.047619047619051</v>
      </c>
      <c r="K42" s="98">
        <f t="shared" si="5"/>
        <v>7.9748163693598997</v>
      </c>
      <c r="L42" s="98">
        <f t="shared" si="5"/>
        <v>10.86474501108647</v>
      </c>
      <c r="M42" s="98">
        <f t="shared" si="5"/>
        <v>27.7139208173691</v>
      </c>
      <c r="N42" s="98">
        <f t="shared" si="5"/>
        <v>86.84210526315789</v>
      </c>
      <c r="O42" s="99">
        <f t="shared" si="5"/>
        <v>14.457831325301214</v>
      </c>
      <c r="P42" s="100">
        <f>P36/P37*100-100</f>
        <v>32.956107879428856</v>
      </c>
    </row>
    <row r="43" spans="1:16" s="74" customFormat="1" ht="19.5" customHeight="1">
      <c r="A43" s="71" t="s">
        <v>23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3"/>
    </row>
    <row r="44" spans="1:16" s="80" customFormat="1" ht="16.5" customHeight="1">
      <c r="A44" s="75" t="s">
        <v>65</v>
      </c>
      <c r="B44" s="76">
        <v>450</v>
      </c>
      <c r="C44" s="77">
        <v>410</v>
      </c>
      <c r="D44" s="77">
        <v>430</v>
      </c>
      <c r="E44" s="77">
        <v>430</v>
      </c>
      <c r="F44" s="77">
        <v>345</v>
      </c>
      <c r="G44" s="77">
        <v>323</v>
      </c>
      <c r="H44" s="77">
        <v>480</v>
      </c>
      <c r="I44" s="77">
        <v>377</v>
      </c>
      <c r="J44" s="77">
        <v>497</v>
      </c>
      <c r="K44" s="77">
        <v>508</v>
      </c>
      <c r="L44" s="77">
        <v>471</v>
      </c>
      <c r="M44" s="77">
        <v>494</v>
      </c>
      <c r="N44" s="77">
        <v>347</v>
      </c>
      <c r="O44" s="78">
        <v>462</v>
      </c>
      <c r="P44" s="79">
        <f t="shared" ref="P44:P49" si="6">SUM(B44:O44)/COUNTIF(B44:O44,"&gt;0")</f>
        <v>430.28571428571428</v>
      </c>
    </row>
    <row r="45" spans="1:16" s="80" customFormat="1" ht="16.5" customHeight="1">
      <c r="A45" s="21" t="s">
        <v>66</v>
      </c>
      <c r="B45" s="81">
        <v>488</v>
      </c>
      <c r="C45" s="82">
        <v>494</v>
      </c>
      <c r="D45" s="82">
        <v>524</v>
      </c>
      <c r="E45" s="82">
        <v>521</v>
      </c>
      <c r="F45" s="82">
        <v>430</v>
      </c>
      <c r="G45" s="82">
        <v>434</v>
      </c>
      <c r="H45" s="82">
        <v>570</v>
      </c>
      <c r="I45" s="82">
        <v>443</v>
      </c>
      <c r="J45" s="82">
        <v>512</v>
      </c>
      <c r="K45" s="82">
        <v>634</v>
      </c>
      <c r="L45" s="82">
        <v>574</v>
      </c>
      <c r="M45" s="82">
        <v>595</v>
      </c>
      <c r="N45" s="82">
        <v>426</v>
      </c>
      <c r="O45" s="83">
        <v>570</v>
      </c>
      <c r="P45" s="84">
        <f t="shared" si="6"/>
        <v>515.35714285714289</v>
      </c>
    </row>
    <row r="46" spans="1:16" s="80" customFormat="1" ht="16.5" customHeight="1">
      <c r="A46" s="21" t="s">
        <v>67</v>
      </c>
      <c r="B46" s="81">
        <v>630</v>
      </c>
      <c r="C46" s="82">
        <v>640</v>
      </c>
      <c r="D46" s="82">
        <v>601</v>
      </c>
      <c r="E46" s="82">
        <v>660</v>
      </c>
      <c r="F46" s="82">
        <v>570</v>
      </c>
      <c r="G46" s="82">
        <v>620</v>
      </c>
      <c r="H46" s="82">
        <v>740</v>
      </c>
      <c r="I46" s="82">
        <v>575</v>
      </c>
      <c r="J46" s="82">
        <v>610</v>
      </c>
      <c r="K46" s="82">
        <v>793</v>
      </c>
      <c r="L46" s="82">
        <v>760</v>
      </c>
      <c r="M46" s="82">
        <v>760</v>
      </c>
      <c r="N46" s="82">
        <v>532</v>
      </c>
      <c r="O46" s="83">
        <v>705</v>
      </c>
      <c r="P46" s="84">
        <f t="shared" si="6"/>
        <v>656.85714285714289</v>
      </c>
    </row>
    <row r="47" spans="1:16" s="80" customFormat="1" ht="16.5" customHeight="1">
      <c r="A47" s="21" t="s">
        <v>68</v>
      </c>
      <c r="B47" s="81">
        <v>437</v>
      </c>
      <c r="C47" s="82">
        <v>539</v>
      </c>
      <c r="D47" s="82">
        <v>601</v>
      </c>
      <c r="E47" s="82">
        <v>600</v>
      </c>
      <c r="F47" s="82">
        <v>570</v>
      </c>
      <c r="G47" s="82">
        <v>555</v>
      </c>
      <c r="H47" s="82">
        <v>720</v>
      </c>
      <c r="I47" s="82">
        <v>575</v>
      </c>
      <c r="J47" s="82">
        <v>610</v>
      </c>
      <c r="K47" s="82">
        <v>793</v>
      </c>
      <c r="L47" s="82">
        <v>760</v>
      </c>
      <c r="M47" s="82">
        <v>760</v>
      </c>
      <c r="N47" s="82">
        <v>560</v>
      </c>
      <c r="O47" s="83">
        <v>715</v>
      </c>
      <c r="P47" s="85">
        <f t="shared" si="6"/>
        <v>628.21428571428567</v>
      </c>
    </row>
    <row r="48" spans="1:16" s="80" customFormat="1" ht="16.5" customHeight="1">
      <c r="A48" s="21" t="s">
        <v>69</v>
      </c>
      <c r="B48" s="86">
        <v>567</v>
      </c>
      <c r="C48" s="30">
        <v>770</v>
      </c>
      <c r="D48" s="30">
        <v>780</v>
      </c>
      <c r="E48" s="30">
        <v>650</v>
      </c>
      <c r="F48" s="30">
        <v>770</v>
      </c>
      <c r="G48" s="30">
        <v>694</v>
      </c>
      <c r="H48" s="30">
        <v>910</v>
      </c>
      <c r="I48" s="30">
        <v>766</v>
      </c>
      <c r="J48" s="30">
        <v>750</v>
      </c>
      <c r="K48" s="30">
        <v>1029</v>
      </c>
      <c r="L48" s="30">
        <v>1000</v>
      </c>
      <c r="M48" s="30">
        <v>1000</v>
      </c>
      <c r="N48" s="30">
        <v>680</v>
      </c>
      <c r="O48" s="87">
        <v>950</v>
      </c>
      <c r="P48" s="26">
        <f t="shared" si="6"/>
        <v>808.28571428571433</v>
      </c>
    </row>
    <row r="49" spans="1:16" s="80" customFormat="1" ht="16.5" customHeight="1">
      <c r="A49" s="21" t="s">
        <v>70</v>
      </c>
      <c r="B49" s="86">
        <v>530</v>
      </c>
      <c r="C49" s="30">
        <v>686</v>
      </c>
      <c r="D49" s="30">
        <v>700</v>
      </c>
      <c r="E49" s="30">
        <v>527</v>
      </c>
      <c r="F49" s="30">
        <v>450</v>
      </c>
      <c r="G49" s="30">
        <v>550</v>
      </c>
      <c r="H49" s="30">
        <v>740</v>
      </c>
      <c r="I49" s="30">
        <v>530</v>
      </c>
      <c r="J49" s="30">
        <v>630</v>
      </c>
      <c r="K49" s="30">
        <v>953</v>
      </c>
      <c r="L49" s="30">
        <v>902</v>
      </c>
      <c r="M49" s="30">
        <v>783</v>
      </c>
      <c r="N49" s="30">
        <v>570</v>
      </c>
      <c r="O49" s="87">
        <v>830</v>
      </c>
      <c r="P49" s="26">
        <f t="shared" si="6"/>
        <v>670.07142857142856</v>
      </c>
    </row>
    <row r="50" spans="1:16" s="80" customFormat="1" ht="16.5" customHeight="1">
      <c r="A50" s="88" t="s">
        <v>71</v>
      </c>
      <c r="B50" s="89">
        <f>B44/B45*100-100</f>
        <v>-7.7868852459016438</v>
      </c>
      <c r="C50" s="90">
        <f t="shared" ref="C50:P54" si="7">C44/C45*100-100</f>
        <v>-17.004048582995949</v>
      </c>
      <c r="D50" s="90">
        <f t="shared" si="7"/>
        <v>-17.938931297709928</v>
      </c>
      <c r="E50" s="90">
        <f t="shared" si="7"/>
        <v>-17.466410748560463</v>
      </c>
      <c r="F50" s="90">
        <f t="shared" si="7"/>
        <v>-19.767441860465112</v>
      </c>
      <c r="G50" s="90">
        <f t="shared" si="7"/>
        <v>-25.576036866359445</v>
      </c>
      <c r="H50" s="90">
        <f t="shared" si="7"/>
        <v>-15.789473684210535</v>
      </c>
      <c r="I50" s="90">
        <f t="shared" si="7"/>
        <v>-14.898419864559827</v>
      </c>
      <c r="J50" s="90">
        <f t="shared" si="7"/>
        <v>-2.9296875</v>
      </c>
      <c r="K50" s="90">
        <f t="shared" si="7"/>
        <v>-19.873817034700309</v>
      </c>
      <c r="L50" s="90">
        <f t="shared" si="7"/>
        <v>-17.944250871080129</v>
      </c>
      <c r="M50" s="90">
        <f t="shared" si="7"/>
        <v>-16.974789915966383</v>
      </c>
      <c r="N50" s="90">
        <f t="shared" si="7"/>
        <v>-18.544600938967136</v>
      </c>
      <c r="O50" s="90">
        <f t="shared" si="7"/>
        <v>-18.94736842105263</v>
      </c>
      <c r="P50" s="91">
        <f t="shared" si="7"/>
        <v>-16.507276507276515</v>
      </c>
    </row>
    <row r="51" spans="1:16" s="80" customFormat="1" ht="16.5" customHeight="1">
      <c r="A51" s="92" t="s">
        <v>72</v>
      </c>
      <c r="B51" s="93">
        <f>B45/B46*100-100</f>
        <v>-22.539682539682531</v>
      </c>
      <c r="C51" s="94">
        <f t="shared" si="7"/>
        <v>-22.8125</v>
      </c>
      <c r="D51" s="94">
        <f t="shared" si="7"/>
        <v>-12.811980033277877</v>
      </c>
      <c r="E51" s="94">
        <f t="shared" si="7"/>
        <v>-21.060606060606062</v>
      </c>
      <c r="F51" s="94">
        <f t="shared" si="7"/>
        <v>-24.561403508771932</v>
      </c>
      <c r="G51" s="94">
        <f t="shared" si="7"/>
        <v>-30</v>
      </c>
      <c r="H51" s="94">
        <f t="shared" si="7"/>
        <v>-22.972972972972968</v>
      </c>
      <c r="I51" s="94">
        <f t="shared" si="7"/>
        <v>-22.956521739130437</v>
      </c>
      <c r="J51" s="94">
        <f t="shared" si="7"/>
        <v>-16.06557377049181</v>
      </c>
      <c r="K51" s="94">
        <f t="shared" si="7"/>
        <v>-20.050441361916768</v>
      </c>
      <c r="L51" s="94">
        <f t="shared" si="7"/>
        <v>-24.473684210526315</v>
      </c>
      <c r="M51" s="94">
        <f t="shared" si="7"/>
        <v>-21.710526315789465</v>
      </c>
      <c r="N51" s="94">
        <f t="shared" si="7"/>
        <v>-19.924812030075188</v>
      </c>
      <c r="O51" s="94">
        <f t="shared" si="7"/>
        <v>-19.148936170212778</v>
      </c>
      <c r="P51" s="95">
        <f>P45/P46*100-100</f>
        <v>-21.541974771639843</v>
      </c>
    </row>
    <row r="52" spans="1:16" s="80" customFormat="1" ht="16.5" customHeight="1">
      <c r="A52" s="92" t="s">
        <v>73</v>
      </c>
      <c r="B52" s="93">
        <f>B46/B47*100-100</f>
        <v>44.164759725400472</v>
      </c>
      <c r="C52" s="94">
        <f t="shared" si="7"/>
        <v>18.738404452690176</v>
      </c>
      <c r="D52" s="94">
        <f t="shared" si="7"/>
        <v>0</v>
      </c>
      <c r="E52" s="94">
        <f t="shared" si="7"/>
        <v>10.000000000000014</v>
      </c>
      <c r="F52" s="94">
        <f t="shared" si="7"/>
        <v>0</v>
      </c>
      <c r="G52" s="94">
        <f t="shared" si="7"/>
        <v>11.7117117117117</v>
      </c>
      <c r="H52" s="94">
        <f t="shared" si="7"/>
        <v>2.7777777777777715</v>
      </c>
      <c r="I52" s="94">
        <f t="shared" si="7"/>
        <v>0</v>
      </c>
      <c r="J52" s="94">
        <f t="shared" si="7"/>
        <v>0</v>
      </c>
      <c r="K52" s="94">
        <f t="shared" si="7"/>
        <v>0</v>
      </c>
      <c r="L52" s="94">
        <f t="shared" si="7"/>
        <v>0</v>
      </c>
      <c r="M52" s="94">
        <f t="shared" si="7"/>
        <v>0</v>
      </c>
      <c r="N52" s="94">
        <f t="shared" si="7"/>
        <v>-5</v>
      </c>
      <c r="O52" s="94">
        <f t="shared" si="7"/>
        <v>-1.3986013986014001</v>
      </c>
      <c r="P52" s="95">
        <f>P46/P47*100-100</f>
        <v>4.5594087549744273</v>
      </c>
    </row>
    <row r="53" spans="1:16" s="80" customFormat="1" ht="16.5" customHeight="1">
      <c r="A53" s="92" t="s">
        <v>74</v>
      </c>
      <c r="B53" s="93">
        <f>B47/B48*100-100</f>
        <v>-22.927689594356266</v>
      </c>
      <c r="C53" s="94">
        <f t="shared" si="7"/>
        <v>-30</v>
      </c>
      <c r="D53" s="94">
        <f t="shared" si="7"/>
        <v>-22.948717948717942</v>
      </c>
      <c r="E53" s="94">
        <f t="shared" si="7"/>
        <v>-7.6923076923076934</v>
      </c>
      <c r="F53" s="94">
        <f t="shared" si="7"/>
        <v>-25.974025974025977</v>
      </c>
      <c r="G53" s="94">
        <f t="shared" si="7"/>
        <v>-20.028818443804028</v>
      </c>
      <c r="H53" s="94">
        <f t="shared" si="7"/>
        <v>-20.879120879120876</v>
      </c>
      <c r="I53" s="94">
        <f t="shared" si="7"/>
        <v>-24.934725848563971</v>
      </c>
      <c r="J53" s="94">
        <f t="shared" si="7"/>
        <v>-18.666666666666671</v>
      </c>
      <c r="K53" s="94">
        <f t="shared" si="7"/>
        <v>-22.934888241010682</v>
      </c>
      <c r="L53" s="94">
        <f t="shared" si="7"/>
        <v>-24</v>
      </c>
      <c r="M53" s="94">
        <f t="shared" si="7"/>
        <v>-24</v>
      </c>
      <c r="N53" s="94">
        <f t="shared" si="7"/>
        <v>-17.64705882352942</v>
      </c>
      <c r="O53" s="94">
        <f t="shared" si="7"/>
        <v>-24.73684210526315</v>
      </c>
      <c r="P53" s="95">
        <f>P47/P48*100-100</f>
        <v>-22.278190173206099</v>
      </c>
    </row>
    <row r="54" spans="1:16" s="80" customFormat="1" ht="16.5" customHeight="1" thickBot="1">
      <c r="A54" s="96" t="s">
        <v>75</v>
      </c>
      <c r="B54" s="97">
        <f>B48/B49*100-100</f>
        <v>6.9811320754717059</v>
      </c>
      <c r="C54" s="98">
        <f t="shared" si="7"/>
        <v>12.24489795918366</v>
      </c>
      <c r="D54" s="98">
        <f t="shared" si="7"/>
        <v>11.428571428571431</v>
      </c>
      <c r="E54" s="98">
        <f t="shared" si="7"/>
        <v>23.339658444022774</v>
      </c>
      <c r="F54" s="98">
        <f t="shared" si="7"/>
        <v>71.111111111111114</v>
      </c>
      <c r="G54" s="98">
        <f t="shared" si="7"/>
        <v>26.181818181818173</v>
      </c>
      <c r="H54" s="98">
        <f t="shared" si="7"/>
        <v>22.972972972972983</v>
      </c>
      <c r="I54" s="98">
        <f t="shared" si="7"/>
        <v>44.528301886792434</v>
      </c>
      <c r="J54" s="98">
        <f t="shared" si="7"/>
        <v>19.047619047619051</v>
      </c>
      <c r="K54" s="98">
        <f t="shared" si="7"/>
        <v>7.9748163693598997</v>
      </c>
      <c r="L54" s="98">
        <f t="shared" si="7"/>
        <v>10.86474501108647</v>
      </c>
      <c r="M54" s="98">
        <f t="shared" si="7"/>
        <v>27.7139208173691</v>
      </c>
      <c r="N54" s="98">
        <f t="shared" si="7"/>
        <v>19.298245614035082</v>
      </c>
      <c r="O54" s="99">
        <f t="shared" si="7"/>
        <v>14.457831325301214</v>
      </c>
      <c r="P54" s="100">
        <f>P48/P49*100-100</f>
        <v>20.626798848736811</v>
      </c>
    </row>
    <row r="55" spans="1:16" s="74" customFormat="1" ht="19.5" customHeight="1">
      <c r="A55" s="71" t="s">
        <v>24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3"/>
    </row>
    <row r="56" spans="1:16" s="80" customFormat="1" ht="16.5" customHeight="1">
      <c r="A56" s="75" t="s">
        <v>65</v>
      </c>
      <c r="B56" s="76">
        <v>8</v>
      </c>
      <c r="C56" s="77">
        <v>15</v>
      </c>
      <c r="D56" s="77">
        <v>8</v>
      </c>
      <c r="E56" s="77">
        <v>50</v>
      </c>
      <c r="F56" s="77">
        <v>5</v>
      </c>
      <c r="G56" s="77">
        <v>4</v>
      </c>
      <c r="H56" s="77">
        <v>17</v>
      </c>
      <c r="I56" s="77">
        <v>10</v>
      </c>
      <c r="J56" s="77">
        <v>6</v>
      </c>
      <c r="K56" s="77">
        <v>10</v>
      </c>
      <c r="L56" s="77">
        <v>14</v>
      </c>
      <c r="M56" s="77">
        <v>4</v>
      </c>
      <c r="N56" s="77">
        <v>4</v>
      </c>
      <c r="O56" s="78">
        <v>15</v>
      </c>
      <c r="P56" s="79">
        <f t="shared" ref="P56:P61" si="8">SUM(B56:O56)/COUNTIF(B56:O56,"&gt;0")</f>
        <v>12.142857142857142</v>
      </c>
    </row>
    <row r="57" spans="1:16" s="80" customFormat="1" ht="16.5" customHeight="1">
      <c r="A57" s="21" t="s">
        <v>66</v>
      </c>
      <c r="B57" s="81">
        <v>8</v>
      </c>
      <c r="C57" s="82">
        <v>29</v>
      </c>
      <c r="D57" s="82">
        <v>10</v>
      </c>
      <c r="E57" s="82">
        <v>60</v>
      </c>
      <c r="F57" s="82">
        <v>6</v>
      </c>
      <c r="G57" s="82">
        <v>6</v>
      </c>
      <c r="H57" s="82">
        <v>20</v>
      </c>
      <c r="I57" s="82">
        <v>10</v>
      </c>
      <c r="J57" s="82">
        <v>8</v>
      </c>
      <c r="K57" s="82">
        <v>10</v>
      </c>
      <c r="L57" s="82">
        <v>17</v>
      </c>
      <c r="M57" s="82">
        <v>5</v>
      </c>
      <c r="N57" s="82">
        <v>4</v>
      </c>
      <c r="O57" s="83">
        <v>22</v>
      </c>
      <c r="P57" s="84">
        <f t="shared" si="8"/>
        <v>15.357142857142858</v>
      </c>
    </row>
    <row r="58" spans="1:16" s="80" customFormat="1" ht="16.5" customHeight="1">
      <c r="A58" s="21" t="s">
        <v>67</v>
      </c>
      <c r="B58" s="81">
        <v>10</v>
      </c>
      <c r="C58" s="82">
        <v>45</v>
      </c>
      <c r="D58" s="82">
        <v>12</v>
      </c>
      <c r="E58" s="82">
        <v>77</v>
      </c>
      <c r="F58" s="82">
        <v>8</v>
      </c>
      <c r="G58" s="82">
        <v>8</v>
      </c>
      <c r="H58" s="82">
        <v>20</v>
      </c>
      <c r="I58" s="82">
        <v>10</v>
      </c>
      <c r="J58" s="82">
        <v>10</v>
      </c>
      <c r="K58" s="82">
        <v>10</v>
      </c>
      <c r="L58" s="82">
        <v>23</v>
      </c>
      <c r="M58" s="82">
        <v>11</v>
      </c>
      <c r="N58" s="82">
        <v>5</v>
      </c>
      <c r="O58" s="83">
        <v>30</v>
      </c>
      <c r="P58" s="84">
        <f t="shared" si="8"/>
        <v>19.928571428571427</v>
      </c>
    </row>
    <row r="59" spans="1:16" s="80" customFormat="1" ht="16.5" customHeight="1">
      <c r="A59" s="21" t="s">
        <v>68</v>
      </c>
      <c r="B59" s="81">
        <v>10</v>
      </c>
      <c r="C59" s="82">
        <v>14</v>
      </c>
      <c r="D59" s="82">
        <v>12</v>
      </c>
      <c r="E59" s="82">
        <v>70</v>
      </c>
      <c r="F59" s="82">
        <v>8</v>
      </c>
      <c r="G59" s="82">
        <v>8</v>
      </c>
      <c r="H59" s="82">
        <v>20</v>
      </c>
      <c r="I59" s="82">
        <v>10</v>
      </c>
      <c r="J59" s="82">
        <v>12</v>
      </c>
      <c r="K59" s="82">
        <v>10</v>
      </c>
      <c r="L59" s="82">
        <v>23</v>
      </c>
      <c r="M59" s="82">
        <v>11</v>
      </c>
      <c r="N59" s="82">
        <v>7</v>
      </c>
      <c r="O59" s="83">
        <v>37</v>
      </c>
      <c r="P59" s="85">
        <f t="shared" si="8"/>
        <v>18</v>
      </c>
    </row>
    <row r="60" spans="1:16" s="80" customFormat="1" ht="16.5" customHeight="1">
      <c r="A60" s="21" t="s">
        <v>69</v>
      </c>
      <c r="B60" s="86">
        <v>10</v>
      </c>
      <c r="C60" s="30">
        <v>20</v>
      </c>
      <c r="D60" s="30">
        <v>15</v>
      </c>
      <c r="E60" s="30">
        <v>77</v>
      </c>
      <c r="F60" s="30">
        <v>10</v>
      </c>
      <c r="G60" s="30">
        <v>10</v>
      </c>
      <c r="H60" s="30">
        <v>30</v>
      </c>
      <c r="I60" s="30">
        <v>10</v>
      </c>
      <c r="J60" s="30">
        <v>18</v>
      </c>
      <c r="K60" s="30">
        <v>10</v>
      </c>
      <c r="L60" s="30">
        <v>30</v>
      </c>
      <c r="M60" s="30">
        <v>15</v>
      </c>
      <c r="N60" s="30">
        <v>10</v>
      </c>
      <c r="O60" s="87">
        <v>56</v>
      </c>
      <c r="P60" s="26">
        <f t="shared" si="8"/>
        <v>22.928571428571427</v>
      </c>
    </row>
    <row r="61" spans="1:16" s="80" customFormat="1" ht="16.5" customHeight="1">
      <c r="A61" s="21" t="s">
        <v>70</v>
      </c>
      <c r="B61" s="86">
        <v>7</v>
      </c>
      <c r="C61" s="30">
        <v>16</v>
      </c>
      <c r="D61" s="30">
        <v>10</v>
      </c>
      <c r="E61" s="30">
        <v>77</v>
      </c>
      <c r="F61" s="30">
        <v>7</v>
      </c>
      <c r="G61" s="30">
        <v>10</v>
      </c>
      <c r="H61" s="30">
        <v>10</v>
      </c>
      <c r="I61" s="30">
        <v>6</v>
      </c>
      <c r="J61" s="30">
        <v>20</v>
      </c>
      <c r="K61" s="30">
        <v>8</v>
      </c>
      <c r="L61" s="30">
        <v>13</v>
      </c>
      <c r="M61" s="30">
        <v>10</v>
      </c>
      <c r="N61" s="30">
        <v>10</v>
      </c>
      <c r="O61" s="87">
        <v>56</v>
      </c>
      <c r="P61" s="26">
        <f t="shared" si="8"/>
        <v>18.571428571428573</v>
      </c>
    </row>
    <row r="62" spans="1:16" s="80" customFormat="1" ht="16.5" customHeight="1">
      <c r="A62" s="88" t="s">
        <v>71</v>
      </c>
      <c r="B62" s="89">
        <f>B56/B57*100-100</f>
        <v>0</v>
      </c>
      <c r="C62" s="90">
        <f t="shared" ref="C62:P66" si="9">C56/C57*100-100</f>
        <v>-48.275862068965516</v>
      </c>
      <c r="D62" s="90">
        <f t="shared" si="9"/>
        <v>-20</v>
      </c>
      <c r="E62" s="90">
        <f t="shared" si="9"/>
        <v>-16.666666666666657</v>
      </c>
      <c r="F62" s="90">
        <f t="shared" si="9"/>
        <v>-16.666666666666657</v>
      </c>
      <c r="G62" s="90">
        <f t="shared" si="9"/>
        <v>-33.333333333333343</v>
      </c>
      <c r="H62" s="90">
        <f t="shared" si="9"/>
        <v>-15</v>
      </c>
      <c r="I62" s="90">
        <f t="shared" si="9"/>
        <v>0</v>
      </c>
      <c r="J62" s="90">
        <f t="shared" si="9"/>
        <v>-25</v>
      </c>
      <c r="K62" s="90">
        <f t="shared" si="9"/>
        <v>0</v>
      </c>
      <c r="L62" s="90">
        <f t="shared" si="9"/>
        <v>-17.64705882352942</v>
      </c>
      <c r="M62" s="90">
        <f t="shared" si="9"/>
        <v>-20</v>
      </c>
      <c r="N62" s="90">
        <f t="shared" si="9"/>
        <v>0</v>
      </c>
      <c r="O62" s="90">
        <f t="shared" si="9"/>
        <v>-31.818181818181827</v>
      </c>
      <c r="P62" s="91">
        <f t="shared" si="9"/>
        <v>-20.930232558139537</v>
      </c>
    </row>
    <row r="63" spans="1:16" s="80" customFormat="1" ht="16.5" customHeight="1">
      <c r="A63" s="92" t="s">
        <v>72</v>
      </c>
      <c r="B63" s="93">
        <f>B57/B58*100-100</f>
        <v>-20</v>
      </c>
      <c r="C63" s="94">
        <f t="shared" si="9"/>
        <v>-35.555555555555557</v>
      </c>
      <c r="D63" s="94">
        <f t="shared" si="9"/>
        <v>-16.666666666666657</v>
      </c>
      <c r="E63" s="94">
        <f t="shared" si="9"/>
        <v>-22.077922077922068</v>
      </c>
      <c r="F63" s="94">
        <f t="shared" si="9"/>
        <v>-25</v>
      </c>
      <c r="G63" s="94">
        <f t="shared" si="9"/>
        <v>-25</v>
      </c>
      <c r="H63" s="94">
        <f t="shared" si="9"/>
        <v>0</v>
      </c>
      <c r="I63" s="94">
        <f t="shared" si="9"/>
        <v>0</v>
      </c>
      <c r="J63" s="94">
        <f t="shared" si="9"/>
        <v>-20</v>
      </c>
      <c r="K63" s="94">
        <f t="shared" si="9"/>
        <v>0</v>
      </c>
      <c r="L63" s="94">
        <f t="shared" si="9"/>
        <v>-26.08695652173914</v>
      </c>
      <c r="M63" s="94">
        <f t="shared" si="9"/>
        <v>-54.545454545454547</v>
      </c>
      <c r="N63" s="94">
        <f t="shared" si="9"/>
        <v>-20</v>
      </c>
      <c r="O63" s="94">
        <f t="shared" si="9"/>
        <v>-26.666666666666671</v>
      </c>
      <c r="P63" s="95">
        <f>P57/P58*100-100</f>
        <v>-22.939068100358412</v>
      </c>
    </row>
    <row r="64" spans="1:16" s="80" customFormat="1" ht="16.5" customHeight="1">
      <c r="A64" s="92" t="s">
        <v>73</v>
      </c>
      <c r="B64" s="93">
        <f>B58/B59*100-100</f>
        <v>0</v>
      </c>
      <c r="C64" s="94">
        <f t="shared" si="9"/>
        <v>221.42857142857144</v>
      </c>
      <c r="D64" s="94">
        <f t="shared" si="9"/>
        <v>0</v>
      </c>
      <c r="E64" s="94">
        <f t="shared" si="9"/>
        <v>10.000000000000014</v>
      </c>
      <c r="F64" s="94">
        <f t="shared" si="9"/>
        <v>0</v>
      </c>
      <c r="G64" s="94">
        <f t="shared" si="9"/>
        <v>0</v>
      </c>
      <c r="H64" s="94">
        <f t="shared" si="9"/>
        <v>0</v>
      </c>
      <c r="I64" s="94">
        <f t="shared" si="9"/>
        <v>0</v>
      </c>
      <c r="J64" s="94">
        <f t="shared" si="9"/>
        <v>-16.666666666666657</v>
      </c>
      <c r="K64" s="94">
        <f t="shared" si="9"/>
        <v>0</v>
      </c>
      <c r="L64" s="94">
        <f t="shared" si="9"/>
        <v>0</v>
      </c>
      <c r="M64" s="94">
        <f t="shared" si="9"/>
        <v>0</v>
      </c>
      <c r="N64" s="94">
        <f t="shared" si="9"/>
        <v>-28.571428571428569</v>
      </c>
      <c r="O64" s="94">
        <f t="shared" si="9"/>
        <v>-18.918918918918919</v>
      </c>
      <c r="P64" s="95">
        <f>P58/P59*100-100</f>
        <v>10.714285714285694</v>
      </c>
    </row>
    <row r="65" spans="1:16" s="80" customFormat="1" ht="16.5" customHeight="1">
      <c r="A65" s="92" t="s">
        <v>74</v>
      </c>
      <c r="B65" s="93">
        <f>B59/B60*100-100</f>
        <v>0</v>
      </c>
      <c r="C65" s="94">
        <f t="shared" si="9"/>
        <v>-30</v>
      </c>
      <c r="D65" s="94">
        <f t="shared" si="9"/>
        <v>-20</v>
      </c>
      <c r="E65" s="94">
        <f t="shared" si="9"/>
        <v>-9.0909090909090935</v>
      </c>
      <c r="F65" s="94">
        <f t="shared" si="9"/>
        <v>-20</v>
      </c>
      <c r="G65" s="94">
        <f t="shared" si="9"/>
        <v>-20</v>
      </c>
      <c r="H65" s="94">
        <f t="shared" si="9"/>
        <v>-33.333333333333343</v>
      </c>
      <c r="I65" s="94">
        <f t="shared" si="9"/>
        <v>0</v>
      </c>
      <c r="J65" s="94">
        <f t="shared" si="9"/>
        <v>-33.333333333333343</v>
      </c>
      <c r="K65" s="94">
        <f t="shared" si="9"/>
        <v>0</v>
      </c>
      <c r="L65" s="94">
        <f t="shared" si="9"/>
        <v>-23.333333333333329</v>
      </c>
      <c r="M65" s="94">
        <f t="shared" si="9"/>
        <v>-26.666666666666671</v>
      </c>
      <c r="N65" s="94">
        <f t="shared" si="9"/>
        <v>-30</v>
      </c>
      <c r="O65" s="94">
        <f t="shared" si="9"/>
        <v>-33.928571428571431</v>
      </c>
      <c r="P65" s="95">
        <f>P59/P60*100-100</f>
        <v>-21.495327102803728</v>
      </c>
    </row>
    <row r="66" spans="1:16" s="80" customFormat="1" ht="16.5" customHeight="1" thickBot="1">
      <c r="A66" s="96" t="s">
        <v>75</v>
      </c>
      <c r="B66" s="97">
        <f>B60/B61*100-100</f>
        <v>42.857142857142861</v>
      </c>
      <c r="C66" s="98">
        <f t="shared" si="9"/>
        <v>25</v>
      </c>
      <c r="D66" s="98">
        <f t="shared" si="9"/>
        <v>50</v>
      </c>
      <c r="E66" s="98">
        <f t="shared" si="9"/>
        <v>0</v>
      </c>
      <c r="F66" s="98">
        <f t="shared" si="9"/>
        <v>42.857142857142861</v>
      </c>
      <c r="G66" s="98">
        <f t="shared" si="9"/>
        <v>0</v>
      </c>
      <c r="H66" s="98">
        <f t="shared" si="9"/>
        <v>200</v>
      </c>
      <c r="I66" s="98">
        <f t="shared" si="9"/>
        <v>66.666666666666686</v>
      </c>
      <c r="J66" s="98">
        <f t="shared" si="9"/>
        <v>-10</v>
      </c>
      <c r="K66" s="98">
        <f t="shared" si="9"/>
        <v>25</v>
      </c>
      <c r="L66" s="98">
        <f t="shared" si="9"/>
        <v>130.76923076923075</v>
      </c>
      <c r="M66" s="98">
        <f t="shared" si="9"/>
        <v>50</v>
      </c>
      <c r="N66" s="98">
        <f t="shared" si="9"/>
        <v>0</v>
      </c>
      <c r="O66" s="99">
        <f t="shared" si="9"/>
        <v>0</v>
      </c>
      <c r="P66" s="100">
        <f>P60/P61*100-100</f>
        <v>23.461538461538439</v>
      </c>
    </row>
    <row r="67" spans="1:16" s="74" customFormat="1" ht="19.5" customHeight="1">
      <c r="A67" s="71" t="s">
        <v>25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3"/>
    </row>
    <row r="68" spans="1:16" s="80" customFormat="1" ht="16.5" customHeight="1">
      <c r="A68" s="75" t="s">
        <v>65</v>
      </c>
      <c r="B68" s="76">
        <v>8</v>
      </c>
      <c r="C68" s="77">
        <v>5</v>
      </c>
      <c r="D68" s="77">
        <v>8</v>
      </c>
      <c r="E68" s="77">
        <v>40</v>
      </c>
      <c r="F68" s="77">
        <v>5</v>
      </c>
      <c r="G68" s="77">
        <v>2</v>
      </c>
      <c r="H68" s="77">
        <v>17</v>
      </c>
      <c r="I68" s="77">
        <v>5</v>
      </c>
      <c r="J68" s="77">
        <v>4</v>
      </c>
      <c r="K68" s="77">
        <v>10</v>
      </c>
      <c r="L68" s="77">
        <v>7</v>
      </c>
      <c r="M68" s="77">
        <v>4</v>
      </c>
      <c r="N68" s="77">
        <v>4</v>
      </c>
      <c r="O68" s="78">
        <v>15</v>
      </c>
      <c r="P68" s="79">
        <f>SUM(B68:O68)/COUNTIF(B68:O68,"&gt;0")</f>
        <v>9.5714285714285712</v>
      </c>
    </row>
    <row r="69" spans="1:16" s="80" customFormat="1" ht="16.5" customHeight="1">
      <c r="A69" s="21" t="s">
        <v>66</v>
      </c>
      <c r="B69" s="81">
        <v>8</v>
      </c>
      <c r="C69" s="82">
        <v>9</v>
      </c>
      <c r="D69" s="82">
        <v>10</v>
      </c>
      <c r="E69" s="82">
        <v>43</v>
      </c>
      <c r="F69" s="82">
        <v>6</v>
      </c>
      <c r="G69" s="82">
        <v>3</v>
      </c>
      <c r="H69" s="82">
        <v>20</v>
      </c>
      <c r="I69" s="82">
        <v>5</v>
      </c>
      <c r="J69" s="82">
        <v>6</v>
      </c>
      <c r="K69" s="82">
        <v>10</v>
      </c>
      <c r="L69" s="82">
        <v>8</v>
      </c>
      <c r="M69" s="82">
        <v>5</v>
      </c>
      <c r="N69" s="82">
        <v>4</v>
      </c>
      <c r="O69" s="83">
        <v>22</v>
      </c>
      <c r="P69" s="84">
        <f>SUM(B69:O69)/COUNTIF(B69:O69,"&gt;0")</f>
        <v>11.357142857142858</v>
      </c>
    </row>
    <row r="70" spans="1:16" s="80" customFormat="1" ht="16.5" customHeight="1">
      <c r="A70" s="21" t="s">
        <v>67</v>
      </c>
      <c r="B70" s="81">
        <v>10</v>
      </c>
      <c r="C70" s="82">
        <v>13</v>
      </c>
      <c r="D70" s="82">
        <v>12</v>
      </c>
      <c r="E70" s="82">
        <v>55</v>
      </c>
      <c r="F70" s="82">
        <v>8</v>
      </c>
      <c r="G70" s="82">
        <v>4</v>
      </c>
      <c r="H70" s="82">
        <v>20</v>
      </c>
      <c r="I70" s="82">
        <v>5</v>
      </c>
      <c r="J70" s="82">
        <v>7</v>
      </c>
      <c r="K70" s="82">
        <v>10</v>
      </c>
      <c r="L70" s="82">
        <v>10</v>
      </c>
      <c r="M70" s="82">
        <v>11</v>
      </c>
      <c r="N70" s="82">
        <v>5</v>
      </c>
      <c r="O70" s="83">
        <v>30</v>
      </c>
      <c r="P70" s="84">
        <f>ROUND(SUM(B70:O70)/COUNTIF(B70:O70,"&gt;0"),0)</f>
        <v>14</v>
      </c>
    </row>
    <row r="71" spans="1:16" s="80" customFormat="1" ht="16.5" customHeight="1">
      <c r="A71" s="21" t="s">
        <v>68</v>
      </c>
      <c r="B71" s="81">
        <v>10</v>
      </c>
      <c r="C71" s="82">
        <v>7</v>
      </c>
      <c r="D71" s="82">
        <v>12</v>
      </c>
      <c r="E71" s="82">
        <v>50</v>
      </c>
      <c r="F71" s="82">
        <v>8</v>
      </c>
      <c r="G71" s="82">
        <v>4</v>
      </c>
      <c r="H71" s="82">
        <v>20</v>
      </c>
      <c r="I71" s="82">
        <v>5</v>
      </c>
      <c r="J71" s="82">
        <v>7</v>
      </c>
      <c r="K71" s="82">
        <v>10</v>
      </c>
      <c r="L71" s="82">
        <v>10</v>
      </c>
      <c r="M71" s="82">
        <v>11</v>
      </c>
      <c r="N71" s="82">
        <v>6</v>
      </c>
      <c r="O71" s="83">
        <v>37</v>
      </c>
      <c r="P71" s="85">
        <f>ROUND(SUM(B71:O71)/COUNTIF(B71:O71,"&gt;0"),0)</f>
        <v>14</v>
      </c>
    </row>
    <row r="72" spans="1:16" s="80" customFormat="1" ht="16.5" customHeight="1">
      <c r="A72" s="21" t="s">
        <v>69</v>
      </c>
      <c r="B72" s="86">
        <v>10</v>
      </c>
      <c r="C72" s="30">
        <v>10</v>
      </c>
      <c r="D72" s="30">
        <v>15</v>
      </c>
      <c r="E72" s="30">
        <v>54</v>
      </c>
      <c r="F72" s="30">
        <v>10</v>
      </c>
      <c r="G72" s="30">
        <v>5</v>
      </c>
      <c r="H72" s="30">
        <v>30</v>
      </c>
      <c r="I72" s="30">
        <v>2</v>
      </c>
      <c r="J72" s="30">
        <v>10</v>
      </c>
      <c r="K72" s="30">
        <v>10</v>
      </c>
      <c r="L72" s="30">
        <v>13</v>
      </c>
      <c r="M72" s="30">
        <v>15</v>
      </c>
      <c r="N72" s="30">
        <v>10</v>
      </c>
      <c r="O72" s="87">
        <v>56</v>
      </c>
      <c r="P72" s="26">
        <f>ROUND(SUM(B72:O72)/COUNTIF(B72:O72,"&gt;0"),0)</f>
        <v>18</v>
      </c>
    </row>
    <row r="73" spans="1:16" s="80" customFormat="1" ht="16.5" customHeight="1">
      <c r="A73" s="21" t="s">
        <v>70</v>
      </c>
      <c r="B73" s="86">
        <v>7</v>
      </c>
      <c r="C73" s="30">
        <v>8</v>
      </c>
      <c r="D73" s="30">
        <v>10</v>
      </c>
      <c r="E73" s="30">
        <v>54</v>
      </c>
      <c r="F73" s="30">
        <v>7</v>
      </c>
      <c r="G73" s="30">
        <v>5</v>
      </c>
      <c r="H73" s="30">
        <v>10</v>
      </c>
      <c r="I73" s="30">
        <v>2</v>
      </c>
      <c r="J73" s="30">
        <v>10</v>
      </c>
      <c r="K73" s="30">
        <v>8</v>
      </c>
      <c r="L73" s="30">
        <v>13</v>
      </c>
      <c r="M73" s="30">
        <v>10</v>
      </c>
      <c r="N73" s="30">
        <v>10</v>
      </c>
      <c r="O73" s="87">
        <v>56</v>
      </c>
      <c r="P73" s="26">
        <f>ROUND(SUM(B73:O73)/COUNTIF(B73:O73,"&gt;0"),0)</f>
        <v>15</v>
      </c>
    </row>
    <row r="74" spans="1:16" s="80" customFormat="1" ht="16.5" customHeight="1">
      <c r="A74" s="88" t="s">
        <v>71</v>
      </c>
      <c r="B74" s="89">
        <f>B68/B69*100-100</f>
        <v>0</v>
      </c>
      <c r="C74" s="90">
        <f t="shared" ref="C74:P78" si="10">C68/C69*100-100</f>
        <v>-44.444444444444443</v>
      </c>
      <c r="D74" s="90">
        <f t="shared" si="10"/>
        <v>-20</v>
      </c>
      <c r="E74" s="90">
        <f t="shared" si="10"/>
        <v>-6.9767441860465169</v>
      </c>
      <c r="F74" s="90">
        <f t="shared" si="10"/>
        <v>-16.666666666666657</v>
      </c>
      <c r="G74" s="90">
        <f t="shared" si="10"/>
        <v>-33.333333333333343</v>
      </c>
      <c r="H74" s="90">
        <f t="shared" si="10"/>
        <v>-15</v>
      </c>
      <c r="I74" s="90">
        <f t="shared" si="10"/>
        <v>0</v>
      </c>
      <c r="J74" s="90">
        <f t="shared" si="10"/>
        <v>-33.333333333333343</v>
      </c>
      <c r="K74" s="90">
        <f t="shared" si="10"/>
        <v>0</v>
      </c>
      <c r="L74" s="90">
        <f t="shared" si="10"/>
        <v>-12.5</v>
      </c>
      <c r="M74" s="90">
        <f t="shared" si="10"/>
        <v>-20</v>
      </c>
      <c r="N74" s="90">
        <f t="shared" si="10"/>
        <v>0</v>
      </c>
      <c r="O74" s="90">
        <f t="shared" si="10"/>
        <v>-31.818181818181827</v>
      </c>
      <c r="P74" s="91">
        <f t="shared" si="10"/>
        <v>-15.723270440251582</v>
      </c>
    </row>
    <row r="75" spans="1:16" s="80" customFormat="1" ht="16.5" customHeight="1">
      <c r="A75" s="92" t="s">
        <v>72</v>
      </c>
      <c r="B75" s="93">
        <f>B69/B70*100-100</f>
        <v>-20</v>
      </c>
      <c r="C75" s="94">
        <f t="shared" si="10"/>
        <v>-30.769230769230774</v>
      </c>
      <c r="D75" s="94">
        <f t="shared" si="10"/>
        <v>-16.666666666666657</v>
      </c>
      <c r="E75" s="94">
        <f t="shared" si="10"/>
        <v>-21.818181818181813</v>
      </c>
      <c r="F75" s="94">
        <f t="shared" si="10"/>
        <v>-25</v>
      </c>
      <c r="G75" s="94">
        <f t="shared" si="10"/>
        <v>-25</v>
      </c>
      <c r="H75" s="94">
        <f t="shared" si="10"/>
        <v>0</v>
      </c>
      <c r="I75" s="94">
        <f t="shared" si="10"/>
        <v>0</v>
      </c>
      <c r="J75" s="94">
        <f t="shared" si="10"/>
        <v>-14.285714285714292</v>
      </c>
      <c r="K75" s="94">
        <f t="shared" si="10"/>
        <v>0</v>
      </c>
      <c r="L75" s="94">
        <f t="shared" si="10"/>
        <v>-20</v>
      </c>
      <c r="M75" s="94">
        <f t="shared" si="10"/>
        <v>-54.545454545454547</v>
      </c>
      <c r="N75" s="94">
        <f t="shared" si="10"/>
        <v>-20</v>
      </c>
      <c r="O75" s="94">
        <f t="shared" si="10"/>
        <v>-26.666666666666671</v>
      </c>
      <c r="P75" s="95">
        <f>P69/P70*100-100</f>
        <v>-18.877551020408163</v>
      </c>
    </row>
    <row r="76" spans="1:16" s="80" customFormat="1" ht="16.5" customHeight="1">
      <c r="A76" s="92" t="s">
        <v>73</v>
      </c>
      <c r="B76" s="93">
        <f>B70/B71*100-100</f>
        <v>0</v>
      </c>
      <c r="C76" s="94">
        <f t="shared" si="10"/>
        <v>85.714285714285722</v>
      </c>
      <c r="D76" s="94">
        <f t="shared" si="10"/>
        <v>0</v>
      </c>
      <c r="E76" s="94">
        <f t="shared" si="10"/>
        <v>10.000000000000014</v>
      </c>
      <c r="F76" s="94">
        <f t="shared" si="10"/>
        <v>0</v>
      </c>
      <c r="G76" s="94">
        <f t="shared" si="10"/>
        <v>0</v>
      </c>
      <c r="H76" s="94">
        <f t="shared" si="10"/>
        <v>0</v>
      </c>
      <c r="I76" s="94">
        <f t="shared" si="10"/>
        <v>0</v>
      </c>
      <c r="J76" s="94">
        <f t="shared" si="10"/>
        <v>0</v>
      </c>
      <c r="K76" s="94">
        <f t="shared" si="10"/>
        <v>0</v>
      </c>
      <c r="L76" s="94">
        <f t="shared" si="10"/>
        <v>0</v>
      </c>
      <c r="M76" s="94">
        <f t="shared" si="10"/>
        <v>0</v>
      </c>
      <c r="N76" s="94">
        <f t="shared" si="10"/>
        <v>-16.666666666666657</v>
      </c>
      <c r="O76" s="94">
        <f t="shared" si="10"/>
        <v>-18.918918918918919</v>
      </c>
      <c r="P76" s="95">
        <f>P70/P71*100-100</f>
        <v>0</v>
      </c>
    </row>
    <row r="77" spans="1:16" s="80" customFormat="1" ht="16.5" customHeight="1">
      <c r="A77" s="92" t="s">
        <v>74</v>
      </c>
      <c r="B77" s="93">
        <f>B71/B72*100-100</f>
        <v>0</v>
      </c>
      <c r="C77" s="94">
        <f t="shared" si="10"/>
        <v>-30</v>
      </c>
      <c r="D77" s="94">
        <f t="shared" si="10"/>
        <v>-20</v>
      </c>
      <c r="E77" s="94">
        <f t="shared" si="10"/>
        <v>-7.4074074074074048</v>
      </c>
      <c r="F77" s="94">
        <f t="shared" si="10"/>
        <v>-20</v>
      </c>
      <c r="G77" s="94">
        <f t="shared" si="10"/>
        <v>-20</v>
      </c>
      <c r="H77" s="94">
        <f t="shared" si="10"/>
        <v>-33.333333333333343</v>
      </c>
      <c r="I77" s="94">
        <f t="shared" si="10"/>
        <v>150</v>
      </c>
      <c r="J77" s="94">
        <f t="shared" si="10"/>
        <v>-30</v>
      </c>
      <c r="K77" s="94">
        <f t="shared" si="10"/>
        <v>0</v>
      </c>
      <c r="L77" s="94">
        <f t="shared" si="10"/>
        <v>-23.076923076923066</v>
      </c>
      <c r="M77" s="94">
        <f t="shared" si="10"/>
        <v>-26.666666666666671</v>
      </c>
      <c r="N77" s="94">
        <f t="shared" si="10"/>
        <v>-40</v>
      </c>
      <c r="O77" s="94">
        <f t="shared" si="10"/>
        <v>-33.928571428571431</v>
      </c>
      <c r="P77" s="95">
        <f>P71/P72*100-100</f>
        <v>-22.222222222222214</v>
      </c>
    </row>
    <row r="78" spans="1:16" s="80" customFormat="1" ht="16.5" customHeight="1" thickBot="1">
      <c r="A78" s="96" t="s">
        <v>75</v>
      </c>
      <c r="B78" s="97">
        <f>B72/B73*100-100</f>
        <v>42.857142857142861</v>
      </c>
      <c r="C78" s="98">
        <f t="shared" si="10"/>
        <v>25</v>
      </c>
      <c r="D78" s="98">
        <f t="shared" si="10"/>
        <v>50</v>
      </c>
      <c r="E78" s="98">
        <f t="shared" si="10"/>
        <v>0</v>
      </c>
      <c r="F78" s="98">
        <f t="shared" si="10"/>
        <v>42.857142857142861</v>
      </c>
      <c r="G78" s="98">
        <f t="shared" si="10"/>
        <v>0</v>
      </c>
      <c r="H78" s="98">
        <f t="shared" si="10"/>
        <v>200</v>
      </c>
      <c r="I78" s="98">
        <f t="shared" si="10"/>
        <v>0</v>
      </c>
      <c r="J78" s="98">
        <f t="shared" si="10"/>
        <v>0</v>
      </c>
      <c r="K78" s="98">
        <f t="shared" si="10"/>
        <v>25</v>
      </c>
      <c r="L78" s="98">
        <f t="shared" si="10"/>
        <v>0</v>
      </c>
      <c r="M78" s="98">
        <f t="shared" si="10"/>
        <v>50</v>
      </c>
      <c r="N78" s="98">
        <f t="shared" si="10"/>
        <v>0</v>
      </c>
      <c r="O78" s="99">
        <f t="shared" si="10"/>
        <v>0</v>
      </c>
      <c r="P78" s="100">
        <f>P72/P73*100-100</f>
        <v>20</v>
      </c>
    </row>
    <row r="79" spans="1:16" s="74" customFormat="1" ht="19.5" customHeight="1">
      <c r="A79" s="71" t="s">
        <v>26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3"/>
    </row>
    <row r="80" spans="1:16" s="80" customFormat="1" ht="16.5" customHeight="1">
      <c r="A80" s="75" t="s">
        <v>65</v>
      </c>
      <c r="B80" s="76">
        <v>33</v>
      </c>
      <c r="C80" s="77">
        <v>36</v>
      </c>
      <c r="D80" s="77">
        <v>38</v>
      </c>
      <c r="E80" s="77">
        <v>50</v>
      </c>
      <c r="F80" s="77">
        <v>22</v>
      </c>
      <c r="G80" s="77">
        <v>20</v>
      </c>
      <c r="H80" s="77">
        <v>26</v>
      </c>
      <c r="I80" s="77">
        <v>31</v>
      </c>
      <c r="J80" s="77">
        <v>31</v>
      </c>
      <c r="K80" s="77">
        <v>31</v>
      </c>
      <c r="L80" s="77">
        <v>31</v>
      </c>
      <c r="M80" s="77">
        <v>41</v>
      </c>
      <c r="N80" s="77">
        <v>38</v>
      </c>
      <c r="O80" s="78">
        <v>28</v>
      </c>
      <c r="P80" s="79">
        <f t="shared" ref="P80:P85" si="11">SUM(B80:O80)/COUNTIF(B80:O80,"&gt;0")</f>
        <v>32.571428571428569</v>
      </c>
    </row>
    <row r="81" spans="1:16" s="80" customFormat="1" ht="16.5" customHeight="1">
      <c r="A81" s="21" t="s">
        <v>66</v>
      </c>
      <c r="B81" s="81">
        <v>33</v>
      </c>
      <c r="C81" s="82">
        <v>48</v>
      </c>
      <c r="D81" s="82">
        <v>46</v>
      </c>
      <c r="E81" s="82">
        <v>60</v>
      </c>
      <c r="F81" s="82">
        <v>27</v>
      </c>
      <c r="G81" s="82">
        <v>27</v>
      </c>
      <c r="H81" s="82">
        <v>30</v>
      </c>
      <c r="I81" s="82">
        <v>36</v>
      </c>
      <c r="J81" s="82">
        <v>31</v>
      </c>
      <c r="K81" s="82">
        <v>39</v>
      </c>
      <c r="L81" s="82">
        <v>38</v>
      </c>
      <c r="M81" s="82">
        <v>49</v>
      </c>
      <c r="N81" s="82">
        <v>47</v>
      </c>
      <c r="O81" s="83">
        <v>35</v>
      </c>
      <c r="P81" s="84">
        <f t="shared" si="11"/>
        <v>39</v>
      </c>
    </row>
    <row r="82" spans="1:16" s="80" customFormat="1" ht="16.5" customHeight="1">
      <c r="A82" s="21" t="s">
        <v>67</v>
      </c>
      <c r="B82" s="81">
        <v>42</v>
      </c>
      <c r="C82" s="82">
        <v>65</v>
      </c>
      <c r="D82" s="82">
        <v>53</v>
      </c>
      <c r="E82" s="82">
        <v>75</v>
      </c>
      <c r="F82" s="82">
        <v>35</v>
      </c>
      <c r="G82" s="82">
        <v>38</v>
      </c>
      <c r="H82" s="82">
        <v>45</v>
      </c>
      <c r="I82" s="82">
        <v>47</v>
      </c>
      <c r="J82" s="82">
        <v>39</v>
      </c>
      <c r="K82" s="82">
        <v>53</v>
      </c>
      <c r="L82" s="82">
        <v>50</v>
      </c>
      <c r="M82" s="82">
        <v>64</v>
      </c>
      <c r="N82" s="82">
        <v>59</v>
      </c>
      <c r="O82" s="83">
        <v>47</v>
      </c>
      <c r="P82" s="84">
        <f t="shared" si="11"/>
        <v>50.857142857142854</v>
      </c>
    </row>
    <row r="83" spans="1:16" s="80" customFormat="1" ht="16.5" customHeight="1">
      <c r="A83" s="21" t="s">
        <v>68</v>
      </c>
      <c r="B83" s="81">
        <v>42</v>
      </c>
      <c r="C83" s="82">
        <v>49</v>
      </c>
      <c r="D83" s="82">
        <v>53</v>
      </c>
      <c r="E83" s="82">
        <v>68</v>
      </c>
      <c r="F83" s="82">
        <v>35</v>
      </c>
      <c r="G83" s="82">
        <v>38</v>
      </c>
      <c r="H83" s="82">
        <v>45</v>
      </c>
      <c r="I83" s="82">
        <v>47</v>
      </c>
      <c r="J83" s="82">
        <v>39</v>
      </c>
      <c r="K83" s="82">
        <v>53</v>
      </c>
      <c r="L83" s="82">
        <v>50</v>
      </c>
      <c r="M83" s="82">
        <v>64</v>
      </c>
      <c r="N83" s="82">
        <v>62</v>
      </c>
      <c r="O83" s="83">
        <v>47</v>
      </c>
      <c r="P83" s="85">
        <f t="shared" si="11"/>
        <v>49.428571428571431</v>
      </c>
    </row>
    <row r="84" spans="1:16" s="80" customFormat="1" ht="16.5" customHeight="1">
      <c r="A84" s="21" t="s">
        <v>69</v>
      </c>
      <c r="B84" s="86">
        <v>55</v>
      </c>
      <c r="C84" s="30">
        <v>70</v>
      </c>
      <c r="D84" s="30">
        <v>69</v>
      </c>
      <c r="E84" s="30">
        <v>70</v>
      </c>
      <c r="F84" s="30">
        <v>50</v>
      </c>
      <c r="G84" s="30">
        <v>47</v>
      </c>
      <c r="H84" s="30">
        <v>65</v>
      </c>
      <c r="I84" s="30">
        <v>52</v>
      </c>
      <c r="J84" s="30">
        <v>50</v>
      </c>
      <c r="K84" s="30">
        <v>69</v>
      </c>
      <c r="L84" s="30">
        <v>66</v>
      </c>
      <c r="M84" s="30">
        <v>92</v>
      </c>
      <c r="N84" s="30">
        <v>69</v>
      </c>
      <c r="O84" s="87">
        <v>63</v>
      </c>
      <c r="P84" s="26">
        <f t="shared" si="11"/>
        <v>63.357142857142854</v>
      </c>
    </row>
    <row r="85" spans="1:16" s="80" customFormat="1" ht="16.5" customHeight="1">
      <c r="A85" s="21" t="s">
        <v>70</v>
      </c>
      <c r="B85" s="86">
        <v>51</v>
      </c>
      <c r="C85" s="30">
        <v>55</v>
      </c>
      <c r="D85" s="30">
        <v>69</v>
      </c>
      <c r="E85" s="30">
        <v>66.42</v>
      </c>
      <c r="F85" s="30">
        <v>50</v>
      </c>
      <c r="G85" s="30">
        <v>47</v>
      </c>
      <c r="H85" s="30">
        <v>50</v>
      </c>
      <c r="I85" s="30">
        <v>52</v>
      </c>
      <c r="J85" s="30">
        <v>45</v>
      </c>
      <c r="K85" s="30">
        <v>69</v>
      </c>
      <c r="L85" s="30">
        <v>66</v>
      </c>
      <c r="M85" s="30">
        <v>92</v>
      </c>
      <c r="N85" s="30">
        <v>46</v>
      </c>
      <c r="O85" s="87">
        <v>63</v>
      </c>
      <c r="P85" s="26">
        <f t="shared" si="11"/>
        <v>58.672857142857147</v>
      </c>
    </row>
    <row r="86" spans="1:16" s="80" customFormat="1" ht="16.5" customHeight="1">
      <c r="A86" s="88" t="s">
        <v>71</v>
      </c>
      <c r="B86" s="89">
        <f>B80/B81*100-100</f>
        <v>0</v>
      </c>
      <c r="C86" s="90">
        <f t="shared" ref="C86:P90" si="12">C80/C81*100-100</f>
        <v>-25</v>
      </c>
      <c r="D86" s="90">
        <f t="shared" si="12"/>
        <v>-17.391304347826093</v>
      </c>
      <c r="E86" s="90">
        <f t="shared" si="12"/>
        <v>-16.666666666666657</v>
      </c>
      <c r="F86" s="90">
        <f t="shared" si="12"/>
        <v>-18.518518518518519</v>
      </c>
      <c r="G86" s="90">
        <f t="shared" si="12"/>
        <v>-25.925925925925924</v>
      </c>
      <c r="H86" s="90">
        <f t="shared" si="12"/>
        <v>-13.333333333333329</v>
      </c>
      <c r="I86" s="90">
        <f t="shared" si="12"/>
        <v>-13.888888888888886</v>
      </c>
      <c r="J86" s="90">
        <f t="shared" si="12"/>
        <v>0</v>
      </c>
      <c r="K86" s="90">
        <f t="shared" si="12"/>
        <v>-20.512820512820511</v>
      </c>
      <c r="L86" s="90">
        <f t="shared" si="12"/>
        <v>-18.421052631578945</v>
      </c>
      <c r="M86" s="90">
        <f t="shared" si="12"/>
        <v>-16.326530612244895</v>
      </c>
      <c r="N86" s="90">
        <f t="shared" si="12"/>
        <v>-19.148936170212778</v>
      </c>
      <c r="O86" s="90">
        <f t="shared" si="12"/>
        <v>-20</v>
      </c>
      <c r="P86" s="91">
        <f t="shared" si="12"/>
        <v>-16.483516483516496</v>
      </c>
    </row>
    <row r="87" spans="1:16" s="80" customFormat="1" ht="16.5" customHeight="1">
      <c r="A87" s="92" t="s">
        <v>72</v>
      </c>
      <c r="B87" s="93">
        <f>B81/B82*100-100</f>
        <v>-21.428571428571431</v>
      </c>
      <c r="C87" s="94">
        <f t="shared" si="12"/>
        <v>-26.153846153846146</v>
      </c>
      <c r="D87" s="94">
        <f t="shared" si="12"/>
        <v>-13.20754716981132</v>
      </c>
      <c r="E87" s="94">
        <f t="shared" si="12"/>
        <v>-20</v>
      </c>
      <c r="F87" s="94">
        <f t="shared" si="12"/>
        <v>-22.857142857142847</v>
      </c>
      <c r="G87" s="94">
        <f t="shared" si="12"/>
        <v>-28.94736842105263</v>
      </c>
      <c r="H87" s="94">
        <f t="shared" si="12"/>
        <v>-33.333333333333343</v>
      </c>
      <c r="I87" s="94">
        <f t="shared" si="12"/>
        <v>-23.40425531914893</v>
      </c>
      <c r="J87" s="94">
        <f t="shared" si="12"/>
        <v>-20.512820512820511</v>
      </c>
      <c r="K87" s="94">
        <f t="shared" si="12"/>
        <v>-26.415094339622641</v>
      </c>
      <c r="L87" s="94">
        <f t="shared" si="12"/>
        <v>-24</v>
      </c>
      <c r="M87" s="94">
        <f t="shared" si="12"/>
        <v>-23.4375</v>
      </c>
      <c r="N87" s="94">
        <f t="shared" si="12"/>
        <v>-20.33898305084746</v>
      </c>
      <c r="O87" s="94">
        <f t="shared" si="12"/>
        <v>-25.531914893617028</v>
      </c>
      <c r="P87" s="95">
        <f>P81/P82*100-100</f>
        <v>-23.31460674157303</v>
      </c>
    </row>
    <row r="88" spans="1:16" s="80" customFormat="1" ht="16.5" customHeight="1">
      <c r="A88" s="92" t="s">
        <v>73</v>
      </c>
      <c r="B88" s="93">
        <f>B82/B83*100-100</f>
        <v>0</v>
      </c>
      <c r="C88" s="94">
        <f t="shared" si="12"/>
        <v>32.65306122448979</v>
      </c>
      <c r="D88" s="94">
        <f t="shared" si="12"/>
        <v>0</v>
      </c>
      <c r="E88" s="94">
        <f t="shared" si="12"/>
        <v>10.294117647058826</v>
      </c>
      <c r="F88" s="94">
        <f t="shared" si="12"/>
        <v>0</v>
      </c>
      <c r="G88" s="94">
        <f t="shared" si="12"/>
        <v>0</v>
      </c>
      <c r="H88" s="94">
        <f t="shared" si="12"/>
        <v>0</v>
      </c>
      <c r="I88" s="94">
        <f t="shared" si="12"/>
        <v>0</v>
      </c>
      <c r="J88" s="94">
        <f t="shared" si="12"/>
        <v>0</v>
      </c>
      <c r="K88" s="94">
        <f t="shared" si="12"/>
        <v>0</v>
      </c>
      <c r="L88" s="94">
        <f t="shared" si="12"/>
        <v>0</v>
      </c>
      <c r="M88" s="94">
        <f t="shared" si="12"/>
        <v>0</v>
      </c>
      <c r="N88" s="94">
        <f t="shared" si="12"/>
        <v>-4.8387096774193452</v>
      </c>
      <c r="O88" s="94">
        <f t="shared" si="12"/>
        <v>0</v>
      </c>
      <c r="P88" s="95">
        <f>P82/P83*100-100</f>
        <v>2.8901734104046</v>
      </c>
    </row>
    <row r="89" spans="1:16" s="80" customFormat="1" ht="16.5" customHeight="1">
      <c r="A89" s="92" t="s">
        <v>74</v>
      </c>
      <c r="B89" s="93">
        <f>B83/B84*100-100</f>
        <v>-23.636363636363626</v>
      </c>
      <c r="C89" s="94">
        <f t="shared" si="12"/>
        <v>-30</v>
      </c>
      <c r="D89" s="94">
        <f t="shared" si="12"/>
        <v>-23.188405797101453</v>
      </c>
      <c r="E89" s="94">
        <f t="shared" si="12"/>
        <v>-2.8571428571428612</v>
      </c>
      <c r="F89" s="94">
        <f t="shared" si="12"/>
        <v>-30</v>
      </c>
      <c r="G89" s="94">
        <f t="shared" si="12"/>
        <v>-19.148936170212778</v>
      </c>
      <c r="H89" s="94">
        <f t="shared" si="12"/>
        <v>-30.769230769230774</v>
      </c>
      <c r="I89" s="94">
        <f t="shared" si="12"/>
        <v>-9.6153846153846132</v>
      </c>
      <c r="J89" s="94">
        <f t="shared" si="12"/>
        <v>-22</v>
      </c>
      <c r="K89" s="94">
        <f t="shared" si="12"/>
        <v>-23.188405797101453</v>
      </c>
      <c r="L89" s="94">
        <f t="shared" si="12"/>
        <v>-24.242424242424249</v>
      </c>
      <c r="M89" s="94">
        <f t="shared" si="12"/>
        <v>-30.434782608695656</v>
      </c>
      <c r="N89" s="94">
        <f t="shared" si="12"/>
        <v>-10.14492753623189</v>
      </c>
      <c r="O89" s="94">
        <f t="shared" si="12"/>
        <v>-25.396825396825392</v>
      </c>
      <c r="P89" s="95">
        <f>P83/P84*100-100</f>
        <v>-21.984216459977446</v>
      </c>
    </row>
    <row r="90" spans="1:16" s="80" customFormat="1" ht="16.5" customHeight="1" thickBot="1">
      <c r="A90" s="96" t="s">
        <v>75</v>
      </c>
      <c r="B90" s="97">
        <f>B84/B85*100-100</f>
        <v>7.8431372549019613</v>
      </c>
      <c r="C90" s="98">
        <f t="shared" si="12"/>
        <v>27.272727272727266</v>
      </c>
      <c r="D90" s="98">
        <f t="shared" si="12"/>
        <v>0</v>
      </c>
      <c r="E90" s="98">
        <f t="shared" si="12"/>
        <v>5.3899427883167732</v>
      </c>
      <c r="F90" s="98">
        <f t="shared" si="12"/>
        <v>0</v>
      </c>
      <c r="G90" s="98">
        <f t="shared" si="12"/>
        <v>0</v>
      </c>
      <c r="H90" s="98">
        <f t="shared" si="12"/>
        <v>30</v>
      </c>
      <c r="I90" s="98">
        <f t="shared" si="12"/>
        <v>0</v>
      </c>
      <c r="J90" s="98">
        <f t="shared" si="12"/>
        <v>11.111111111111114</v>
      </c>
      <c r="K90" s="98">
        <f t="shared" si="12"/>
        <v>0</v>
      </c>
      <c r="L90" s="98">
        <f t="shared" si="12"/>
        <v>0</v>
      </c>
      <c r="M90" s="98">
        <f t="shared" si="12"/>
        <v>0</v>
      </c>
      <c r="N90" s="98">
        <f t="shared" si="12"/>
        <v>50</v>
      </c>
      <c r="O90" s="99">
        <f t="shared" si="12"/>
        <v>0</v>
      </c>
      <c r="P90" s="100">
        <f>P84/P85*100-100</f>
        <v>7.9837354824571918</v>
      </c>
    </row>
    <row r="91" spans="1:16" s="74" customFormat="1" ht="19.5" customHeight="1">
      <c r="A91" s="71" t="s">
        <v>27</v>
      </c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3"/>
    </row>
    <row r="92" spans="1:16" s="80" customFormat="1" ht="16.5" customHeight="1">
      <c r="A92" s="75" t="s">
        <v>65</v>
      </c>
      <c r="B92" s="76">
        <v>30</v>
      </c>
      <c r="C92" s="77">
        <v>24.56</v>
      </c>
      <c r="D92" s="77">
        <v>33</v>
      </c>
      <c r="E92" s="77">
        <v>50</v>
      </c>
      <c r="F92" s="77">
        <v>22</v>
      </c>
      <c r="G92" s="77">
        <v>14</v>
      </c>
      <c r="H92" s="77">
        <v>26</v>
      </c>
      <c r="I92" s="77">
        <v>31</v>
      </c>
      <c r="J92" s="77">
        <v>28</v>
      </c>
      <c r="K92" s="77">
        <v>26</v>
      </c>
      <c r="L92" s="77">
        <v>24</v>
      </c>
      <c r="M92" s="77">
        <v>31</v>
      </c>
      <c r="N92" s="77">
        <v>38</v>
      </c>
      <c r="O92" s="78">
        <v>28</v>
      </c>
      <c r="P92" s="79">
        <f t="shared" ref="P92:P97" si="13">SUM(B92:O92)/COUNTIF(B92:O92,"&gt;0")</f>
        <v>28.96857142857143</v>
      </c>
    </row>
    <row r="93" spans="1:16" s="80" customFormat="1" ht="16.5" customHeight="1">
      <c r="A93" s="21" t="s">
        <v>66</v>
      </c>
      <c r="B93" s="81">
        <v>30</v>
      </c>
      <c r="C93" s="82">
        <v>31</v>
      </c>
      <c r="D93" s="82">
        <v>41</v>
      </c>
      <c r="E93" s="82">
        <v>60</v>
      </c>
      <c r="F93" s="82">
        <v>27</v>
      </c>
      <c r="G93" s="82">
        <v>19</v>
      </c>
      <c r="H93" s="82">
        <v>30</v>
      </c>
      <c r="I93" s="82">
        <v>36</v>
      </c>
      <c r="J93" s="82">
        <v>28</v>
      </c>
      <c r="K93" s="82">
        <v>33</v>
      </c>
      <c r="L93" s="82">
        <v>29</v>
      </c>
      <c r="M93" s="82">
        <v>37</v>
      </c>
      <c r="N93" s="82">
        <v>47</v>
      </c>
      <c r="O93" s="83">
        <v>35</v>
      </c>
      <c r="P93" s="84">
        <f t="shared" si="13"/>
        <v>34.5</v>
      </c>
    </row>
    <row r="94" spans="1:16" s="80" customFormat="1" ht="16.5" customHeight="1">
      <c r="A94" s="21" t="s">
        <v>67</v>
      </c>
      <c r="B94" s="81">
        <v>38</v>
      </c>
      <c r="C94" s="82">
        <v>43</v>
      </c>
      <c r="D94" s="82">
        <v>47</v>
      </c>
      <c r="E94" s="82">
        <v>75</v>
      </c>
      <c r="F94" s="82">
        <v>35</v>
      </c>
      <c r="G94" s="82">
        <v>27</v>
      </c>
      <c r="H94" s="82">
        <v>40</v>
      </c>
      <c r="I94" s="82">
        <v>47</v>
      </c>
      <c r="J94" s="82">
        <v>35</v>
      </c>
      <c r="K94" s="82">
        <v>45</v>
      </c>
      <c r="L94" s="82">
        <v>38</v>
      </c>
      <c r="M94" s="82">
        <v>49</v>
      </c>
      <c r="N94" s="82">
        <v>59</v>
      </c>
      <c r="O94" s="83">
        <v>47</v>
      </c>
      <c r="P94" s="84">
        <f t="shared" si="13"/>
        <v>44.642857142857146</v>
      </c>
    </row>
    <row r="95" spans="1:16" s="80" customFormat="1" ht="16.5" customHeight="1">
      <c r="A95" s="21" t="s">
        <v>68</v>
      </c>
      <c r="B95" s="81">
        <v>38</v>
      </c>
      <c r="C95" s="82">
        <v>32</v>
      </c>
      <c r="D95" s="82">
        <v>47</v>
      </c>
      <c r="E95" s="82">
        <v>68</v>
      </c>
      <c r="F95" s="82">
        <v>35</v>
      </c>
      <c r="G95" s="82">
        <v>27</v>
      </c>
      <c r="H95" s="82">
        <v>40</v>
      </c>
      <c r="I95" s="82">
        <v>47</v>
      </c>
      <c r="J95" s="82">
        <v>35</v>
      </c>
      <c r="K95" s="82">
        <v>45</v>
      </c>
      <c r="L95" s="82">
        <v>38</v>
      </c>
      <c r="M95" s="82">
        <v>49</v>
      </c>
      <c r="N95" s="82">
        <v>62</v>
      </c>
      <c r="O95" s="83">
        <v>47</v>
      </c>
      <c r="P95" s="85">
        <f t="shared" si="13"/>
        <v>43.571428571428569</v>
      </c>
    </row>
    <row r="96" spans="1:16" s="80" customFormat="1" ht="16.5" customHeight="1">
      <c r="A96" s="21" t="s">
        <v>69</v>
      </c>
      <c r="B96" s="86">
        <v>50</v>
      </c>
      <c r="C96" s="30">
        <v>45</v>
      </c>
      <c r="D96" s="30">
        <v>60</v>
      </c>
      <c r="E96" s="30">
        <v>60</v>
      </c>
      <c r="F96" s="30">
        <v>50</v>
      </c>
      <c r="G96" s="30">
        <v>33</v>
      </c>
      <c r="H96" s="30">
        <v>55</v>
      </c>
      <c r="I96" s="30">
        <v>52</v>
      </c>
      <c r="J96" s="30">
        <v>45</v>
      </c>
      <c r="K96" s="30">
        <v>59</v>
      </c>
      <c r="L96" s="30">
        <v>50</v>
      </c>
      <c r="M96" s="30">
        <v>70</v>
      </c>
      <c r="N96" s="30">
        <v>69</v>
      </c>
      <c r="O96" s="87">
        <v>63</v>
      </c>
      <c r="P96" s="26">
        <f t="shared" si="13"/>
        <v>54.357142857142854</v>
      </c>
    </row>
    <row r="97" spans="1:16" s="80" customFormat="1" ht="16.5" customHeight="1">
      <c r="A97" s="21" t="s">
        <v>70</v>
      </c>
      <c r="B97" s="86">
        <v>39</v>
      </c>
      <c r="C97" s="30">
        <v>38</v>
      </c>
      <c r="D97" s="30">
        <v>47</v>
      </c>
      <c r="E97" s="30">
        <v>57.263157894736842</v>
      </c>
      <c r="F97" s="30">
        <v>50</v>
      </c>
      <c r="G97" s="30">
        <v>33</v>
      </c>
      <c r="H97" s="30">
        <v>40</v>
      </c>
      <c r="I97" s="30">
        <v>52</v>
      </c>
      <c r="J97" s="30">
        <v>45</v>
      </c>
      <c r="K97" s="30">
        <v>59</v>
      </c>
      <c r="L97" s="30">
        <v>43</v>
      </c>
      <c r="M97" s="30">
        <v>70</v>
      </c>
      <c r="N97" s="30">
        <v>42</v>
      </c>
      <c r="O97" s="87">
        <v>63</v>
      </c>
      <c r="P97" s="26">
        <f t="shared" si="13"/>
        <v>48.447368421052637</v>
      </c>
    </row>
    <row r="98" spans="1:16" s="80" customFormat="1" ht="16.5" customHeight="1">
      <c r="A98" s="88" t="s">
        <v>71</v>
      </c>
      <c r="B98" s="89">
        <f>B92/B93*100-100</f>
        <v>0</v>
      </c>
      <c r="C98" s="90">
        <f t="shared" ref="C98:P102" si="14">C92/C93*100-100</f>
        <v>-20.774193548387103</v>
      </c>
      <c r="D98" s="90">
        <f t="shared" si="14"/>
        <v>-19.512195121951208</v>
      </c>
      <c r="E98" s="90">
        <f t="shared" si="14"/>
        <v>-16.666666666666657</v>
      </c>
      <c r="F98" s="90">
        <f t="shared" si="14"/>
        <v>-18.518518518518519</v>
      </c>
      <c r="G98" s="90">
        <f t="shared" si="14"/>
        <v>-26.31578947368422</v>
      </c>
      <c r="H98" s="90">
        <f t="shared" si="14"/>
        <v>-13.333333333333329</v>
      </c>
      <c r="I98" s="90">
        <f t="shared" si="14"/>
        <v>-13.888888888888886</v>
      </c>
      <c r="J98" s="90">
        <f t="shared" si="14"/>
        <v>0</v>
      </c>
      <c r="K98" s="90">
        <f t="shared" si="14"/>
        <v>-21.212121212121218</v>
      </c>
      <c r="L98" s="90">
        <f t="shared" si="14"/>
        <v>-17.241379310344826</v>
      </c>
      <c r="M98" s="90">
        <f t="shared" si="14"/>
        <v>-16.21621621621621</v>
      </c>
      <c r="N98" s="90">
        <f t="shared" si="14"/>
        <v>-19.148936170212778</v>
      </c>
      <c r="O98" s="90">
        <f t="shared" si="14"/>
        <v>-20</v>
      </c>
      <c r="P98" s="91">
        <f t="shared" si="14"/>
        <v>-16.033126293995863</v>
      </c>
    </row>
    <row r="99" spans="1:16" s="80" customFormat="1" ht="16.5" customHeight="1">
      <c r="A99" s="92" t="s">
        <v>72</v>
      </c>
      <c r="B99" s="93">
        <f>B93/B94*100-100</f>
        <v>-21.05263157894737</v>
      </c>
      <c r="C99" s="94">
        <f t="shared" si="14"/>
        <v>-27.906976744186053</v>
      </c>
      <c r="D99" s="94">
        <f t="shared" si="14"/>
        <v>-12.7659574468085</v>
      </c>
      <c r="E99" s="94">
        <f t="shared" si="14"/>
        <v>-20</v>
      </c>
      <c r="F99" s="94">
        <f t="shared" si="14"/>
        <v>-22.857142857142847</v>
      </c>
      <c r="G99" s="94">
        <f t="shared" si="14"/>
        <v>-29.629629629629633</v>
      </c>
      <c r="H99" s="94">
        <f t="shared" si="14"/>
        <v>-25</v>
      </c>
      <c r="I99" s="94">
        <f t="shared" si="14"/>
        <v>-23.40425531914893</v>
      </c>
      <c r="J99" s="94">
        <f t="shared" si="14"/>
        <v>-20</v>
      </c>
      <c r="K99" s="94">
        <f t="shared" si="14"/>
        <v>-26.666666666666671</v>
      </c>
      <c r="L99" s="94">
        <f t="shared" si="14"/>
        <v>-23.68421052631578</v>
      </c>
      <c r="M99" s="94">
        <f t="shared" si="14"/>
        <v>-24.489795918367349</v>
      </c>
      <c r="N99" s="94">
        <f t="shared" si="14"/>
        <v>-20.33898305084746</v>
      </c>
      <c r="O99" s="94">
        <f t="shared" si="14"/>
        <v>-25.531914893617028</v>
      </c>
      <c r="P99" s="95">
        <f>P93/P94*100-100</f>
        <v>-22.720000000000013</v>
      </c>
    </row>
    <row r="100" spans="1:16" s="80" customFormat="1" ht="16.5" customHeight="1">
      <c r="A100" s="92" t="s">
        <v>73</v>
      </c>
      <c r="B100" s="93">
        <f>B94/B95*100-100</f>
        <v>0</v>
      </c>
      <c r="C100" s="94">
        <f t="shared" si="14"/>
        <v>34.375</v>
      </c>
      <c r="D100" s="94">
        <f t="shared" si="14"/>
        <v>0</v>
      </c>
      <c r="E100" s="94">
        <f t="shared" si="14"/>
        <v>10.294117647058826</v>
      </c>
      <c r="F100" s="94">
        <f t="shared" si="14"/>
        <v>0</v>
      </c>
      <c r="G100" s="94">
        <f t="shared" si="14"/>
        <v>0</v>
      </c>
      <c r="H100" s="94">
        <f t="shared" si="14"/>
        <v>0</v>
      </c>
      <c r="I100" s="94">
        <f t="shared" si="14"/>
        <v>0</v>
      </c>
      <c r="J100" s="94">
        <f t="shared" si="14"/>
        <v>0</v>
      </c>
      <c r="K100" s="94">
        <f t="shared" si="14"/>
        <v>0</v>
      </c>
      <c r="L100" s="94">
        <f t="shared" si="14"/>
        <v>0</v>
      </c>
      <c r="M100" s="94">
        <f t="shared" si="14"/>
        <v>0</v>
      </c>
      <c r="N100" s="94">
        <f t="shared" si="14"/>
        <v>-4.8387096774193452</v>
      </c>
      <c r="O100" s="94">
        <f t="shared" si="14"/>
        <v>0</v>
      </c>
      <c r="P100" s="95">
        <f>P94/P95*100-100</f>
        <v>2.4590163934426386</v>
      </c>
    </row>
    <row r="101" spans="1:16" s="80" customFormat="1" ht="16.5" customHeight="1">
      <c r="A101" s="92" t="s">
        <v>74</v>
      </c>
      <c r="B101" s="93">
        <f>B95/B96*100-100</f>
        <v>-24</v>
      </c>
      <c r="C101" s="94">
        <f t="shared" si="14"/>
        <v>-28.888888888888886</v>
      </c>
      <c r="D101" s="94">
        <f t="shared" si="14"/>
        <v>-21.666666666666671</v>
      </c>
      <c r="E101" s="94">
        <f t="shared" si="14"/>
        <v>13.333333333333329</v>
      </c>
      <c r="F101" s="94">
        <f t="shared" si="14"/>
        <v>-30</v>
      </c>
      <c r="G101" s="94">
        <f t="shared" si="14"/>
        <v>-18.181818181818173</v>
      </c>
      <c r="H101" s="94">
        <f t="shared" si="14"/>
        <v>-27.272727272727266</v>
      </c>
      <c r="I101" s="94">
        <f t="shared" si="14"/>
        <v>-9.6153846153846132</v>
      </c>
      <c r="J101" s="94">
        <f t="shared" si="14"/>
        <v>-22.222222222222214</v>
      </c>
      <c r="K101" s="94">
        <f t="shared" si="14"/>
        <v>-23.728813559322035</v>
      </c>
      <c r="L101" s="94">
        <f t="shared" si="14"/>
        <v>-24</v>
      </c>
      <c r="M101" s="94">
        <f t="shared" si="14"/>
        <v>-30</v>
      </c>
      <c r="N101" s="94">
        <f t="shared" si="14"/>
        <v>-10.14492753623189</v>
      </c>
      <c r="O101" s="94">
        <f t="shared" si="14"/>
        <v>-25.396825396825392</v>
      </c>
      <c r="P101" s="95">
        <f>P95/P96*100-100</f>
        <v>-19.842312746386341</v>
      </c>
    </row>
    <row r="102" spans="1:16" s="80" customFormat="1" ht="16.5" customHeight="1" thickBot="1">
      <c r="A102" s="96" t="s">
        <v>75</v>
      </c>
      <c r="B102" s="97">
        <f>B96/B97*100-100</f>
        <v>28.205128205128204</v>
      </c>
      <c r="C102" s="98">
        <f t="shared" si="14"/>
        <v>18.421052631578931</v>
      </c>
      <c r="D102" s="98">
        <f t="shared" si="14"/>
        <v>27.659574468085111</v>
      </c>
      <c r="E102" s="98">
        <f t="shared" si="14"/>
        <v>4.779411764705884</v>
      </c>
      <c r="F102" s="98">
        <f t="shared" si="14"/>
        <v>0</v>
      </c>
      <c r="G102" s="98">
        <f t="shared" si="14"/>
        <v>0</v>
      </c>
      <c r="H102" s="98">
        <f t="shared" si="14"/>
        <v>37.5</v>
      </c>
      <c r="I102" s="98">
        <f t="shared" si="14"/>
        <v>0</v>
      </c>
      <c r="J102" s="98">
        <f t="shared" si="14"/>
        <v>0</v>
      </c>
      <c r="K102" s="98">
        <f t="shared" si="14"/>
        <v>0</v>
      </c>
      <c r="L102" s="98">
        <f t="shared" si="14"/>
        <v>16.279069767441868</v>
      </c>
      <c r="M102" s="98">
        <f t="shared" si="14"/>
        <v>0</v>
      </c>
      <c r="N102" s="98">
        <f t="shared" si="14"/>
        <v>64.285714285714278</v>
      </c>
      <c r="O102" s="99">
        <f t="shared" si="14"/>
        <v>0</v>
      </c>
      <c r="P102" s="100">
        <f>P96/P97*100-100</f>
        <v>12.198339411810323</v>
      </c>
    </row>
    <row r="103" spans="1:16" s="74" customFormat="1" ht="19.5" customHeight="1">
      <c r="A103" s="71" t="s">
        <v>28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3"/>
    </row>
    <row r="104" spans="1:16" s="80" customFormat="1" ht="16.5" customHeight="1">
      <c r="A104" s="75" t="s">
        <v>65</v>
      </c>
      <c r="B104" s="76">
        <v>30</v>
      </c>
      <c r="C104" s="77">
        <v>24.56</v>
      </c>
      <c r="D104" s="77">
        <v>60</v>
      </c>
      <c r="E104" s="77">
        <v>50</v>
      </c>
      <c r="F104" s="77">
        <v>22</v>
      </c>
      <c r="G104" s="77">
        <v>26</v>
      </c>
      <c r="H104" s="77">
        <v>26</v>
      </c>
      <c r="I104" s="77">
        <v>31</v>
      </c>
      <c r="J104" s="77">
        <v>28</v>
      </c>
      <c r="K104" s="77">
        <v>26</v>
      </c>
      <c r="L104" s="77">
        <v>38</v>
      </c>
      <c r="M104" s="77">
        <v>31</v>
      </c>
      <c r="N104" s="77">
        <v>38</v>
      </c>
      <c r="O104" s="78">
        <v>28</v>
      </c>
      <c r="P104" s="79">
        <f t="shared" ref="P104:P109" si="15">SUM(B104:O104)/COUNTIF(B104:O104,"&gt;0")</f>
        <v>32.754285714285714</v>
      </c>
    </row>
    <row r="105" spans="1:16" s="80" customFormat="1" ht="16.5" customHeight="1">
      <c r="A105" s="21" t="s">
        <v>66</v>
      </c>
      <c r="B105" s="81">
        <v>30</v>
      </c>
      <c r="C105" s="82">
        <v>31</v>
      </c>
      <c r="D105" s="82">
        <v>73</v>
      </c>
      <c r="E105" s="82">
        <v>60</v>
      </c>
      <c r="F105" s="82">
        <v>27</v>
      </c>
      <c r="G105" s="82">
        <v>36</v>
      </c>
      <c r="H105" s="82">
        <v>30</v>
      </c>
      <c r="I105" s="82">
        <v>36</v>
      </c>
      <c r="J105" s="82">
        <v>28</v>
      </c>
      <c r="K105" s="82">
        <v>33</v>
      </c>
      <c r="L105" s="82">
        <v>46</v>
      </c>
      <c r="M105" s="82">
        <v>37</v>
      </c>
      <c r="N105" s="82">
        <v>47</v>
      </c>
      <c r="O105" s="83">
        <v>35</v>
      </c>
      <c r="P105" s="84">
        <f t="shared" si="15"/>
        <v>39.214285714285715</v>
      </c>
    </row>
    <row r="106" spans="1:16" s="80" customFormat="1" ht="16.5" customHeight="1">
      <c r="A106" s="21" t="s">
        <v>67</v>
      </c>
      <c r="B106" s="81">
        <v>38</v>
      </c>
      <c r="C106" s="82">
        <v>43</v>
      </c>
      <c r="D106" s="82">
        <v>104</v>
      </c>
      <c r="E106" s="82">
        <v>75</v>
      </c>
      <c r="F106" s="82">
        <v>35</v>
      </c>
      <c r="G106" s="82">
        <v>51</v>
      </c>
      <c r="H106" s="82">
        <v>40</v>
      </c>
      <c r="I106" s="82">
        <v>47</v>
      </c>
      <c r="J106" s="82">
        <v>35</v>
      </c>
      <c r="K106" s="82">
        <v>45</v>
      </c>
      <c r="L106" s="82">
        <v>61</v>
      </c>
      <c r="M106" s="82">
        <v>49</v>
      </c>
      <c r="N106" s="82">
        <v>59</v>
      </c>
      <c r="O106" s="83">
        <v>47</v>
      </c>
      <c r="P106" s="84">
        <f t="shared" si="15"/>
        <v>52.071428571428569</v>
      </c>
    </row>
    <row r="107" spans="1:16" s="80" customFormat="1" ht="16.5" customHeight="1">
      <c r="A107" s="21" t="s">
        <v>68</v>
      </c>
      <c r="B107" s="81">
        <v>38</v>
      </c>
      <c r="C107" s="82">
        <v>32</v>
      </c>
      <c r="D107" s="82">
        <v>104</v>
      </c>
      <c r="E107" s="82">
        <v>68</v>
      </c>
      <c r="F107" s="82">
        <v>35</v>
      </c>
      <c r="G107" s="82">
        <v>51</v>
      </c>
      <c r="H107" s="82">
        <v>40</v>
      </c>
      <c r="I107" s="82">
        <v>47</v>
      </c>
      <c r="J107" s="82">
        <v>35</v>
      </c>
      <c r="K107" s="82">
        <v>45</v>
      </c>
      <c r="L107" s="82">
        <v>61</v>
      </c>
      <c r="M107" s="82">
        <v>49</v>
      </c>
      <c r="N107" s="82">
        <v>62</v>
      </c>
      <c r="O107" s="83">
        <v>47</v>
      </c>
      <c r="P107" s="85">
        <f t="shared" si="15"/>
        <v>51</v>
      </c>
    </row>
    <row r="108" spans="1:16" s="80" customFormat="1" ht="16.5" customHeight="1">
      <c r="A108" s="21" t="s">
        <v>69</v>
      </c>
      <c r="B108" s="86">
        <v>50</v>
      </c>
      <c r="C108" s="30">
        <v>45</v>
      </c>
      <c r="D108" s="30">
        <v>135</v>
      </c>
      <c r="E108" s="30">
        <v>60</v>
      </c>
      <c r="F108" s="30">
        <v>50</v>
      </c>
      <c r="G108" s="30">
        <v>63</v>
      </c>
      <c r="H108" s="30">
        <v>55</v>
      </c>
      <c r="I108" s="30">
        <v>52</v>
      </c>
      <c r="J108" s="30">
        <v>45</v>
      </c>
      <c r="K108" s="30">
        <v>59</v>
      </c>
      <c r="L108" s="30">
        <v>80</v>
      </c>
      <c r="M108" s="30">
        <v>70</v>
      </c>
      <c r="N108" s="30">
        <v>69</v>
      </c>
      <c r="O108" s="87">
        <v>63</v>
      </c>
      <c r="P108" s="26">
        <f t="shared" si="15"/>
        <v>64</v>
      </c>
    </row>
    <row r="109" spans="1:16" s="80" customFormat="1" ht="16.5" customHeight="1">
      <c r="A109" s="21" t="s">
        <v>70</v>
      </c>
      <c r="B109" s="86">
        <v>39</v>
      </c>
      <c r="C109" s="30">
        <v>38</v>
      </c>
      <c r="D109" s="30">
        <v>135</v>
      </c>
      <c r="E109" s="30">
        <v>57.413105413105413</v>
      </c>
      <c r="F109" s="30">
        <v>50</v>
      </c>
      <c r="G109" s="30">
        <v>63</v>
      </c>
      <c r="H109" s="30">
        <v>40</v>
      </c>
      <c r="I109" s="30">
        <v>52</v>
      </c>
      <c r="J109" s="30">
        <v>45</v>
      </c>
      <c r="K109" s="30">
        <v>59</v>
      </c>
      <c r="L109" s="30">
        <v>80</v>
      </c>
      <c r="M109" s="30">
        <v>70</v>
      </c>
      <c r="N109" s="30">
        <v>63</v>
      </c>
      <c r="O109" s="87">
        <v>63</v>
      </c>
      <c r="P109" s="26">
        <f t="shared" si="15"/>
        <v>61.029507529507534</v>
      </c>
    </row>
    <row r="110" spans="1:16" s="80" customFormat="1" ht="16.5" customHeight="1">
      <c r="A110" s="88" t="s">
        <v>71</v>
      </c>
      <c r="B110" s="89">
        <f>B104/B105*100-100</f>
        <v>0</v>
      </c>
      <c r="C110" s="90">
        <f t="shared" ref="C110:P114" si="16">C104/C105*100-100</f>
        <v>-20.774193548387103</v>
      </c>
      <c r="D110" s="90">
        <f t="shared" si="16"/>
        <v>-17.808219178082197</v>
      </c>
      <c r="E110" s="90">
        <f t="shared" si="16"/>
        <v>-16.666666666666657</v>
      </c>
      <c r="F110" s="90">
        <f t="shared" si="16"/>
        <v>-18.518518518518519</v>
      </c>
      <c r="G110" s="90">
        <f t="shared" si="16"/>
        <v>-27.777777777777786</v>
      </c>
      <c r="H110" s="90">
        <f t="shared" si="16"/>
        <v>-13.333333333333329</v>
      </c>
      <c r="I110" s="90">
        <f t="shared" si="16"/>
        <v>-13.888888888888886</v>
      </c>
      <c r="J110" s="90">
        <f t="shared" si="16"/>
        <v>0</v>
      </c>
      <c r="K110" s="90">
        <f t="shared" si="16"/>
        <v>-21.212121212121218</v>
      </c>
      <c r="L110" s="90">
        <f t="shared" si="16"/>
        <v>-17.391304347826093</v>
      </c>
      <c r="M110" s="90">
        <f t="shared" si="16"/>
        <v>-16.21621621621621</v>
      </c>
      <c r="N110" s="90">
        <f t="shared" si="16"/>
        <v>-19.148936170212778</v>
      </c>
      <c r="O110" s="90">
        <f t="shared" si="16"/>
        <v>-20</v>
      </c>
      <c r="P110" s="91">
        <f t="shared" si="16"/>
        <v>-16.473588342440806</v>
      </c>
    </row>
    <row r="111" spans="1:16" s="80" customFormat="1" ht="16.5" customHeight="1">
      <c r="A111" s="92" t="s">
        <v>72</v>
      </c>
      <c r="B111" s="93">
        <f>B105/B106*100-100</f>
        <v>-21.05263157894737</v>
      </c>
      <c r="C111" s="94">
        <f t="shared" si="16"/>
        <v>-27.906976744186053</v>
      </c>
      <c r="D111" s="94">
        <f t="shared" si="16"/>
        <v>-29.807692307692307</v>
      </c>
      <c r="E111" s="94">
        <f t="shared" si="16"/>
        <v>-20</v>
      </c>
      <c r="F111" s="94">
        <f t="shared" si="16"/>
        <v>-22.857142857142847</v>
      </c>
      <c r="G111" s="94">
        <f t="shared" si="16"/>
        <v>-29.411764705882348</v>
      </c>
      <c r="H111" s="94">
        <f t="shared" si="16"/>
        <v>-25</v>
      </c>
      <c r="I111" s="94">
        <f t="shared" si="16"/>
        <v>-23.40425531914893</v>
      </c>
      <c r="J111" s="94">
        <f t="shared" si="16"/>
        <v>-20</v>
      </c>
      <c r="K111" s="94">
        <f t="shared" si="16"/>
        <v>-26.666666666666671</v>
      </c>
      <c r="L111" s="94">
        <f t="shared" si="16"/>
        <v>-24.590163934426229</v>
      </c>
      <c r="M111" s="94">
        <f t="shared" si="16"/>
        <v>-24.489795918367349</v>
      </c>
      <c r="N111" s="94">
        <f t="shared" si="16"/>
        <v>-20.33898305084746</v>
      </c>
      <c r="O111" s="94">
        <f t="shared" si="16"/>
        <v>-25.531914893617028</v>
      </c>
      <c r="P111" s="95">
        <f>P105/P106*100-100</f>
        <v>-24.691358024691354</v>
      </c>
    </row>
    <row r="112" spans="1:16" s="80" customFormat="1" ht="16.5" customHeight="1">
      <c r="A112" s="92" t="s">
        <v>73</v>
      </c>
      <c r="B112" s="93">
        <f>B106/B107*100-100</f>
        <v>0</v>
      </c>
      <c r="C112" s="94">
        <f t="shared" si="16"/>
        <v>34.375</v>
      </c>
      <c r="D112" s="94">
        <f t="shared" si="16"/>
        <v>0</v>
      </c>
      <c r="E112" s="94">
        <f t="shared" si="16"/>
        <v>10.294117647058826</v>
      </c>
      <c r="F112" s="94">
        <f t="shared" si="16"/>
        <v>0</v>
      </c>
      <c r="G112" s="94">
        <f t="shared" si="16"/>
        <v>0</v>
      </c>
      <c r="H112" s="94">
        <f t="shared" si="16"/>
        <v>0</v>
      </c>
      <c r="I112" s="94">
        <f t="shared" si="16"/>
        <v>0</v>
      </c>
      <c r="J112" s="94">
        <f t="shared" si="16"/>
        <v>0</v>
      </c>
      <c r="K112" s="94">
        <f t="shared" si="16"/>
        <v>0</v>
      </c>
      <c r="L112" s="94">
        <f t="shared" si="16"/>
        <v>0</v>
      </c>
      <c r="M112" s="94">
        <f t="shared" si="16"/>
        <v>0</v>
      </c>
      <c r="N112" s="94">
        <f t="shared" si="16"/>
        <v>-4.8387096774193452</v>
      </c>
      <c r="O112" s="94">
        <f t="shared" si="16"/>
        <v>0</v>
      </c>
      <c r="P112" s="95">
        <f>P106/P107*100-100</f>
        <v>2.1008403361344392</v>
      </c>
    </row>
    <row r="113" spans="1:16" s="80" customFormat="1" ht="16.5" customHeight="1">
      <c r="A113" s="92" t="s">
        <v>74</v>
      </c>
      <c r="B113" s="93">
        <f>B107/B108*100-100</f>
        <v>-24</v>
      </c>
      <c r="C113" s="94">
        <f t="shared" si="16"/>
        <v>-28.888888888888886</v>
      </c>
      <c r="D113" s="94">
        <f t="shared" si="16"/>
        <v>-22.962962962962962</v>
      </c>
      <c r="E113" s="94">
        <f t="shared" si="16"/>
        <v>13.333333333333329</v>
      </c>
      <c r="F113" s="94">
        <f t="shared" si="16"/>
        <v>-30</v>
      </c>
      <c r="G113" s="94">
        <f t="shared" si="16"/>
        <v>-19.047619047619051</v>
      </c>
      <c r="H113" s="94">
        <f t="shared" si="16"/>
        <v>-27.272727272727266</v>
      </c>
      <c r="I113" s="94">
        <f t="shared" si="16"/>
        <v>-9.6153846153846132</v>
      </c>
      <c r="J113" s="94">
        <f t="shared" si="16"/>
        <v>-22.222222222222214</v>
      </c>
      <c r="K113" s="94">
        <f t="shared" si="16"/>
        <v>-23.728813559322035</v>
      </c>
      <c r="L113" s="94">
        <f t="shared" si="16"/>
        <v>-23.75</v>
      </c>
      <c r="M113" s="94">
        <f t="shared" si="16"/>
        <v>-30</v>
      </c>
      <c r="N113" s="94">
        <f t="shared" si="16"/>
        <v>-10.14492753623189</v>
      </c>
      <c r="O113" s="94">
        <f t="shared" si="16"/>
        <v>-25.396825396825392</v>
      </c>
      <c r="P113" s="95">
        <f>P107/P108*100-100</f>
        <v>-20.3125</v>
      </c>
    </row>
    <row r="114" spans="1:16" s="80" customFormat="1" ht="16.5" customHeight="1" thickBot="1">
      <c r="A114" s="96" t="s">
        <v>75</v>
      </c>
      <c r="B114" s="97">
        <f>B108/B109*100-100</f>
        <v>28.205128205128204</v>
      </c>
      <c r="C114" s="98">
        <f t="shared" si="16"/>
        <v>18.421052631578931</v>
      </c>
      <c r="D114" s="98">
        <f t="shared" si="16"/>
        <v>0</v>
      </c>
      <c r="E114" s="98">
        <f t="shared" si="16"/>
        <v>4.5057562524811487</v>
      </c>
      <c r="F114" s="98">
        <f t="shared" si="16"/>
        <v>0</v>
      </c>
      <c r="G114" s="98">
        <f t="shared" si="16"/>
        <v>0</v>
      </c>
      <c r="H114" s="98">
        <f t="shared" si="16"/>
        <v>37.5</v>
      </c>
      <c r="I114" s="98">
        <f t="shared" si="16"/>
        <v>0</v>
      </c>
      <c r="J114" s="98">
        <f t="shared" si="16"/>
        <v>0</v>
      </c>
      <c r="K114" s="98">
        <f t="shared" si="16"/>
        <v>0</v>
      </c>
      <c r="L114" s="98">
        <f t="shared" si="16"/>
        <v>0</v>
      </c>
      <c r="M114" s="98">
        <f t="shared" si="16"/>
        <v>0</v>
      </c>
      <c r="N114" s="98">
        <f t="shared" si="16"/>
        <v>9.5238095238095326</v>
      </c>
      <c r="O114" s="99">
        <f t="shared" si="16"/>
        <v>0</v>
      </c>
      <c r="P114" s="100">
        <f>P108/P109*100-100</f>
        <v>4.8673053261264414</v>
      </c>
    </row>
    <row r="115" spans="1:16" s="74" customFormat="1" ht="19.5" customHeight="1">
      <c r="A115" s="71" t="s">
        <v>29</v>
      </c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3"/>
    </row>
    <row r="116" spans="1:16" s="80" customFormat="1" ht="16.5" customHeight="1">
      <c r="A116" s="75" t="s">
        <v>65</v>
      </c>
      <c r="B116" s="76">
        <v>82</v>
      </c>
      <c r="C116" s="77">
        <v>47</v>
      </c>
      <c r="D116" s="77">
        <v>60</v>
      </c>
      <c r="E116" s="77">
        <v>50</v>
      </c>
      <c r="F116" s="77">
        <v>30</v>
      </c>
      <c r="G116" s="77">
        <v>26</v>
      </c>
      <c r="H116" s="77">
        <v>43</v>
      </c>
      <c r="I116" s="77">
        <v>56</v>
      </c>
      <c r="J116" s="77">
        <v>48</v>
      </c>
      <c r="K116" s="77">
        <v>36</v>
      </c>
      <c r="L116" s="77">
        <v>62</v>
      </c>
      <c r="M116" s="77">
        <v>61</v>
      </c>
      <c r="N116" s="77">
        <v>38</v>
      </c>
      <c r="O116" s="78">
        <v>36</v>
      </c>
      <c r="P116" s="79">
        <f t="shared" ref="P116:P121" si="17">SUM(B116:O116)/COUNTIF(B116:O116,"&gt;0")</f>
        <v>48.214285714285715</v>
      </c>
    </row>
    <row r="117" spans="1:16" s="80" customFormat="1" ht="16.5" customHeight="1">
      <c r="A117" s="21" t="s">
        <v>66</v>
      </c>
      <c r="B117" s="81">
        <v>82</v>
      </c>
      <c r="C117" s="82">
        <v>62</v>
      </c>
      <c r="D117" s="82">
        <v>78</v>
      </c>
      <c r="E117" s="82">
        <v>60</v>
      </c>
      <c r="F117" s="82">
        <v>36</v>
      </c>
      <c r="G117" s="82">
        <v>35</v>
      </c>
      <c r="H117" s="82">
        <v>50</v>
      </c>
      <c r="I117" s="82">
        <v>66</v>
      </c>
      <c r="J117" s="82">
        <v>48</v>
      </c>
      <c r="K117" s="82">
        <v>45</v>
      </c>
      <c r="L117" s="82">
        <v>76</v>
      </c>
      <c r="M117" s="82">
        <v>74</v>
      </c>
      <c r="N117" s="82">
        <v>47</v>
      </c>
      <c r="O117" s="83">
        <v>45</v>
      </c>
      <c r="P117" s="84">
        <f t="shared" si="17"/>
        <v>57.428571428571431</v>
      </c>
    </row>
    <row r="118" spans="1:16" s="80" customFormat="1" ht="16.5" customHeight="1">
      <c r="A118" s="21" t="s">
        <v>67</v>
      </c>
      <c r="B118" s="81">
        <v>100</v>
      </c>
      <c r="C118" s="82">
        <v>82</v>
      </c>
      <c r="D118" s="82">
        <v>104</v>
      </c>
      <c r="E118" s="82">
        <v>75</v>
      </c>
      <c r="F118" s="82">
        <v>48</v>
      </c>
      <c r="G118" s="82">
        <v>50</v>
      </c>
      <c r="H118" s="82">
        <v>65</v>
      </c>
      <c r="I118" s="82">
        <v>86</v>
      </c>
      <c r="J118" s="82">
        <v>60</v>
      </c>
      <c r="K118" s="82">
        <v>61</v>
      </c>
      <c r="L118" s="82">
        <v>100</v>
      </c>
      <c r="M118" s="82">
        <v>98</v>
      </c>
      <c r="N118" s="82">
        <v>59</v>
      </c>
      <c r="O118" s="83">
        <v>60</v>
      </c>
      <c r="P118" s="84">
        <f t="shared" si="17"/>
        <v>74.857142857142861</v>
      </c>
    </row>
    <row r="119" spans="1:16" s="80" customFormat="1" ht="16.5" customHeight="1">
      <c r="A119" s="21" t="s">
        <v>68</v>
      </c>
      <c r="B119" s="81">
        <v>100</v>
      </c>
      <c r="C119" s="82">
        <v>63</v>
      </c>
      <c r="D119" s="82">
        <v>104</v>
      </c>
      <c r="E119" s="82">
        <v>68</v>
      </c>
      <c r="F119" s="82">
        <v>45</v>
      </c>
      <c r="G119" s="82">
        <v>50</v>
      </c>
      <c r="H119" s="82">
        <v>65</v>
      </c>
      <c r="I119" s="82">
        <v>86</v>
      </c>
      <c r="J119" s="82">
        <v>70</v>
      </c>
      <c r="K119" s="82">
        <v>61</v>
      </c>
      <c r="L119" s="82">
        <v>100</v>
      </c>
      <c r="M119" s="82">
        <v>98</v>
      </c>
      <c r="N119" s="82">
        <v>62</v>
      </c>
      <c r="O119" s="83">
        <v>60</v>
      </c>
      <c r="P119" s="85">
        <f t="shared" si="17"/>
        <v>73.714285714285708</v>
      </c>
    </row>
    <row r="120" spans="1:16" s="80" customFormat="1" ht="16.5" customHeight="1">
      <c r="A120" s="21" t="s">
        <v>69</v>
      </c>
      <c r="B120" s="86">
        <v>100</v>
      </c>
      <c r="C120" s="30">
        <v>90</v>
      </c>
      <c r="D120" s="30">
        <v>135</v>
      </c>
      <c r="E120" s="30">
        <v>70</v>
      </c>
      <c r="F120" s="30">
        <v>70</v>
      </c>
      <c r="G120" s="30">
        <v>63</v>
      </c>
      <c r="H120" s="30">
        <v>95</v>
      </c>
      <c r="I120" s="30">
        <v>95</v>
      </c>
      <c r="J120" s="30">
        <v>90</v>
      </c>
      <c r="K120" s="30">
        <v>79</v>
      </c>
      <c r="L120" s="30">
        <v>132</v>
      </c>
      <c r="M120" s="30">
        <v>140</v>
      </c>
      <c r="N120" s="30">
        <v>69</v>
      </c>
      <c r="O120" s="87">
        <v>80</v>
      </c>
      <c r="P120" s="26">
        <f t="shared" si="17"/>
        <v>93.428571428571431</v>
      </c>
    </row>
    <row r="121" spans="1:16" s="80" customFormat="1" ht="16.5" customHeight="1">
      <c r="A121" s="21" t="s">
        <v>70</v>
      </c>
      <c r="B121" s="86">
        <v>39</v>
      </c>
      <c r="C121" s="30">
        <v>75</v>
      </c>
      <c r="D121" s="30">
        <v>135</v>
      </c>
      <c r="E121" s="30">
        <v>67</v>
      </c>
      <c r="F121" s="30">
        <v>70</v>
      </c>
      <c r="G121" s="30">
        <v>63</v>
      </c>
      <c r="H121" s="30">
        <v>80</v>
      </c>
      <c r="I121" s="30">
        <v>100</v>
      </c>
      <c r="J121" s="30">
        <v>90</v>
      </c>
      <c r="K121" s="30">
        <v>79</v>
      </c>
      <c r="L121" s="30">
        <v>132</v>
      </c>
      <c r="M121" s="30">
        <v>70</v>
      </c>
      <c r="N121" s="30">
        <v>63</v>
      </c>
      <c r="O121" s="87">
        <v>80</v>
      </c>
      <c r="P121" s="26">
        <f t="shared" si="17"/>
        <v>81.642857142857139</v>
      </c>
    </row>
    <row r="122" spans="1:16" s="80" customFormat="1" ht="16.5" customHeight="1">
      <c r="A122" s="88" t="s">
        <v>71</v>
      </c>
      <c r="B122" s="89">
        <f>B116/B117*100-100</f>
        <v>0</v>
      </c>
      <c r="C122" s="90">
        <f t="shared" ref="C122:P126" si="18">C116/C117*100-100</f>
        <v>-24.193548387096769</v>
      </c>
      <c r="D122" s="90">
        <f t="shared" si="18"/>
        <v>-23.076923076923066</v>
      </c>
      <c r="E122" s="90">
        <f t="shared" si="18"/>
        <v>-16.666666666666657</v>
      </c>
      <c r="F122" s="90">
        <f t="shared" si="18"/>
        <v>-16.666666666666657</v>
      </c>
      <c r="G122" s="90">
        <f t="shared" si="18"/>
        <v>-25.714285714285708</v>
      </c>
      <c r="H122" s="90">
        <f t="shared" si="18"/>
        <v>-14</v>
      </c>
      <c r="I122" s="90">
        <f t="shared" si="18"/>
        <v>-15.151515151515156</v>
      </c>
      <c r="J122" s="90">
        <f t="shared" si="18"/>
        <v>0</v>
      </c>
      <c r="K122" s="90">
        <f t="shared" si="18"/>
        <v>-20</v>
      </c>
      <c r="L122" s="90">
        <f t="shared" si="18"/>
        <v>-18.421052631578945</v>
      </c>
      <c r="M122" s="90">
        <f t="shared" si="18"/>
        <v>-17.567567567567565</v>
      </c>
      <c r="N122" s="90">
        <f t="shared" si="18"/>
        <v>-19.148936170212778</v>
      </c>
      <c r="O122" s="90">
        <f t="shared" si="18"/>
        <v>-20</v>
      </c>
      <c r="P122" s="91">
        <f t="shared" si="18"/>
        <v>-16.044776119402982</v>
      </c>
    </row>
    <row r="123" spans="1:16" s="80" customFormat="1" ht="16.5" customHeight="1">
      <c r="A123" s="92" t="s">
        <v>72</v>
      </c>
      <c r="B123" s="93">
        <f>B117/B118*100-100</f>
        <v>-18</v>
      </c>
      <c r="C123" s="94">
        <f t="shared" si="18"/>
        <v>-24.390243902439025</v>
      </c>
      <c r="D123" s="94">
        <f t="shared" si="18"/>
        <v>-25</v>
      </c>
      <c r="E123" s="94">
        <f t="shared" si="18"/>
        <v>-20</v>
      </c>
      <c r="F123" s="94">
        <f t="shared" si="18"/>
        <v>-25</v>
      </c>
      <c r="G123" s="94">
        <f t="shared" si="18"/>
        <v>-30</v>
      </c>
      <c r="H123" s="94">
        <f t="shared" si="18"/>
        <v>-23.076923076923066</v>
      </c>
      <c r="I123" s="94">
        <f t="shared" si="18"/>
        <v>-23.255813953488371</v>
      </c>
      <c r="J123" s="94">
        <f t="shared" si="18"/>
        <v>-20</v>
      </c>
      <c r="K123" s="94">
        <f t="shared" si="18"/>
        <v>-26.229508196721312</v>
      </c>
      <c r="L123" s="94">
        <f t="shared" si="18"/>
        <v>-24</v>
      </c>
      <c r="M123" s="94">
        <f t="shared" si="18"/>
        <v>-24.489795918367349</v>
      </c>
      <c r="N123" s="94">
        <f t="shared" si="18"/>
        <v>-20.33898305084746</v>
      </c>
      <c r="O123" s="94">
        <f t="shared" si="18"/>
        <v>-25</v>
      </c>
      <c r="P123" s="95">
        <f>P117/P118*100-100</f>
        <v>-23.282442748091597</v>
      </c>
    </row>
    <row r="124" spans="1:16" s="80" customFormat="1" ht="16.5" customHeight="1">
      <c r="A124" s="92" t="s">
        <v>73</v>
      </c>
      <c r="B124" s="93">
        <f>B118/B119*100-100</f>
        <v>0</v>
      </c>
      <c r="C124" s="94">
        <f t="shared" si="18"/>
        <v>30.158730158730151</v>
      </c>
      <c r="D124" s="94">
        <f t="shared" si="18"/>
        <v>0</v>
      </c>
      <c r="E124" s="94">
        <f t="shared" si="18"/>
        <v>10.294117647058826</v>
      </c>
      <c r="F124" s="94">
        <f t="shared" si="18"/>
        <v>6.6666666666666714</v>
      </c>
      <c r="G124" s="94">
        <f t="shared" si="18"/>
        <v>0</v>
      </c>
      <c r="H124" s="94">
        <f t="shared" si="18"/>
        <v>0</v>
      </c>
      <c r="I124" s="94">
        <f t="shared" si="18"/>
        <v>0</v>
      </c>
      <c r="J124" s="94">
        <f t="shared" si="18"/>
        <v>-14.285714285714292</v>
      </c>
      <c r="K124" s="94">
        <f t="shared" si="18"/>
        <v>0</v>
      </c>
      <c r="L124" s="94">
        <f t="shared" si="18"/>
        <v>0</v>
      </c>
      <c r="M124" s="94">
        <f t="shared" si="18"/>
        <v>0</v>
      </c>
      <c r="N124" s="94">
        <f t="shared" si="18"/>
        <v>-4.8387096774193452</v>
      </c>
      <c r="O124" s="94">
        <f t="shared" si="18"/>
        <v>0</v>
      </c>
      <c r="P124" s="95">
        <f>P118/P119*100-100</f>
        <v>1.550387596899256</v>
      </c>
    </row>
    <row r="125" spans="1:16" s="80" customFormat="1" ht="16.5" customHeight="1">
      <c r="A125" s="92" t="s">
        <v>74</v>
      </c>
      <c r="B125" s="93">
        <f>B119/B120*100-100</f>
        <v>0</v>
      </c>
      <c r="C125" s="94">
        <f t="shared" si="18"/>
        <v>-30</v>
      </c>
      <c r="D125" s="94">
        <f t="shared" si="18"/>
        <v>-22.962962962962962</v>
      </c>
      <c r="E125" s="94">
        <f t="shared" si="18"/>
        <v>-2.8571428571428612</v>
      </c>
      <c r="F125" s="94">
        <f t="shared" si="18"/>
        <v>-35.714285714285708</v>
      </c>
      <c r="G125" s="94">
        <f t="shared" si="18"/>
        <v>-20.634920634920633</v>
      </c>
      <c r="H125" s="94">
        <f t="shared" si="18"/>
        <v>-31.578947368421055</v>
      </c>
      <c r="I125" s="94">
        <f t="shared" si="18"/>
        <v>-9.473684210526315</v>
      </c>
      <c r="J125" s="94">
        <f t="shared" si="18"/>
        <v>-22.222222222222214</v>
      </c>
      <c r="K125" s="94">
        <f t="shared" si="18"/>
        <v>-22.784810126582272</v>
      </c>
      <c r="L125" s="94">
        <f t="shared" si="18"/>
        <v>-24.242424242424249</v>
      </c>
      <c r="M125" s="94">
        <f t="shared" si="18"/>
        <v>-30</v>
      </c>
      <c r="N125" s="94">
        <f t="shared" si="18"/>
        <v>-10.14492753623189</v>
      </c>
      <c r="O125" s="94">
        <f t="shared" si="18"/>
        <v>-25</v>
      </c>
      <c r="P125" s="95">
        <f>P119/P120*100-100</f>
        <v>-21.10091743119267</v>
      </c>
    </row>
    <row r="126" spans="1:16" s="80" customFormat="1" ht="16.5" customHeight="1" thickBot="1">
      <c r="A126" s="96" t="s">
        <v>75</v>
      </c>
      <c r="B126" s="97">
        <f>B120/B121*100-100</f>
        <v>156.41025641025641</v>
      </c>
      <c r="C126" s="98">
        <f t="shared" si="18"/>
        <v>20</v>
      </c>
      <c r="D126" s="98">
        <f t="shared" si="18"/>
        <v>0</v>
      </c>
      <c r="E126" s="98">
        <f t="shared" si="18"/>
        <v>4.4776119402985017</v>
      </c>
      <c r="F126" s="98">
        <f t="shared" si="18"/>
        <v>0</v>
      </c>
      <c r="G126" s="98">
        <f t="shared" si="18"/>
        <v>0</v>
      </c>
      <c r="H126" s="98">
        <f t="shared" si="18"/>
        <v>18.75</v>
      </c>
      <c r="I126" s="98">
        <f t="shared" si="18"/>
        <v>-5</v>
      </c>
      <c r="J126" s="98">
        <f t="shared" si="18"/>
        <v>0</v>
      </c>
      <c r="K126" s="98">
        <f t="shared" si="18"/>
        <v>0</v>
      </c>
      <c r="L126" s="98">
        <f t="shared" si="18"/>
        <v>0</v>
      </c>
      <c r="M126" s="98">
        <f t="shared" si="18"/>
        <v>100</v>
      </c>
      <c r="N126" s="98">
        <f t="shared" si="18"/>
        <v>9.5238095238095326</v>
      </c>
      <c r="O126" s="99">
        <f t="shared" si="18"/>
        <v>0</v>
      </c>
      <c r="P126" s="100">
        <f>P120/P121*100-100</f>
        <v>14.435695538057743</v>
      </c>
    </row>
    <row r="127" spans="1:16" s="74" customFormat="1" ht="19.5" customHeight="1">
      <c r="A127" s="71" t="s">
        <v>30</v>
      </c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3"/>
    </row>
    <row r="128" spans="1:16" s="80" customFormat="1" ht="16.5" customHeight="1">
      <c r="A128" s="75" t="s">
        <v>65</v>
      </c>
      <c r="B128" s="76">
        <v>176</v>
      </c>
      <c r="C128" s="77">
        <v>161.44</v>
      </c>
      <c r="D128" s="77">
        <v>224</v>
      </c>
      <c r="E128" s="77">
        <v>110</v>
      </c>
      <c r="F128" s="77">
        <v>240</v>
      </c>
      <c r="G128" s="77">
        <v>78</v>
      </c>
      <c r="H128" s="77">
        <v>160</v>
      </c>
      <c r="I128" s="77">
        <v>164</v>
      </c>
      <c r="J128" s="77">
        <v>123</v>
      </c>
      <c r="K128" s="77">
        <v>109</v>
      </c>
      <c r="L128" s="77">
        <v>189</v>
      </c>
      <c r="M128" s="77">
        <v>194</v>
      </c>
      <c r="N128" s="77">
        <v>106</v>
      </c>
      <c r="O128" s="78">
        <v>134</v>
      </c>
      <c r="P128" s="79">
        <f t="shared" ref="P128:P133" si="19">SUM(B128:O128)/COUNTIF(B128:O128,"&gt;0")</f>
        <v>154.88857142857142</v>
      </c>
    </row>
    <row r="129" spans="1:16" s="80" customFormat="1" ht="16.5" customHeight="1">
      <c r="A129" s="21" t="s">
        <v>66</v>
      </c>
      <c r="B129" s="81">
        <v>176</v>
      </c>
      <c r="C129" s="82">
        <v>204</v>
      </c>
      <c r="D129" s="82">
        <v>273</v>
      </c>
      <c r="E129" s="82">
        <v>132</v>
      </c>
      <c r="F129" s="82">
        <v>300</v>
      </c>
      <c r="G129" s="82">
        <v>106</v>
      </c>
      <c r="H129" s="82">
        <v>190</v>
      </c>
      <c r="I129" s="82">
        <v>193</v>
      </c>
      <c r="J129" s="82">
        <v>136</v>
      </c>
      <c r="K129" s="82">
        <v>136</v>
      </c>
      <c r="L129" s="82">
        <v>230</v>
      </c>
      <c r="M129" s="82">
        <v>234</v>
      </c>
      <c r="N129" s="82">
        <v>130</v>
      </c>
      <c r="O129" s="83">
        <v>165</v>
      </c>
      <c r="P129" s="84">
        <f t="shared" si="19"/>
        <v>186.07142857142858</v>
      </c>
    </row>
    <row r="130" spans="1:16" s="80" customFormat="1" ht="16.5" customHeight="1">
      <c r="A130" s="21" t="s">
        <v>67</v>
      </c>
      <c r="B130" s="81">
        <v>214</v>
      </c>
      <c r="C130" s="82">
        <v>280</v>
      </c>
      <c r="D130" s="82">
        <v>314</v>
      </c>
      <c r="E130" s="82">
        <v>220</v>
      </c>
      <c r="F130" s="82">
        <v>400</v>
      </c>
      <c r="G130" s="82">
        <v>152</v>
      </c>
      <c r="H130" s="82">
        <v>250</v>
      </c>
      <c r="I130" s="82">
        <v>251</v>
      </c>
      <c r="J130" s="82">
        <v>170</v>
      </c>
      <c r="K130" s="82">
        <v>186</v>
      </c>
      <c r="L130" s="82">
        <v>304</v>
      </c>
      <c r="M130" s="82">
        <v>311</v>
      </c>
      <c r="N130" s="82">
        <v>162</v>
      </c>
      <c r="O130" s="83">
        <v>220</v>
      </c>
      <c r="P130" s="84">
        <f t="shared" si="19"/>
        <v>245.28571428571428</v>
      </c>
    </row>
    <row r="131" spans="1:16" s="80" customFormat="1" ht="16.5" customHeight="1">
      <c r="A131" s="21" t="s">
        <v>68</v>
      </c>
      <c r="B131" s="81">
        <v>214</v>
      </c>
      <c r="C131" s="82">
        <v>196</v>
      </c>
      <c r="D131" s="82">
        <v>314</v>
      </c>
      <c r="E131" s="82">
        <v>150</v>
      </c>
      <c r="F131" s="82">
        <v>400</v>
      </c>
      <c r="G131" s="82">
        <v>152</v>
      </c>
      <c r="H131" s="82">
        <v>250</v>
      </c>
      <c r="I131" s="82">
        <v>251</v>
      </c>
      <c r="J131" s="82">
        <v>170</v>
      </c>
      <c r="K131" s="82">
        <v>186</v>
      </c>
      <c r="L131" s="82">
        <v>304</v>
      </c>
      <c r="M131" s="82">
        <v>311</v>
      </c>
      <c r="N131" s="82">
        <v>171</v>
      </c>
      <c r="O131" s="83">
        <v>220</v>
      </c>
      <c r="P131" s="85">
        <f t="shared" si="19"/>
        <v>234.92857142857142</v>
      </c>
    </row>
    <row r="132" spans="1:16" s="80" customFormat="1" ht="16.5" customHeight="1">
      <c r="A132" s="21" t="s">
        <v>69</v>
      </c>
      <c r="B132" s="86">
        <v>214</v>
      </c>
      <c r="C132" s="30">
        <v>280</v>
      </c>
      <c r="D132" s="30">
        <v>408</v>
      </c>
      <c r="E132" s="30">
        <v>200</v>
      </c>
      <c r="F132" s="30">
        <v>550</v>
      </c>
      <c r="G132" s="30">
        <v>190</v>
      </c>
      <c r="H132" s="30">
        <v>350</v>
      </c>
      <c r="I132" s="30">
        <v>330</v>
      </c>
      <c r="J132" s="30">
        <v>250</v>
      </c>
      <c r="K132" s="30">
        <v>241</v>
      </c>
      <c r="L132" s="30">
        <v>400</v>
      </c>
      <c r="M132" s="30">
        <v>415</v>
      </c>
      <c r="N132" s="30">
        <v>190</v>
      </c>
      <c r="O132" s="87">
        <v>290</v>
      </c>
      <c r="P132" s="26">
        <f t="shared" si="19"/>
        <v>307.71428571428572</v>
      </c>
    </row>
    <row r="133" spans="1:16" s="80" customFormat="1" ht="16.5" customHeight="1">
      <c r="A133" s="21" t="s">
        <v>70</v>
      </c>
      <c r="B133" s="86">
        <v>200</v>
      </c>
      <c r="C133" s="30">
        <v>248</v>
      </c>
      <c r="D133" s="30">
        <v>408</v>
      </c>
      <c r="E133" s="30">
        <v>198</v>
      </c>
      <c r="F133" s="30">
        <v>450</v>
      </c>
      <c r="G133" s="30">
        <v>190</v>
      </c>
      <c r="H133" s="30">
        <v>300</v>
      </c>
      <c r="I133" s="30">
        <v>720</v>
      </c>
      <c r="J133" s="30">
        <v>250</v>
      </c>
      <c r="K133" s="30">
        <v>241</v>
      </c>
      <c r="L133" s="30">
        <v>398</v>
      </c>
      <c r="M133" s="30">
        <v>345</v>
      </c>
      <c r="N133" s="30">
        <v>190</v>
      </c>
      <c r="O133" s="87">
        <v>290</v>
      </c>
      <c r="P133" s="26">
        <f t="shared" si="19"/>
        <v>316.28571428571428</v>
      </c>
    </row>
    <row r="134" spans="1:16" s="80" customFormat="1" ht="16.5" customHeight="1">
      <c r="A134" s="88" t="s">
        <v>71</v>
      </c>
      <c r="B134" s="89">
        <f>B128/B129*100-100</f>
        <v>0</v>
      </c>
      <c r="C134" s="90">
        <f t="shared" ref="C134:P138" si="20">C128/C129*100-100</f>
        <v>-20.862745098039213</v>
      </c>
      <c r="D134" s="90">
        <f t="shared" si="20"/>
        <v>-17.948717948717956</v>
      </c>
      <c r="E134" s="90">
        <f t="shared" si="20"/>
        <v>-16.666666666666657</v>
      </c>
      <c r="F134" s="90">
        <f t="shared" si="20"/>
        <v>-20</v>
      </c>
      <c r="G134" s="90">
        <f t="shared" si="20"/>
        <v>-26.415094339622641</v>
      </c>
      <c r="H134" s="90">
        <f t="shared" si="20"/>
        <v>-15.789473684210535</v>
      </c>
      <c r="I134" s="90">
        <f t="shared" si="20"/>
        <v>-15.025906735751292</v>
      </c>
      <c r="J134" s="90">
        <f t="shared" si="20"/>
        <v>-9.558823529411768</v>
      </c>
      <c r="K134" s="90">
        <f t="shared" si="20"/>
        <v>-19.85294117647058</v>
      </c>
      <c r="L134" s="90">
        <f t="shared" si="20"/>
        <v>-17.826086956521735</v>
      </c>
      <c r="M134" s="90">
        <f t="shared" si="20"/>
        <v>-17.09401709401709</v>
      </c>
      <c r="N134" s="90">
        <f t="shared" si="20"/>
        <v>-18.461538461538467</v>
      </c>
      <c r="O134" s="90">
        <f t="shared" si="20"/>
        <v>-18.787878787878782</v>
      </c>
      <c r="P134" s="91">
        <f t="shared" si="20"/>
        <v>-16.758541266794637</v>
      </c>
    </row>
    <row r="135" spans="1:16" s="80" customFormat="1" ht="16.5" customHeight="1">
      <c r="A135" s="92" t="s">
        <v>72</v>
      </c>
      <c r="B135" s="93">
        <f>B129/B130*100-100</f>
        <v>-17.757009345794401</v>
      </c>
      <c r="C135" s="94">
        <f t="shared" si="20"/>
        <v>-27.142857142857153</v>
      </c>
      <c r="D135" s="94">
        <f t="shared" si="20"/>
        <v>-13.057324840764323</v>
      </c>
      <c r="E135" s="94">
        <f t="shared" si="20"/>
        <v>-40</v>
      </c>
      <c r="F135" s="94">
        <f t="shared" si="20"/>
        <v>-25</v>
      </c>
      <c r="G135" s="94">
        <f t="shared" si="20"/>
        <v>-30.26315789473685</v>
      </c>
      <c r="H135" s="94">
        <f t="shared" si="20"/>
        <v>-24</v>
      </c>
      <c r="I135" s="94">
        <f t="shared" si="20"/>
        <v>-23.107569721115539</v>
      </c>
      <c r="J135" s="94">
        <f t="shared" si="20"/>
        <v>-20</v>
      </c>
      <c r="K135" s="94">
        <f t="shared" si="20"/>
        <v>-26.881720430107521</v>
      </c>
      <c r="L135" s="94">
        <f t="shared" si="20"/>
        <v>-24.342105263157904</v>
      </c>
      <c r="M135" s="94">
        <f t="shared" si="20"/>
        <v>-24.758842443729904</v>
      </c>
      <c r="N135" s="94">
        <f t="shared" si="20"/>
        <v>-19.753086419753089</v>
      </c>
      <c r="O135" s="94">
        <f t="shared" si="20"/>
        <v>-25</v>
      </c>
      <c r="P135" s="95">
        <f>P129/P130*100-100</f>
        <v>-24.140943506115306</v>
      </c>
    </row>
    <row r="136" spans="1:16" s="80" customFormat="1" ht="16.5" customHeight="1">
      <c r="A136" s="92" t="s">
        <v>73</v>
      </c>
      <c r="B136" s="93">
        <f>B130/B131*100-100</f>
        <v>0</v>
      </c>
      <c r="C136" s="94">
        <f t="shared" si="20"/>
        <v>42.857142857142861</v>
      </c>
      <c r="D136" s="94">
        <f t="shared" si="20"/>
        <v>0</v>
      </c>
      <c r="E136" s="94">
        <f t="shared" si="20"/>
        <v>46.666666666666657</v>
      </c>
      <c r="F136" s="94">
        <f t="shared" si="20"/>
        <v>0</v>
      </c>
      <c r="G136" s="94">
        <f t="shared" si="20"/>
        <v>0</v>
      </c>
      <c r="H136" s="94">
        <f t="shared" si="20"/>
        <v>0</v>
      </c>
      <c r="I136" s="94">
        <f t="shared" si="20"/>
        <v>0</v>
      </c>
      <c r="J136" s="94">
        <f t="shared" si="20"/>
        <v>0</v>
      </c>
      <c r="K136" s="94">
        <f t="shared" si="20"/>
        <v>0</v>
      </c>
      <c r="L136" s="94">
        <f t="shared" si="20"/>
        <v>0</v>
      </c>
      <c r="M136" s="94">
        <f t="shared" si="20"/>
        <v>0</v>
      </c>
      <c r="N136" s="94">
        <f t="shared" si="20"/>
        <v>-5.2631578947368496</v>
      </c>
      <c r="O136" s="94">
        <f t="shared" si="20"/>
        <v>0</v>
      </c>
      <c r="P136" s="95">
        <f>P130/P131*100-100</f>
        <v>4.4086348434174454</v>
      </c>
    </row>
    <row r="137" spans="1:16" s="80" customFormat="1" ht="16.5" customHeight="1">
      <c r="A137" s="92" t="s">
        <v>74</v>
      </c>
      <c r="B137" s="93">
        <f>B131/B132*100-100</f>
        <v>0</v>
      </c>
      <c r="C137" s="94">
        <f t="shared" si="20"/>
        <v>-30</v>
      </c>
      <c r="D137" s="94">
        <f t="shared" si="20"/>
        <v>-23.039215686274503</v>
      </c>
      <c r="E137" s="94">
        <f t="shared" si="20"/>
        <v>-25</v>
      </c>
      <c r="F137" s="94">
        <f t="shared" si="20"/>
        <v>-27.272727272727266</v>
      </c>
      <c r="G137" s="94">
        <f t="shared" si="20"/>
        <v>-20</v>
      </c>
      <c r="H137" s="94">
        <f t="shared" si="20"/>
        <v>-28.571428571428569</v>
      </c>
      <c r="I137" s="94">
        <f t="shared" si="20"/>
        <v>-23.939393939393938</v>
      </c>
      <c r="J137" s="94">
        <f t="shared" si="20"/>
        <v>-32</v>
      </c>
      <c r="K137" s="94">
        <f t="shared" si="20"/>
        <v>-22.821576763485467</v>
      </c>
      <c r="L137" s="94">
        <f t="shared" si="20"/>
        <v>-24</v>
      </c>
      <c r="M137" s="94">
        <f t="shared" si="20"/>
        <v>-25.060240963855421</v>
      </c>
      <c r="N137" s="94">
        <f t="shared" si="20"/>
        <v>-10</v>
      </c>
      <c r="O137" s="94">
        <f t="shared" si="20"/>
        <v>-24.137931034482762</v>
      </c>
      <c r="P137" s="95">
        <f>P131/P132*100-100</f>
        <v>-23.653667595171783</v>
      </c>
    </row>
    <row r="138" spans="1:16" s="80" customFormat="1" ht="16.5" customHeight="1" thickBot="1">
      <c r="A138" s="96" t="s">
        <v>75</v>
      </c>
      <c r="B138" s="97">
        <f>B132/B133*100-100</f>
        <v>7</v>
      </c>
      <c r="C138" s="98">
        <f t="shared" si="20"/>
        <v>12.90322580645163</v>
      </c>
      <c r="D138" s="98">
        <f t="shared" si="20"/>
        <v>0</v>
      </c>
      <c r="E138" s="98">
        <f t="shared" si="20"/>
        <v>1.0101010101010104</v>
      </c>
      <c r="F138" s="98">
        <f t="shared" si="20"/>
        <v>22.222222222222229</v>
      </c>
      <c r="G138" s="98">
        <f t="shared" si="20"/>
        <v>0</v>
      </c>
      <c r="H138" s="98">
        <f t="shared" si="20"/>
        <v>16.666666666666671</v>
      </c>
      <c r="I138" s="98">
        <f t="shared" si="20"/>
        <v>-54.166666666666671</v>
      </c>
      <c r="J138" s="98">
        <f t="shared" si="20"/>
        <v>0</v>
      </c>
      <c r="K138" s="98">
        <f t="shared" si="20"/>
        <v>0</v>
      </c>
      <c r="L138" s="98">
        <f t="shared" si="20"/>
        <v>0.50251256281406143</v>
      </c>
      <c r="M138" s="98">
        <f t="shared" si="20"/>
        <v>20.289855072463766</v>
      </c>
      <c r="N138" s="98">
        <f t="shared" si="20"/>
        <v>0</v>
      </c>
      <c r="O138" s="99">
        <f t="shared" si="20"/>
        <v>0</v>
      </c>
      <c r="P138" s="100">
        <f>P132/P133*100-100</f>
        <v>-2.7100271002709917</v>
      </c>
    </row>
    <row r="139" spans="1:16" s="74" customFormat="1" ht="19.5" customHeight="1">
      <c r="A139" s="71" t="s">
        <v>31</v>
      </c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3"/>
    </row>
    <row r="140" spans="1:16" s="80" customFormat="1" ht="16.5" customHeight="1">
      <c r="A140" s="75" t="s">
        <v>65</v>
      </c>
      <c r="B140" s="76">
        <v>156</v>
      </c>
      <c r="C140" s="77">
        <v>154.52000000000001</v>
      </c>
      <c r="D140" s="77">
        <v>149</v>
      </c>
      <c r="E140" s="77">
        <v>70</v>
      </c>
      <c r="F140" s="77">
        <v>240</v>
      </c>
      <c r="G140" s="77">
        <v>78</v>
      </c>
      <c r="H140" s="77">
        <v>160</v>
      </c>
      <c r="I140" s="77">
        <v>164</v>
      </c>
      <c r="J140" s="77">
        <v>56</v>
      </c>
      <c r="K140" s="77">
        <v>109</v>
      </c>
      <c r="L140" s="77">
        <v>189</v>
      </c>
      <c r="M140" s="77">
        <v>194</v>
      </c>
      <c r="N140" s="77">
        <v>106</v>
      </c>
      <c r="O140" s="78">
        <v>134</v>
      </c>
      <c r="P140" s="79">
        <f t="shared" ref="P140:P145" si="21">SUM(B140:O140)/COUNTIF(B140:O140,"&gt;0")</f>
        <v>139.96571428571428</v>
      </c>
    </row>
    <row r="141" spans="1:16" s="80" customFormat="1" ht="16.5" customHeight="1">
      <c r="A141" s="21" t="s">
        <v>66</v>
      </c>
      <c r="B141" s="81">
        <v>156</v>
      </c>
      <c r="C141" s="82">
        <v>187</v>
      </c>
      <c r="D141" s="82">
        <v>137</v>
      </c>
      <c r="E141" s="82">
        <v>90</v>
      </c>
      <c r="F141" s="82">
        <v>300</v>
      </c>
      <c r="G141" s="82">
        <v>106</v>
      </c>
      <c r="H141" s="82">
        <v>190</v>
      </c>
      <c r="I141" s="82">
        <v>193</v>
      </c>
      <c r="J141" s="82">
        <v>56</v>
      </c>
      <c r="K141" s="82">
        <v>136</v>
      </c>
      <c r="L141" s="82">
        <v>230</v>
      </c>
      <c r="M141" s="82">
        <v>234</v>
      </c>
      <c r="N141" s="82">
        <v>130</v>
      </c>
      <c r="O141" s="83">
        <v>165</v>
      </c>
      <c r="P141" s="84">
        <f t="shared" si="21"/>
        <v>165</v>
      </c>
    </row>
    <row r="142" spans="1:16" s="80" customFormat="1" ht="16.5" customHeight="1">
      <c r="A142" s="21" t="s">
        <v>67</v>
      </c>
      <c r="B142" s="81">
        <v>190</v>
      </c>
      <c r="C142" s="82">
        <v>245</v>
      </c>
      <c r="D142" s="82">
        <v>157</v>
      </c>
      <c r="E142" s="82">
        <v>220</v>
      </c>
      <c r="F142" s="82">
        <v>400</v>
      </c>
      <c r="G142" s="82">
        <v>152</v>
      </c>
      <c r="H142" s="82">
        <v>250</v>
      </c>
      <c r="I142" s="82">
        <v>251</v>
      </c>
      <c r="J142" s="82">
        <v>70</v>
      </c>
      <c r="K142" s="82">
        <v>186</v>
      </c>
      <c r="L142" s="82">
        <v>304</v>
      </c>
      <c r="M142" s="82">
        <v>311</v>
      </c>
      <c r="N142" s="82">
        <v>162</v>
      </c>
      <c r="O142" s="83">
        <v>220</v>
      </c>
      <c r="P142" s="84">
        <f t="shared" si="21"/>
        <v>222.71428571428572</v>
      </c>
    </row>
    <row r="143" spans="1:16" s="80" customFormat="1" ht="16.5" customHeight="1">
      <c r="A143" s="21" t="s">
        <v>68</v>
      </c>
      <c r="B143" s="81">
        <v>190</v>
      </c>
      <c r="C143" s="82">
        <v>196</v>
      </c>
      <c r="D143" s="82">
        <v>157</v>
      </c>
      <c r="E143" s="82">
        <v>150</v>
      </c>
      <c r="F143" s="82">
        <v>400</v>
      </c>
      <c r="G143" s="82">
        <v>152</v>
      </c>
      <c r="H143" s="82">
        <v>250</v>
      </c>
      <c r="I143" s="82">
        <v>251</v>
      </c>
      <c r="J143" s="82">
        <v>70</v>
      </c>
      <c r="K143" s="82">
        <v>186</v>
      </c>
      <c r="L143" s="82">
        <v>304</v>
      </c>
      <c r="M143" s="82">
        <v>311</v>
      </c>
      <c r="N143" s="82">
        <v>171</v>
      </c>
      <c r="O143" s="83">
        <v>220</v>
      </c>
      <c r="P143" s="85">
        <f t="shared" si="21"/>
        <v>214.85714285714286</v>
      </c>
    </row>
    <row r="144" spans="1:16" s="80" customFormat="1" ht="16.5" customHeight="1">
      <c r="A144" s="21" t="s">
        <v>69</v>
      </c>
      <c r="B144" s="86">
        <v>190</v>
      </c>
      <c r="C144" s="30">
        <v>280</v>
      </c>
      <c r="D144" s="30">
        <v>204</v>
      </c>
      <c r="E144" s="30">
        <v>200</v>
      </c>
      <c r="F144" s="30">
        <v>550</v>
      </c>
      <c r="G144" s="30">
        <v>190</v>
      </c>
      <c r="H144" s="30">
        <v>350</v>
      </c>
      <c r="I144" s="30">
        <v>330</v>
      </c>
      <c r="J144" s="30">
        <v>100</v>
      </c>
      <c r="K144" s="30">
        <v>241</v>
      </c>
      <c r="L144" s="30">
        <v>400</v>
      </c>
      <c r="M144" s="30">
        <v>415</v>
      </c>
      <c r="N144" s="30">
        <v>190</v>
      </c>
      <c r="O144" s="87">
        <v>290</v>
      </c>
      <c r="P144" s="26">
        <f t="shared" si="21"/>
        <v>280.71428571428572</v>
      </c>
    </row>
    <row r="145" spans="1:16" s="80" customFormat="1" ht="16.5" customHeight="1">
      <c r="A145" s="21" t="s">
        <v>70</v>
      </c>
      <c r="B145" s="86">
        <v>200</v>
      </c>
      <c r="C145" s="30">
        <v>248</v>
      </c>
      <c r="D145" s="30">
        <v>204</v>
      </c>
      <c r="E145" s="30">
        <v>180</v>
      </c>
      <c r="F145" s="30">
        <v>450</v>
      </c>
      <c r="G145" s="30">
        <v>190</v>
      </c>
      <c r="H145" s="30">
        <v>300</v>
      </c>
      <c r="I145" s="30">
        <v>720</v>
      </c>
      <c r="J145" s="30">
        <v>100</v>
      </c>
      <c r="K145" s="30">
        <v>241</v>
      </c>
      <c r="L145" s="30">
        <v>398</v>
      </c>
      <c r="M145" s="30">
        <v>345</v>
      </c>
      <c r="N145" s="30">
        <v>190</v>
      </c>
      <c r="O145" s="87">
        <v>290</v>
      </c>
      <c r="P145" s="26">
        <f t="shared" si="21"/>
        <v>289.71428571428572</v>
      </c>
    </row>
    <row r="146" spans="1:16" s="80" customFormat="1" ht="16.5" customHeight="1">
      <c r="A146" s="88" t="s">
        <v>71</v>
      </c>
      <c r="B146" s="89">
        <f>B140/B141*100-100</f>
        <v>0</v>
      </c>
      <c r="C146" s="90">
        <f t="shared" ref="C146:P150" si="22">C140/C141*100-100</f>
        <v>-17.368983957219243</v>
      </c>
      <c r="D146" s="90">
        <f t="shared" si="22"/>
        <v>8.759124087591232</v>
      </c>
      <c r="E146" s="90">
        <f t="shared" si="22"/>
        <v>-22.222222222222214</v>
      </c>
      <c r="F146" s="90">
        <f t="shared" si="22"/>
        <v>-20</v>
      </c>
      <c r="G146" s="90">
        <f t="shared" si="22"/>
        <v>-26.415094339622641</v>
      </c>
      <c r="H146" s="90">
        <f t="shared" si="22"/>
        <v>-15.789473684210535</v>
      </c>
      <c r="I146" s="90">
        <f t="shared" si="22"/>
        <v>-15.025906735751292</v>
      </c>
      <c r="J146" s="90">
        <f t="shared" si="22"/>
        <v>0</v>
      </c>
      <c r="K146" s="90">
        <f t="shared" si="22"/>
        <v>-19.85294117647058</v>
      </c>
      <c r="L146" s="90">
        <f t="shared" si="22"/>
        <v>-17.826086956521735</v>
      </c>
      <c r="M146" s="90">
        <f t="shared" si="22"/>
        <v>-17.09401709401709</v>
      </c>
      <c r="N146" s="90">
        <f t="shared" si="22"/>
        <v>-18.461538461538467</v>
      </c>
      <c r="O146" s="90">
        <f t="shared" si="22"/>
        <v>-18.787878787878782</v>
      </c>
      <c r="P146" s="91">
        <f t="shared" si="22"/>
        <v>-15.172294372294374</v>
      </c>
    </row>
    <row r="147" spans="1:16" s="80" customFormat="1" ht="16.5" customHeight="1">
      <c r="A147" s="92" t="s">
        <v>72</v>
      </c>
      <c r="B147" s="93">
        <f>B141/B142*100-100</f>
        <v>-17.89473684210526</v>
      </c>
      <c r="C147" s="94">
        <f t="shared" si="22"/>
        <v>-23.673469387755091</v>
      </c>
      <c r="D147" s="94">
        <f t="shared" si="22"/>
        <v>-12.738853503184714</v>
      </c>
      <c r="E147" s="94">
        <f t="shared" si="22"/>
        <v>-59.090909090909086</v>
      </c>
      <c r="F147" s="94">
        <f t="shared" si="22"/>
        <v>-25</v>
      </c>
      <c r="G147" s="94">
        <f t="shared" si="22"/>
        <v>-30.26315789473685</v>
      </c>
      <c r="H147" s="94">
        <f t="shared" si="22"/>
        <v>-24</v>
      </c>
      <c r="I147" s="94">
        <f t="shared" si="22"/>
        <v>-23.107569721115539</v>
      </c>
      <c r="J147" s="94">
        <f t="shared" si="22"/>
        <v>-20</v>
      </c>
      <c r="K147" s="94">
        <f t="shared" si="22"/>
        <v>-26.881720430107521</v>
      </c>
      <c r="L147" s="94">
        <f t="shared" si="22"/>
        <v>-24.342105263157904</v>
      </c>
      <c r="M147" s="94">
        <f t="shared" si="22"/>
        <v>-24.758842443729904</v>
      </c>
      <c r="N147" s="94">
        <f t="shared" si="22"/>
        <v>-19.753086419753089</v>
      </c>
      <c r="O147" s="94">
        <f t="shared" si="22"/>
        <v>-25</v>
      </c>
      <c r="P147" s="95">
        <f>P141/P142*100-100</f>
        <v>-25.914047466324575</v>
      </c>
    </row>
    <row r="148" spans="1:16" s="80" customFormat="1" ht="16.5" customHeight="1">
      <c r="A148" s="92" t="s">
        <v>73</v>
      </c>
      <c r="B148" s="93">
        <f>B142/B143*100-100</f>
        <v>0</v>
      </c>
      <c r="C148" s="94">
        <f t="shared" si="22"/>
        <v>25</v>
      </c>
      <c r="D148" s="94">
        <f t="shared" si="22"/>
        <v>0</v>
      </c>
      <c r="E148" s="94">
        <f t="shared" si="22"/>
        <v>46.666666666666657</v>
      </c>
      <c r="F148" s="94">
        <f t="shared" si="22"/>
        <v>0</v>
      </c>
      <c r="G148" s="94">
        <f t="shared" si="22"/>
        <v>0</v>
      </c>
      <c r="H148" s="94">
        <f t="shared" si="22"/>
        <v>0</v>
      </c>
      <c r="I148" s="94">
        <f t="shared" si="22"/>
        <v>0</v>
      </c>
      <c r="J148" s="94">
        <f t="shared" si="22"/>
        <v>0</v>
      </c>
      <c r="K148" s="94">
        <f t="shared" si="22"/>
        <v>0</v>
      </c>
      <c r="L148" s="94">
        <f t="shared" si="22"/>
        <v>0</v>
      </c>
      <c r="M148" s="94">
        <f t="shared" si="22"/>
        <v>0</v>
      </c>
      <c r="N148" s="94">
        <f t="shared" si="22"/>
        <v>-5.2631578947368496</v>
      </c>
      <c r="O148" s="94">
        <f t="shared" si="22"/>
        <v>0</v>
      </c>
      <c r="P148" s="95">
        <f>P142/P143*100-100</f>
        <v>3.6569148936170137</v>
      </c>
    </row>
    <row r="149" spans="1:16" s="80" customFormat="1" ht="16.5" customHeight="1">
      <c r="A149" s="92" t="s">
        <v>74</v>
      </c>
      <c r="B149" s="93">
        <f>B143/B144*100-100</f>
        <v>0</v>
      </c>
      <c r="C149" s="94">
        <f t="shared" si="22"/>
        <v>-30</v>
      </c>
      <c r="D149" s="94">
        <f t="shared" si="22"/>
        <v>-23.039215686274503</v>
      </c>
      <c r="E149" s="94">
        <f t="shared" si="22"/>
        <v>-25</v>
      </c>
      <c r="F149" s="94">
        <f t="shared" si="22"/>
        <v>-27.272727272727266</v>
      </c>
      <c r="G149" s="94">
        <f t="shared" si="22"/>
        <v>-20</v>
      </c>
      <c r="H149" s="94">
        <f t="shared" si="22"/>
        <v>-28.571428571428569</v>
      </c>
      <c r="I149" s="94">
        <f t="shared" si="22"/>
        <v>-23.939393939393938</v>
      </c>
      <c r="J149" s="94">
        <f t="shared" si="22"/>
        <v>-30</v>
      </c>
      <c r="K149" s="94">
        <f t="shared" si="22"/>
        <v>-22.821576763485467</v>
      </c>
      <c r="L149" s="94">
        <f t="shared" si="22"/>
        <v>-24</v>
      </c>
      <c r="M149" s="94">
        <f t="shared" si="22"/>
        <v>-25.060240963855421</v>
      </c>
      <c r="N149" s="94">
        <f t="shared" si="22"/>
        <v>-10</v>
      </c>
      <c r="O149" s="94">
        <f t="shared" si="22"/>
        <v>-24.137931034482762</v>
      </c>
      <c r="P149" s="95">
        <f>P143/P144*100-100</f>
        <v>-23.460559796437664</v>
      </c>
    </row>
    <row r="150" spans="1:16" s="80" customFormat="1" ht="16.5" customHeight="1" thickBot="1">
      <c r="A150" s="96" t="s">
        <v>75</v>
      </c>
      <c r="B150" s="97">
        <f>B144/B145*100-100</f>
        <v>-5</v>
      </c>
      <c r="C150" s="98">
        <f t="shared" si="22"/>
        <v>12.90322580645163</v>
      </c>
      <c r="D150" s="98">
        <f t="shared" si="22"/>
        <v>0</v>
      </c>
      <c r="E150" s="98">
        <f t="shared" si="22"/>
        <v>11.111111111111114</v>
      </c>
      <c r="F150" s="98">
        <f t="shared" si="22"/>
        <v>22.222222222222229</v>
      </c>
      <c r="G150" s="98">
        <f t="shared" si="22"/>
        <v>0</v>
      </c>
      <c r="H150" s="98">
        <f t="shared" si="22"/>
        <v>16.666666666666671</v>
      </c>
      <c r="I150" s="98">
        <f t="shared" si="22"/>
        <v>-54.166666666666671</v>
      </c>
      <c r="J150" s="98">
        <f t="shared" si="22"/>
        <v>0</v>
      </c>
      <c r="K150" s="98">
        <f t="shared" si="22"/>
        <v>0</v>
      </c>
      <c r="L150" s="98">
        <f t="shared" si="22"/>
        <v>0.50251256281406143</v>
      </c>
      <c r="M150" s="98">
        <f t="shared" si="22"/>
        <v>20.289855072463766</v>
      </c>
      <c r="N150" s="98">
        <f t="shared" si="22"/>
        <v>0</v>
      </c>
      <c r="O150" s="99">
        <f t="shared" si="22"/>
        <v>0</v>
      </c>
      <c r="P150" s="100">
        <f>P144/P145*100-100</f>
        <v>-3.1065088757396495</v>
      </c>
    </row>
    <row r="151" spans="1:16" s="74" customFormat="1" ht="19.5" customHeight="1">
      <c r="A151" s="71" t="s">
        <v>32</v>
      </c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3"/>
    </row>
    <row r="152" spans="1:16" s="80" customFormat="1" ht="16.5" customHeight="1">
      <c r="A152" s="75" t="s">
        <v>65</v>
      </c>
      <c r="B152" s="76">
        <v>0</v>
      </c>
      <c r="C152" s="77">
        <v>14</v>
      </c>
      <c r="D152" s="77" t="s">
        <v>76</v>
      </c>
      <c r="E152" s="77">
        <v>20</v>
      </c>
      <c r="F152" s="77">
        <v>30</v>
      </c>
      <c r="G152" s="77">
        <v>0</v>
      </c>
      <c r="H152" s="77">
        <v>0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8">
        <v>0</v>
      </c>
      <c r="P152" s="79">
        <f>AVERAGE(B152,C152,E152,F152,G152,H152,I152,J152,K152,L152,M152,N152,O152,8)</f>
        <v>5.1428571428571432</v>
      </c>
    </row>
    <row r="153" spans="1:16" s="80" customFormat="1" ht="16.5" customHeight="1">
      <c r="A153" s="21" t="s">
        <v>66</v>
      </c>
      <c r="B153" s="81">
        <v>0</v>
      </c>
      <c r="C153" s="82">
        <v>20</v>
      </c>
      <c r="D153" s="82" t="s">
        <v>77</v>
      </c>
      <c r="E153" s="82">
        <v>22</v>
      </c>
      <c r="F153" s="82">
        <v>38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3">
        <v>0</v>
      </c>
      <c r="P153" s="84">
        <f>AVERAGE(B153,C153,E153,F153,G153,H153,I153,J153,K153,L153,M153,N153,O153,10)</f>
        <v>6.4285714285714288</v>
      </c>
    </row>
    <row r="154" spans="1:16" s="80" customFormat="1" ht="16.5" customHeight="1">
      <c r="A154" s="21" t="s">
        <v>67</v>
      </c>
      <c r="B154" s="81">
        <v>0</v>
      </c>
      <c r="C154" s="82">
        <v>20</v>
      </c>
      <c r="D154" s="82" t="s">
        <v>78</v>
      </c>
      <c r="E154" s="82">
        <v>28</v>
      </c>
      <c r="F154" s="82">
        <v>50</v>
      </c>
      <c r="G154" s="82">
        <v>0</v>
      </c>
      <c r="H154" s="82">
        <v>0</v>
      </c>
      <c r="I154" s="82">
        <v>0</v>
      </c>
      <c r="J154" s="82">
        <v>0</v>
      </c>
      <c r="K154" s="82">
        <v>0</v>
      </c>
      <c r="L154" s="82">
        <v>0</v>
      </c>
      <c r="M154" s="82">
        <v>0</v>
      </c>
      <c r="N154" s="82">
        <v>0</v>
      </c>
      <c r="O154" s="83">
        <v>0</v>
      </c>
      <c r="P154" s="84">
        <f>AVERAGE(B154,C154,E154,F154,G154,H154,I154,J154,K154,L154,M154,N154,O154,12)</f>
        <v>7.8571428571428568</v>
      </c>
    </row>
    <row r="155" spans="1:16" s="80" customFormat="1" ht="16.5" customHeight="1">
      <c r="A155" s="21" t="s">
        <v>68</v>
      </c>
      <c r="B155" s="81">
        <v>0</v>
      </c>
      <c r="C155" s="82">
        <v>0</v>
      </c>
      <c r="D155" s="82" t="s">
        <v>78</v>
      </c>
      <c r="E155" s="82">
        <v>25</v>
      </c>
      <c r="F155" s="82">
        <v>50</v>
      </c>
      <c r="G155" s="82">
        <v>0</v>
      </c>
      <c r="H155" s="82">
        <v>0</v>
      </c>
      <c r="I155" s="82">
        <v>0</v>
      </c>
      <c r="J155" s="82">
        <v>0</v>
      </c>
      <c r="K155" s="82">
        <v>0</v>
      </c>
      <c r="L155" s="82">
        <v>0</v>
      </c>
      <c r="M155" s="82">
        <v>0</v>
      </c>
      <c r="N155" s="82">
        <v>0</v>
      </c>
      <c r="O155" s="83">
        <v>0</v>
      </c>
      <c r="P155" s="85">
        <f>AVERAGE(B155,C155,E155,F155,G155,H155,I155,J155,K155,L155,M155,N155,O155,12)</f>
        <v>6.2142857142857144</v>
      </c>
    </row>
    <row r="156" spans="1:16" s="80" customFormat="1" ht="16.5" customHeight="1">
      <c r="A156" s="21" t="s">
        <v>69</v>
      </c>
      <c r="B156" s="86">
        <v>0</v>
      </c>
      <c r="C156" s="30">
        <v>0</v>
      </c>
      <c r="D156" s="30" t="s">
        <v>79</v>
      </c>
      <c r="E156" s="30">
        <v>25</v>
      </c>
      <c r="F156" s="30">
        <v>70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87">
        <v>0</v>
      </c>
      <c r="P156" s="26">
        <f>AVERAGE(B156,C156,E156,F156,G156,H156,I156,J156,K156,L156,M156,N156,O156,15)</f>
        <v>7.8571428571428568</v>
      </c>
    </row>
    <row r="157" spans="1:16" s="80" customFormat="1" ht="16.5" customHeight="1">
      <c r="A157" s="21" t="s">
        <v>70</v>
      </c>
      <c r="B157" s="86">
        <v>0</v>
      </c>
      <c r="C157" s="30">
        <v>0</v>
      </c>
      <c r="D157" s="30">
        <v>0</v>
      </c>
      <c r="E157" s="30">
        <v>23</v>
      </c>
      <c r="F157" s="30">
        <v>70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87">
        <v>0</v>
      </c>
      <c r="P157" s="26">
        <f>AVERAGE(B157,C157,E157,F157,G157,H157,I157,J157,K157,L157,M157,N157,O157,D157)</f>
        <v>6.6428571428571432</v>
      </c>
    </row>
    <row r="158" spans="1:16" s="80" customFormat="1" ht="16.5" customHeight="1">
      <c r="A158" s="88" t="s">
        <v>71</v>
      </c>
      <c r="B158" s="89">
        <v>0</v>
      </c>
      <c r="C158" s="90">
        <f>C152/C153*100-100</f>
        <v>-30</v>
      </c>
      <c r="D158" s="101" t="s">
        <v>80</v>
      </c>
      <c r="E158" s="90">
        <f>E152/E153*100-100</f>
        <v>-9.0909090909090935</v>
      </c>
      <c r="F158" s="90">
        <f>F152/F153*100-100</f>
        <v>-21.05263157894737</v>
      </c>
      <c r="G158" s="90">
        <v>0</v>
      </c>
      <c r="H158" s="90">
        <v>0</v>
      </c>
      <c r="I158" s="90">
        <v>0</v>
      </c>
      <c r="J158" s="90">
        <v>0</v>
      </c>
      <c r="K158" s="90">
        <v>0</v>
      </c>
      <c r="L158" s="90">
        <v>0</v>
      </c>
      <c r="M158" s="90">
        <v>0</v>
      </c>
      <c r="N158" s="90">
        <v>0</v>
      </c>
      <c r="O158" s="90">
        <v>0</v>
      </c>
      <c r="P158" s="91">
        <f>P152/P153*100-100</f>
        <v>-20</v>
      </c>
    </row>
    <row r="159" spans="1:16" s="80" customFormat="1" ht="16.5" customHeight="1">
      <c r="A159" s="92" t="s">
        <v>72</v>
      </c>
      <c r="B159" s="93">
        <v>0</v>
      </c>
      <c r="C159" s="94">
        <f>C153/C154*100-100</f>
        <v>0</v>
      </c>
      <c r="D159" s="102" t="s">
        <v>81</v>
      </c>
      <c r="E159" s="94">
        <f>E153/E154*100-100</f>
        <v>-21.428571428571431</v>
      </c>
      <c r="F159" s="94">
        <f>F153/F154*100-100</f>
        <v>-24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5">
        <f>P153/P154*100-100</f>
        <v>-18.181818181818173</v>
      </c>
    </row>
    <row r="160" spans="1:16" s="80" customFormat="1" ht="16.5" customHeight="1">
      <c r="A160" s="92" t="s">
        <v>73</v>
      </c>
      <c r="B160" s="93">
        <v>0</v>
      </c>
      <c r="C160" s="94">
        <v>0</v>
      </c>
      <c r="D160" s="94">
        <v>0</v>
      </c>
      <c r="E160" s="94">
        <f t="shared" ref="E160:F162" si="23">E154/E155*100-100</f>
        <v>12.000000000000014</v>
      </c>
      <c r="F160" s="94">
        <f t="shared" si="23"/>
        <v>0</v>
      </c>
      <c r="G160" s="94">
        <v>0</v>
      </c>
      <c r="H160" s="94">
        <v>0</v>
      </c>
      <c r="I160" s="94">
        <v>0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5">
        <f>P154/P155*100-100</f>
        <v>26.436781609195407</v>
      </c>
    </row>
    <row r="161" spans="1:16" s="80" customFormat="1" ht="16.5" customHeight="1">
      <c r="A161" s="92" t="s">
        <v>74</v>
      </c>
      <c r="B161" s="93">
        <v>0</v>
      </c>
      <c r="C161" s="94">
        <v>0</v>
      </c>
      <c r="D161" s="102" t="s">
        <v>82</v>
      </c>
      <c r="E161" s="94">
        <f t="shared" si="23"/>
        <v>0</v>
      </c>
      <c r="F161" s="94">
        <f t="shared" si="23"/>
        <v>-28.571428571428569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5">
        <f>P155/P156*100-100</f>
        <v>-20.909090909090907</v>
      </c>
    </row>
    <row r="162" spans="1:16" s="80" customFormat="1" ht="16.5" customHeight="1" thickBot="1">
      <c r="A162" s="96" t="s">
        <v>75</v>
      </c>
      <c r="B162" s="97">
        <v>0</v>
      </c>
      <c r="C162" s="98">
        <v>0</v>
      </c>
      <c r="D162" s="98">
        <v>100</v>
      </c>
      <c r="E162" s="98">
        <f t="shared" si="23"/>
        <v>8.6956521739130324</v>
      </c>
      <c r="F162" s="98">
        <f t="shared" si="23"/>
        <v>0</v>
      </c>
      <c r="G162" s="98">
        <v>0</v>
      </c>
      <c r="H162" s="98">
        <v>0</v>
      </c>
      <c r="I162" s="98">
        <v>0</v>
      </c>
      <c r="J162" s="98">
        <v>0</v>
      </c>
      <c r="K162" s="98">
        <v>0</v>
      </c>
      <c r="L162" s="98">
        <v>0</v>
      </c>
      <c r="M162" s="98">
        <v>0</v>
      </c>
      <c r="N162" s="98">
        <v>0</v>
      </c>
      <c r="O162" s="99">
        <v>0</v>
      </c>
      <c r="P162" s="100">
        <f>P156/P157*100-100</f>
        <v>18.279569892473106</v>
      </c>
    </row>
    <row r="163" spans="1:16" s="74" customFormat="1" ht="19.5" customHeight="1">
      <c r="A163" s="71" t="s">
        <v>34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3"/>
    </row>
    <row r="164" spans="1:16" s="80" customFormat="1" ht="16.5" customHeight="1">
      <c r="A164" s="75" t="s">
        <v>65</v>
      </c>
      <c r="B164" s="76">
        <v>436</v>
      </c>
      <c r="C164" s="77">
        <v>291</v>
      </c>
      <c r="D164" s="77">
        <v>328.82</v>
      </c>
      <c r="E164" s="77">
        <v>360</v>
      </c>
      <c r="F164" s="77">
        <v>380</v>
      </c>
      <c r="G164" s="77">
        <v>192</v>
      </c>
      <c r="H164" s="77">
        <v>320</v>
      </c>
      <c r="I164" s="77">
        <v>356</v>
      </c>
      <c r="J164" s="77">
        <v>365</v>
      </c>
      <c r="K164" s="77">
        <v>304</v>
      </c>
      <c r="L164" s="77">
        <v>306</v>
      </c>
      <c r="M164" s="77">
        <v>343</v>
      </c>
      <c r="N164" s="77">
        <v>379</v>
      </c>
      <c r="O164" s="78">
        <v>300</v>
      </c>
      <c r="P164" s="79">
        <f t="shared" ref="P164:P169" si="24">SUM(B164:O164)/COUNTIF(B164:O164,"&gt;0")</f>
        <v>332.91571428571427</v>
      </c>
    </row>
    <row r="165" spans="1:16" s="80" customFormat="1" ht="16.5" customHeight="1">
      <c r="A165" s="21" t="s">
        <v>66</v>
      </c>
      <c r="B165" s="81">
        <v>495</v>
      </c>
      <c r="C165" s="82">
        <v>357</v>
      </c>
      <c r="D165" s="82">
        <v>401</v>
      </c>
      <c r="E165" s="82">
        <v>438</v>
      </c>
      <c r="F165" s="82">
        <v>465</v>
      </c>
      <c r="G165" s="82">
        <v>259</v>
      </c>
      <c r="H165" s="82">
        <v>380</v>
      </c>
      <c r="I165" s="82">
        <v>419</v>
      </c>
      <c r="J165" s="82">
        <v>376</v>
      </c>
      <c r="K165" s="82">
        <v>380</v>
      </c>
      <c r="L165" s="82">
        <v>373</v>
      </c>
      <c r="M165" s="82">
        <v>413</v>
      </c>
      <c r="N165" s="82">
        <v>465</v>
      </c>
      <c r="O165" s="83">
        <v>370</v>
      </c>
      <c r="P165" s="84">
        <f t="shared" si="24"/>
        <v>399.35714285714283</v>
      </c>
    </row>
    <row r="166" spans="1:16" s="80" customFormat="1" ht="16.5" customHeight="1">
      <c r="A166" s="21" t="s">
        <v>67</v>
      </c>
      <c r="B166" s="81">
        <v>600</v>
      </c>
      <c r="C166" s="82">
        <v>475</v>
      </c>
      <c r="D166" s="82">
        <v>417</v>
      </c>
      <c r="E166" s="82">
        <v>550</v>
      </c>
      <c r="F166" s="82">
        <v>620</v>
      </c>
      <c r="G166" s="82">
        <v>370</v>
      </c>
      <c r="H166" s="82">
        <v>490</v>
      </c>
      <c r="I166" s="82">
        <v>544</v>
      </c>
      <c r="J166" s="82">
        <v>470</v>
      </c>
      <c r="K166" s="82">
        <v>520</v>
      </c>
      <c r="L166" s="82">
        <v>494</v>
      </c>
      <c r="M166" s="82">
        <v>547</v>
      </c>
      <c r="N166" s="82">
        <v>581</v>
      </c>
      <c r="O166" s="83">
        <v>420</v>
      </c>
      <c r="P166" s="84">
        <f t="shared" si="24"/>
        <v>507</v>
      </c>
    </row>
    <row r="167" spans="1:16" s="80" customFormat="1" ht="16.5" customHeight="1">
      <c r="A167" s="21" t="s">
        <v>68</v>
      </c>
      <c r="B167" s="81">
        <v>640</v>
      </c>
      <c r="C167" s="82">
        <v>315</v>
      </c>
      <c r="D167" s="82">
        <v>417</v>
      </c>
      <c r="E167" s="82">
        <v>500</v>
      </c>
      <c r="F167" s="82">
        <v>620</v>
      </c>
      <c r="G167" s="82">
        <v>320</v>
      </c>
      <c r="H167" s="82">
        <v>480</v>
      </c>
      <c r="I167" s="82">
        <v>544</v>
      </c>
      <c r="J167" s="82">
        <v>470</v>
      </c>
      <c r="K167" s="82">
        <v>520</v>
      </c>
      <c r="L167" s="82">
        <v>494</v>
      </c>
      <c r="M167" s="82">
        <v>547</v>
      </c>
      <c r="N167" s="82">
        <v>612</v>
      </c>
      <c r="O167" s="83">
        <v>420</v>
      </c>
      <c r="P167" s="85">
        <f t="shared" si="24"/>
        <v>492.78571428571428</v>
      </c>
    </row>
    <row r="168" spans="1:16" s="80" customFormat="1" ht="16.5" customHeight="1">
      <c r="A168" s="21" t="s">
        <v>69</v>
      </c>
      <c r="B168" s="86">
        <v>640</v>
      </c>
      <c r="C168" s="30">
        <v>450</v>
      </c>
      <c r="D168" s="30">
        <v>541</v>
      </c>
      <c r="E168" s="30">
        <v>500</v>
      </c>
      <c r="F168" s="30">
        <v>700</v>
      </c>
      <c r="G168" s="30">
        <v>400</v>
      </c>
      <c r="H168" s="30">
        <v>580</v>
      </c>
      <c r="I168" s="30">
        <v>640</v>
      </c>
      <c r="J168" s="30">
        <v>630</v>
      </c>
      <c r="K168" s="30">
        <v>675</v>
      </c>
      <c r="L168" s="30">
        <v>650</v>
      </c>
      <c r="M168" s="30">
        <v>729</v>
      </c>
      <c r="N168" s="30">
        <v>680</v>
      </c>
      <c r="O168" s="87">
        <v>560</v>
      </c>
      <c r="P168" s="26">
        <f t="shared" si="24"/>
        <v>598.21428571428567</v>
      </c>
    </row>
    <row r="169" spans="1:16" s="80" customFormat="1" ht="16.5" customHeight="1">
      <c r="A169" s="21" t="s">
        <v>70</v>
      </c>
      <c r="B169" s="86">
        <v>600</v>
      </c>
      <c r="C169" s="30">
        <v>324</v>
      </c>
      <c r="D169" s="30">
        <v>541</v>
      </c>
      <c r="E169" s="30">
        <v>351</v>
      </c>
      <c r="F169" s="30">
        <v>450</v>
      </c>
      <c r="G169" s="30">
        <v>300</v>
      </c>
      <c r="H169" s="30">
        <v>500</v>
      </c>
      <c r="I169" s="30">
        <v>640</v>
      </c>
      <c r="J169" s="30">
        <v>630</v>
      </c>
      <c r="K169" s="30">
        <v>675</v>
      </c>
      <c r="L169" s="30">
        <v>633</v>
      </c>
      <c r="M169" s="30">
        <v>650</v>
      </c>
      <c r="N169" s="30">
        <v>500</v>
      </c>
      <c r="O169" s="87">
        <v>400</v>
      </c>
      <c r="P169" s="26">
        <f t="shared" si="24"/>
        <v>513.85714285714289</v>
      </c>
    </row>
    <row r="170" spans="1:16" s="80" customFormat="1" ht="16.5" customHeight="1">
      <c r="A170" s="88" t="s">
        <v>71</v>
      </c>
      <c r="B170" s="89">
        <f>B164/B165*100-100</f>
        <v>-11.919191919191917</v>
      </c>
      <c r="C170" s="90">
        <f t="shared" ref="C170:P174" si="25">C164/C165*100-100</f>
        <v>-18.487394957983199</v>
      </c>
      <c r="D170" s="90">
        <f t="shared" si="25"/>
        <v>-18</v>
      </c>
      <c r="E170" s="90">
        <f t="shared" si="25"/>
        <v>-17.808219178082197</v>
      </c>
      <c r="F170" s="90">
        <f t="shared" si="25"/>
        <v>-18.27956989247312</v>
      </c>
      <c r="G170" s="90">
        <f t="shared" si="25"/>
        <v>-25.868725868725875</v>
      </c>
      <c r="H170" s="90">
        <f t="shared" si="25"/>
        <v>-15.789473684210535</v>
      </c>
      <c r="I170" s="90">
        <f t="shared" si="25"/>
        <v>-15.035799522673031</v>
      </c>
      <c r="J170" s="90">
        <f t="shared" si="25"/>
        <v>-2.9255319148936252</v>
      </c>
      <c r="K170" s="90">
        <f t="shared" si="25"/>
        <v>-20</v>
      </c>
      <c r="L170" s="90">
        <f t="shared" si="25"/>
        <v>-17.962466487935657</v>
      </c>
      <c r="M170" s="90">
        <f t="shared" si="25"/>
        <v>-16.949152542372886</v>
      </c>
      <c r="N170" s="90">
        <f t="shared" si="25"/>
        <v>-18.494623655913983</v>
      </c>
      <c r="O170" s="90">
        <f t="shared" si="25"/>
        <v>-18.918918918918919</v>
      </c>
      <c r="P170" s="91">
        <f t="shared" si="25"/>
        <v>-16.637095331783229</v>
      </c>
    </row>
    <row r="171" spans="1:16" s="80" customFormat="1" ht="16.5" customHeight="1">
      <c r="A171" s="92" t="s">
        <v>72</v>
      </c>
      <c r="B171" s="93">
        <f>B165/B166*100-100</f>
        <v>-17.5</v>
      </c>
      <c r="C171" s="94">
        <f t="shared" si="25"/>
        <v>-24.842105263157904</v>
      </c>
      <c r="D171" s="94">
        <f t="shared" si="25"/>
        <v>-3.8369304556354962</v>
      </c>
      <c r="E171" s="94">
        <f t="shared" si="25"/>
        <v>-20.36363636363636</v>
      </c>
      <c r="F171" s="94">
        <f t="shared" si="25"/>
        <v>-25</v>
      </c>
      <c r="G171" s="94">
        <f t="shared" si="25"/>
        <v>-30</v>
      </c>
      <c r="H171" s="94">
        <f t="shared" si="25"/>
        <v>-22.448979591836732</v>
      </c>
      <c r="I171" s="94">
        <f t="shared" si="25"/>
        <v>-22.97794117647058</v>
      </c>
      <c r="J171" s="94">
        <f t="shared" si="25"/>
        <v>-20</v>
      </c>
      <c r="K171" s="94">
        <f t="shared" si="25"/>
        <v>-26.923076923076934</v>
      </c>
      <c r="L171" s="94">
        <f t="shared" si="25"/>
        <v>-24.493927125506076</v>
      </c>
      <c r="M171" s="94">
        <f t="shared" si="25"/>
        <v>-24.497257769652649</v>
      </c>
      <c r="N171" s="94">
        <f t="shared" si="25"/>
        <v>-19.965576592082613</v>
      </c>
      <c r="O171" s="94">
        <f t="shared" si="25"/>
        <v>-11.904761904761912</v>
      </c>
      <c r="P171" s="95">
        <f>P165/P166*100-100</f>
        <v>-21.231332769794307</v>
      </c>
    </row>
    <row r="172" spans="1:16" s="80" customFormat="1" ht="16.5" customHeight="1">
      <c r="A172" s="92" t="s">
        <v>73</v>
      </c>
      <c r="B172" s="93">
        <f>B166/B167*100-100</f>
        <v>-6.25</v>
      </c>
      <c r="C172" s="94">
        <f t="shared" si="25"/>
        <v>50.793650793650784</v>
      </c>
      <c r="D172" s="94">
        <f t="shared" si="25"/>
        <v>0</v>
      </c>
      <c r="E172" s="94">
        <f t="shared" si="25"/>
        <v>10.000000000000014</v>
      </c>
      <c r="F172" s="94">
        <f t="shared" si="25"/>
        <v>0</v>
      </c>
      <c r="G172" s="94">
        <f t="shared" si="25"/>
        <v>15.625</v>
      </c>
      <c r="H172" s="94">
        <f t="shared" si="25"/>
        <v>2.0833333333333286</v>
      </c>
      <c r="I172" s="94">
        <f t="shared" si="25"/>
        <v>0</v>
      </c>
      <c r="J172" s="94">
        <f t="shared" si="25"/>
        <v>0</v>
      </c>
      <c r="K172" s="94">
        <f t="shared" si="25"/>
        <v>0</v>
      </c>
      <c r="L172" s="94">
        <f t="shared" si="25"/>
        <v>0</v>
      </c>
      <c r="M172" s="94">
        <f t="shared" si="25"/>
        <v>0</v>
      </c>
      <c r="N172" s="94">
        <f t="shared" si="25"/>
        <v>-5.0653594771241899</v>
      </c>
      <c r="O172" s="94">
        <f t="shared" si="25"/>
        <v>0</v>
      </c>
      <c r="P172" s="95">
        <f>P166/P167*100-100</f>
        <v>2.8844760110160905</v>
      </c>
    </row>
    <row r="173" spans="1:16" s="80" customFormat="1" ht="16.5" customHeight="1">
      <c r="A173" s="92" t="s">
        <v>74</v>
      </c>
      <c r="B173" s="93">
        <f>B167/B168*100-100</f>
        <v>0</v>
      </c>
      <c r="C173" s="94">
        <f t="shared" si="25"/>
        <v>-30</v>
      </c>
      <c r="D173" s="94">
        <f t="shared" si="25"/>
        <v>-22.920517560073932</v>
      </c>
      <c r="E173" s="94">
        <f t="shared" si="25"/>
        <v>0</v>
      </c>
      <c r="F173" s="94">
        <f t="shared" si="25"/>
        <v>-11.428571428571431</v>
      </c>
      <c r="G173" s="94">
        <f t="shared" si="25"/>
        <v>-20</v>
      </c>
      <c r="H173" s="94">
        <f t="shared" si="25"/>
        <v>-17.241379310344826</v>
      </c>
      <c r="I173" s="94">
        <f t="shared" si="25"/>
        <v>-15</v>
      </c>
      <c r="J173" s="94">
        <f t="shared" si="25"/>
        <v>-25.396825396825392</v>
      </c>
      <c r="K173" s="94">
        <f t="shared" si="25"/>
        <v>-22.962962962962962</v>
      </c>
      <c r="L173" s="94">
        <f t="shared" si="25"/>
        <v>-24</v>
      </c>
      <c r="M173" s="94">
        <f t="shared" si="25"/>
        <v>-24.965706447187927</v>
      </c>
      <c r="N173" s="94">
        <f t="shared" si="25"/>
        <v>-10</v>
      </c>
      <c r="O173" s="94">
        <f t="shared" si="25"/>
        <v>-25</v>
      </c>
      <c r="P173" s="95">
        <f>P167/P168*100-100</f>
        <v>-17.623880597014917</v>
      </c>
    </row>
    <row r="174" spans="1:16" s="80" customFormat="1" ht="16.5" customHeight="1" thickBot="1">
      <c r="A174" s="96" t="s">
        <v>75</v>
      </c>
      <c r="B174" s="97">
        <f>B168/B169*100-100</f>
        <v>6.6666666666666714</v>
      </c>
      <c r="C174" s="98">
        <f t="shared" si="25"/>
        <v>38.888888888888886</v>
      </c>
      <c r="D174" s="98">
        <f t="shared" si="25"/>
        <v>0</v>
      </c>
      <c r="E174" s="98">
        <f t="shared" si="25"/>
        <v>42.450142450142437</v>
      </c>
      <c r="F174" s="98">
        <f t="shared" si="25"/>
        <v>55.555555555555571</v>
      </c>
      <c r="G174" s="98">
        <f t="shared" si="25"/>
        <v>33.333333333333314</v>
      </c>
      <c r="H174" s="98">
        <f t="shared" si="25"/>
        <v>15.999999999999986</v>
      </c>
      <c r="I174" s="98">
        <f t="shared" si="25"/>
        <v>0</v>
      </c>
      <c r="J174" s="98">
        <f t="shared" si="25"/>
        <v>0</v>
      </c>
      <c r="K174" s="98">
        <f t="shared" si="25"/>
        <v>0</v>
      </c>
      <c r="L174" s="98">
        <f t="shared" si="25"/>
        <v>2.6856240126382289</v>
      </c>
      <c r="M174" s="98">
        <f t="shared" si="25"/>
        <v>12.15384615384616</v>
      </c>
      <c r="N174" s="98">
        <f t="shared" si="25"/>
        <v>36</v>
      </c>
      <c r="O174" s="99">
        <f t="shared" si="25"/>
        <v>40</v>
      </c>
      <c r="P174" s="100">
        <f>P168/P169*100-100</f>
        <v>16.416458159577417</v>
      </c>
    </row>
    <row r="175" spans="1:16" s="74" customFormat="1" ht="19.5" customHeight="1">
      <c r="A175" s="71" t="s">
        <v>35</v>
      </c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3"/>
    </row>
    <row r="176" spans="1:16" s="80" customFormat="1" ht="16.5" customHeight="1">
      <c r="A176" s="75" t="s">
        <v>65</v>
      </c>
      <c r="B176" s="76">
        <v>450</v>
      </c>
      <c r="C176" s="77">
        <v>368</v>
      </c>
      <c r="D176" s="77">
        <v>457.56</v>
      </c>
      <c r="E176" s="77">
        <v>360</v>
      </c>
      <c r="F176" s="77">
        <v>380</v>
      </c>
      <c r="G176" s="77">
        <v>255</v>
      </c>
      <c r="H176" s="77">
        <v>410</v>
      </c>
      <c r="I176" s="77">
        <v>377</v>
      </c>
      <c r="J176" s="77">
        <v>458</v>
      </c>
      <c r="K176" s="77">
        <v>508</v>
      </c>
      <c r="L176" s="77">
        <v>471</v>
      </c>
      <c r="M176" s="77">
        <v>494</v>
      </c>
      <c r="N176" s="77">
        <v>379</v>
      </c>
      <c r="O176" s="78">
        <v>462</v>
      </c>
      <c r="P176" s="79">
        <f t="shared" ref="P176:P181" si="26">SUM(B176:O176)/COUNTIF(B176:O176,"&gt;0")</f>
        <v>416.3971428571428</v>
      </c>
    </row>
    <row r="177" spans="1:16" s="80" customFormat="1" ht="16.5" customHeight="1">
      <c r="A177" s="21" t="s">
        <v>66</v>
      </c>
      <c r="B177" s="81">
        <v>520</v>
      </c>
      <c r="C177" s="82">
        <v>444</v>
      </c>
      <c r="D177" s="82">
        <v>558</v>
      </c>
      <c r="E177" s="82">
        <v>438</v>
      </c>
      <c r="F177" s="82">
        <v>465</v>
      </c>
      <c r="G177" s="82">
        <v>343</v>
      </c>
      <c r="H177" s="82">
        <v>480</v>
      </c>
      <c r="I177" s="82">
        <v>443</v>
      </c>
      <c r="J177" s="82">
        <v>472</v>
      </c>
      <c r="K177" s="82">
        <v>634</v>
      </c>
      <c r="L177" s="82">
        <v>574</v>
      </c>
      <c r="M177" s="82">
        <v>595</v>
      </c>
      <c r="N177" s="82">
        <v>465</v>
      </c>
      <c r="O177" s="83">
        <v>570</v>
      </c>
      <c r="P177" s="84">
        <f t="shared" si="26"/>
        <v>500.07142857142856</v>
      </c>
    </row>
    <row r="178" spans="1:16" s="80" customFormat="1" ht="16.5" customHeight="1">
      <c r="A178" s="21" t="s">
        <v>67</v>
      </c>
      <c r="B178" s="81">
        <v>630</v>
      </c>
      <c r="C178" s="82">
        <v>580</v>
      </c>
      <c r="D178" s="82">
        <v>640</v>
      </c>
      <c r="E178" s="82">
        <v>550</v>
      </c>
      <c r="F178" s="82">
        <v>620</v>
      </c>
      <c r="G178" s="82">
        <v>490</v>
      </c>
      <c r="H178" s="82">
        <v>620</v>
      </c>
      <c r="I178" s="82">
        <v>575</v>
      </c>
      <c r="J178" s="82">
        <v>560</v>
      </c>
      <c r="K178" s="82">
        <v>793</v>
      </c>
      <c r="L178" s="82">
        <v>760</v>
      </c>
      <c r="M178" s="82">
        <v>760</v>
      </c>
      <c r="N178" s="82">
        <v>581</v>
      </c>
      <c r="O178" s="83">
        <v>705</v>
      </c>
      <c r="P178" s="84">
        <f t="shared" si="26"/>
        <v>633.14285714285711</v>
      </c>
    </row>
    <row r="179" spans="1:16" s="80" customFormat="1" ht="16.5" customHeight="1">
      <c r="A179" s="21" t="s">
        <v>68</v>
      </c>
      <c r="B179" s="81">
        <v>640</v>
      </c>
      <c r="C179" s="82">
        <v>455</v>
      </c>
      <c r="D179" s="82">
        <v>640</v>
      </c>
      <c r="E179" s="82">
        <v>500</v>
      </c>
      <c r="F179" s="82">
        <v>620</v>
      </c>
      <c r="G179" s="82">
        <v>440</v>
      </c>
      <c r="H179" s="82">
        <v>620</v>
      </c>
      <c r="I179" s="82">
        <v>575</v>
      </c>
      <c r="J179" s="82">
        <v>560</v>
      </c>
      <c r="K179" s="82">
        <v>793</v>
      </c>
      <c r="L179" s="82">
        <v>760</v>
      </c>
      <c r="M179" s="82">
        <v>760</v>
      </c>
      <c r="N179" s="82">
        <v>612</v>
      </c>
      <c r="O179" s="83">
        <v>750</v>
      </c>
      <c r="P179" s="85">
        <f t="shared" si="26"/>
        <v>623.21428571428567</v>
      </c>
    </row>
    <row r="180" spans="1:16" s="80" customFormat="1" ht="16.5" customHeight="1">
      <c r="A180" s="21" t="s">
        <v>69</v>
      </c>
      <c r="B180" s="86">
        <v>640</v>
      </c>
      <c r="C180" s="30">
        <v>650</v>
      </c>
      <c r="D180" s="30">
        <v>831</v>
      </c>
      <c r="E180" s="30">
        <v>650</v>
      </c>
      <c r="F180" s="30">
        <v>700</v>
      </c>
      <c r="G180" s="30">
        <v>550</v>
      </c>
      <c r="H180" s="30">
        <v>820</v>
      </c>
      <c r="I180" s="30">
        <v>640</v>
      </c>
      <c r="J180" s="30">
        <v>750</v>
      </c>
      <c r="K180" s="30">
        <v>1029</v>
      </c>
      <c r="L180" s="30">
        <v>1000</v>
      </c>
      <c r="M180" s="30">
        <v>976</v>
      </c>
      <c r="N180" s="30">
        <v>680</v>
      </c>
      <c r="O180" s="87">
        <v>950</v>
      </c>
      <c r="P180" s="26">
        <f t="shared" si="26"/>
        <v>776.14285714285711</v>
      </c>
    </row>
    <row r="181" spans="1:16" s="80" customFormat="1" ht="16.5" customHeight="1">
      <c r="A181" s="21" t="s">
        <v>70</v>
      </c>
      <c r="B181" s="86">
        <v>530</v>
      </c>
      <c r="C181" s="30">
        <v>551</v>
      </c>
      <c r="D181" s="30">
        <v>831</v>
      </c>
      <c r="E181" s="30">
        <v>591</v>
      </c>
      <c r="F181" s="30">
        <v>450</v>
      </c>
      <c r="G181" s="30">
        <v>550</v>
      </c>
      <c r="H181" s="30">
        <v>740</v>
      </c>
      <c r="I181" s="30">
        <v>640</v>
      </c>
      <c r="J181" s="30">
        <v>630</v>
      </c>
      <c r="K181" s="30">
        <v>923</v>
      </c>
      <c r="L181" s="30">
        <v>902</v>
      </c>
      <c r="M181" s="30">
        <v>800</v>
      </c>
      <c r="N181" s="30">
        <v>550</v>
      </c>
      <c r="O181" s="87">
        <v>830</v>
      </c>
      <c r="P181" s="26">
        <f t="shared" si="26"/>
        <v>679.85714285714289</v>
      </c>
    </row>
    <row r="182" spans="1:16" s="80" customFormat="1" ht="16.5" customHeight="1">
      <c r="A182" s="88" t="s">
        <v>71</v>
      </c>
      <c r="B182" s="89">
        <f>B176/B177*100-100</f>
        <v>-13.461538461538453</v>
      </c>
      <c r="C182" s="90">
        <f t="shared" ref="C182:P186" si="27">C176/C177*100-100</f>
        <v>-17.117117117117118</v>
      </c>
      <c r="D182" s="90">
        <f t="shared" si="27"/>
        <v>-18</v>
      </c>
      <c r="E182" s="90">
        <f t="shared" si="27"/>
        <v>-17.808219178082197</v>
      </c>
      <c r="F182" s="90">
        <f t="shared" si="27"/>
        <v>-18.27956989247312</v>
      </c>
      <c r="G182" s="90">
        <f t="shared" si="27"/>
        <v>-25.655976676384839</v>
      </c>
      <c r="H182" s="90">
        <f t="shared" si="27"/>
        <v>-14.583333333333343</v>
      </c>
      <c r="I182" s="90">
        <f t="shared" si="27"/>
        <v>-14.898419864559827</v>
      </c>
      <c r="J182" s="90">
        <f t="shared" si="27"/>
        <v>-2.9661016949152526</v>
      </c>
      <c r="K182" s="90">
        <f t="shared" si="27"/>
        <v>-19.873817034700309</v>
      </c>
      <c r="L182" s="90">
        <f t="shared" si="27"/>
        <v>-17.944250871080129</v>
      </c>
      <c r="M182" s="90">
        <f t="shared" si="27"/>
        <v>-16.974789915966383</v>
      </c>
      <c r="N182" s="90">
        <f t="shared" si="27"/>
        <v>-18.494623655913983</v>
      </c>
      <c r="O182" s="90">
        <f t="shared" si="27"/>
        <v>-18.94736842105263</v>
      </c>
      <c r="P182" s="91">
        <f t="shared" si="27"/>
        <v>-16.732466790458517</v>
      </c>
    </row>
    <row r="183" spans="1:16" s="80" customFormat="1" ht="16.5" customHeight="1">
      <c r="A183" s="92" t="s">
        <v>72</v>
      </c>
      <c r="B183" s="93">
        <f>B177/B178*100-100</f>
        <v>-17.460317460317469</v>
      </c>
      <c r="C183" s="94">
        <f t="shared" si="27"/>
        <v>-23.448275862068968</v>
      </c>
      <c r="D183" s="94">
        <f t="shared" si="27"/>
        <v>-12.8125</v>
      </c>
      <c r="E183" s="94">
        <f t="shared" si="27"/>
        <v>-20.36363636363636</v>
      </c>
      <c r="F183" s="94">
        <f t="shared" si="27"/>
        <v>-25</v>
      </c>
      <c r="G183" s="94">
        <f t="shared" si="27"/>
        <v>-30</v>
      </c>
      <c r="H183" s="94">
        <f t="shared" si="27"/>
        <v>-22.58064516129032</v>
      </c>
      <c r="I183" s="94">
        <f t="shared" si="27"/>
        <v>-22.956521739130437</v>
      </c>
      <c r="J183" s="94">
        <f t="shared" si="27"/>
        <v>-15.714285714285708</v>
      </c>
      <c r="K183" s="94">
        <f t="shared" si="27"/>
        <v>-20.050441361916768</v>
      </c>
      <c r="L183" s="94">
        <f t="shared" si="27"/>
        <v>-24.473684210526315</v>
      </c>
      <c r="M183" s="94">
        <f t="shared" si="27"/>
        <v>-21.710526315789465</v>
      </c>
      <c r="N183" s="94">
        <f t="shared" si="27"/>
        <v>-19.965576592082613</v>
      </c>
      <c r="O183" s="94">
        <f t="shared" si="27"/>
        <v>-19.148936170212778</v>
      </c>
      <c r="P183" s="95">
        <f>P177/P178*100-100</f>
        <v>-21.017599277978334</v>
      </c>
    </row>
    <row r="184" spans="1:16" s="80" customFormat="1" ht="16.5" customHeight="1">
      <c r="A184" s="92" t="s">
        <v>73</v>
      </c>
      <c r="B184" s="93">
        <f>B178/B179*100-100</f>
        <v>-1.5625</v>
      </c>
      <c r="C184" s="94">
        <f t="shared" si="27"/>
        <v>27.47252747252746</v>
      </c>
      <c r="D184" s="94">
        <f t="shared" si="27"/>
        <v>0</v>
      </c>
      <c r="E184" s="94">
        <f t="shared" si="27"/>
        <v>10.000000000000014</v>
      </c>
      <c r="F184" s="94">
        <f t="shared" si="27"/>
        <v>0</v>
      </c>
      <c r="G184" s="94">
        <f t="shared" si="27"/>
        <v>11.36363636363636</v>
      </c>
      <c r="H184" s="94">
        <f t="shared" si="27"/>
        <v>0</v>
      </c>
      <c r="I184" s="94">
        <f t="shared" si="27"/>
        <v>0</v>
      </c>
      <c r="J184" s="94">
        <f t="shared" si="27"/>
        <v>0</v>
      </c>
      <c r="K184" s="94">
        <f t="shared" si="27"/>
        <v>0</v>
      </c>
      <c r="L184" s="94">
        <f t="shared" si="27"/>
        <v>0</v>
      </c>
      <c r="M184" s="94">
        <f t="shared" si="27"/>
        <v>0</v>
      </c>
      <c r="N184" s="94">
        <f t="shared" si="27"/>
        <v>-5.0653594771241899</v>
      </c>
      <c r="O184" s="94">
        <f t="shared" si="27"/>
        <v>-6</v>
      </c>
      <c r="P184" s="95">
        <f>P178/P179*100-100</f>
        <v>1.5931232091690646</v>
      </c>
    </row>
    <row r="185" spans="1:16" s="80" customFormat="1" ht="16.5" customHeight="1">
      <c r="A185" s="92" t="s">
        <v>74</v>
      </c>
      <c r="B185" s="93">
        <f>B179/B180*100-100</f>
        <v>0</v>
      </c>
      <c r="C185" s="94">
        <f t="shared" si="27"/>
        <v>-30</v>
      </c>
      <c r="D185" s="94">
        <f t="shared" si="27"/>
        <v>-22.984356197352582</v>
      </c>
      <c r="E185" s="94">
        <f t="shared" si="27"/>
        <v>-23.076923076923066</v>
      </c>
      <c r="F185" s="94">
        <f t="shared" si="27"/>
        <v>-11.428571428571431</v>
      </c>
      <c r="G185" s="94">
        <f t="shared" si="27"/>
        <v>-20</v>
      </c>
      <c r="H185" s="94">
        <f t="shared" si="27"/>
        <v>-24.390243902439025</v>
      </c>
      <c r="I185" s="94">
        <f t="shared" si="27"/>
        <v>-10.15625</v>
      </c>
      <c r="J185" s="94">
        <f t="shared" si="27"/>
        <v>-25.333333333333329</v>
      </c>
      <c r="K185" s="94">
        <f t="shared" si="27"/>
        <v>-22.934888241010682</v>
      </c>
      <c r="L185" s="94">
        <f t="shared" si="27"/>
        <v>-24</v>
      </c>
      <c r="M185" s="94">
        <f t="shared" si="27"/>
        <v>-22.131147540983605</v>
      </c>
      <c r="N185" s="94">
        <f t="shared" si="27"/>
        <v>-10</v>
      </c>
      <c r="O185" s="94">
        <f t="shared" si="27"/>
        <v>-21.05263157894737</v>
      </c>
      <c r="P185" s="95">
        <f>P179/P180*100-100</f>
        <v>-19.703662801398863</v>
      </c>
    </row>
    <row r="186" spans="1:16" s="80" customFormat="1" ht="16.5" customHeight="1" thickBot="1">
      <c r="A186" s="96" t="s">
        <v>75</v>
      </c>
      <c r="B186" s="97">
        <f>B180/B181*100-100</f>
        <v>20.754716981132077</v>
      </c>
      <c r="C186" s="98">
        <f t="shared" si="27"/>
        <v>17.967332123411978</v>
      </c>
      <c r="D186" s="98">
        <f t="shared" si="27"/>
        <v>0</v>
      </c>
      <c r="E186" s="98">
        <f t="shared" si="27"/>
        <v>9.9830795262267173</v>
      </c>
      <c r="F186" s="98">
        <f t="shared" si="27"/>
        <v>55.555555555555571</v>
      </c>
      <c r="G186" s="98">
        <f t="shared" si="27"/>
        <v>0</v>
      </c>
      <c r="H186" s="98">
        <f t="shared" si="27"/>
        <v>10.810810810810807</v>
      </c>
      <c r="I186" s="98">
        <f t="shared" si="27"/>
        <v>0</v>
      </c>
      <c r="J186" s="98">
        <f t="shared" si="27"/>
        <v>19.047619047619051</v>
      </c>
      <c r="K186" s="98">
        <f t="shared" si="27"/>
        <v>11.484290357529801</v>
      </c>
      <c r="L186" s="98">
        <f t="shared" si="27"/>
        <v>10.86474501108647</v>
      </c>
      <c r="M186" s="98">
        <f t="shared" si="27"/>
        <v>22</v>
      </c>
      <c r="N186" s="98">
        <f t="shared" si="27"/>
        <v>23.636363636363626</v>
      </c>
      <c r="O186" s="99">
        <f t="shared" si="27"/>
        <v>14.457831325301214</v>
      </c>
      <c r="P186" s="100">
        <f>P180/P181*100-100</f>
        <v>14.162639209918055</v>
      </c>
    </row>
    <row r="187" spans="1:16" s="74" customFormat="1" ht="19.5" customHeight="1">
      <c r="A187" s="71" t="s">
        <v>36</v>
      </c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3"/>
    </row>
    <row r="188" spans="1:16" s="80" customFormat="1" ht="16.5" customHeight="1">
      <c r="A188" s="75" t="s">
        <v>65</v>
      </c>
      <c r="B188" s="76">
        <v>436</v>
      </c>
      <c r="C188" s="77">
        <v>291</v>
      </c>
      <c r="D188" s="77">
        <v>328.82</v>
      </c>
      <c r="E188" s="77">
        <v>360</v>
      </c>
      <c r="F188" s="77">
        <v>380</v>
      </c>
      <c r="G188" s="77">
        <v>192</v>
      </c>
      <c r="H188" s="77">
        <v>320</v>
      </c>
      <c r="I188" s="77">
        <v>356</v>
      </c>
      <c r="J188" s="77">
        <v>365</v>
      </c>
      <c r="K188" s="77">
        <v>304</v>
      </c>
      <c r="L188" s="77">
        <v>306</v>
      </c>
      <c r="M188" s="77">
        <v>343</v>
      </c>
      <c r="N188" s="77">
        <v>379</v>
      </c>
      <c r="O188" s="78">
        <v>300</v>
      </c>
      <c r="P188" s="79">
        <f t="shared" ref="P188:P193" si="28">SUM(B188:O188)/COUNTIF(B188:O188,"&gt;0")</f>
        <v>332.91571428571427</v>
      </c>
    </row>
    <row r="189" spans="1:16" s="80" customFormat="1" ht="16.5" customHeight="1">
      <c r="A189" s="21" t="s">
        <v>66</v>
      </c>
      <c r="B189" s="81">
        <v>495</v>
      </c>
      <c r="C189" s="82">
        <v>357</v>
      </c>
      <c r="D189" s="82">
        <v>401</v>
      </c>
      <c r="E189" s="82">
        <v>438</v>
      </c>
      <c r="F189" s="82">
        <v>465</v>
      </c>
      <c r="G189" s="82">
        <v>259</v>
      </c>
      <c r="H189" s="82">
        <v>380</v>
      </c>
      <c r="I189" s="82">
        <v>419</v>
      </c>
      <c r="J189" s="82">
        <v>376</v>
      </c>
      <c r="K189" s="82">
        <v>380</v>
      </c>
      <c r="L189" s="82">
        <v>373</v>
      </c>
      <c r="M189" s="82">
        <v>413</v>
      </c>
      <c r="N189" s="82">
        <v>465</v>
      </c>
      <c r="O189" s="83">
        <v>370</v>
      </c>
      <c r="P189" s="84">
        <f t="shared" si="28"/>
        <v>399.35714285714283</v>
      </c>
    </row>
    <row r="190" spans="1:16" s="80" customFormat="1" ht="16.5" customHeight="1">
      <c r="A190" s="21" t="s">
        <v>67</v>
      </c>
      <c r="B190" s="81">
        <v>600</v>
      </c>
      <c r="C190" s="82">
        <v>475</v>
      </c>
      <c r="D190" s="82">
        <v>417</v>
      </c>
      <c r="E190" s="82">
        <v>550</v>
      </c>
      <c r="F190" s="82">
        <v>620</v>
      </c>
      <c r="G190" s="82">
        <v>370</v>
      </c>
      <c r="H190" s="82">
        <v>490</v>
      </c>
      <c r="I190" s="82">
        <v>544</v>
      </c>
      <c r="J190" s="82">
        <v>470</v>
      </c>
      <c r="K190" s="82">
        <v>520</v>
      </c>
      <c r="L190" s="82">
        <v>494</v>
      </c>
      <c r="M190" s="82">
        <v>547</v>
      </c>
      <c r="N190" s="82">
        <v>581</v>
      </c>
      <c r="O190" s="83">
        <v>420</v>
      </c>
      <c r="P190" s="84">
        <f t="shared" si="28"/>
        <v>507</v>
      </c>
    </row>
    <row r="191" spans="1:16" s="80" customFormat="1" ht="16.5" customHeight="1">
      <c r="A191" s="21" t="s">
        <v>68</v>
      </c>
      <c r="B191" s="81">
        <v>640</v>
      </c>
      <c r="C191" s="82">
        <v>315</v>
      </c>
      <c r="D191" s="82">
        <v>417</v>
      </c>
      <c r="E191" s="82">
        <v>500</v>
      </c>
      <c r="F191" s="82">
        <v>620</v>
      </c>
      <c r="G191" s="82">
        <v>320</v>
      </c>
      <c r="H191" s="82">
        <v>480</v>
      </c>
      <c r="I191" s="82">
        <v>544</v>
      </c>
      <c r="J191" s="82">
        <v>470</v>
      </c>
      <c r="K191" s="82">
        <v>520</v>
      </c>
      <c r="L191" s="82">
        <v>494</v>
      </c>
      <c r="M191" s="82">
        <v>547</v>
      </c>
      <c r="N191" s="82">
        <v>612</v>
      </c>
      <c r="O191" s="83">
        <v>420</v>
      </c>
      <c r="P191" s="85">
        <f t="shared" si="28"/>
        <v>492.78571428571428</v>
      </c>
    </row>
    <row r="192" spans="1:16" s="80" customFormat="1" ht="16.5" customHeight="1">
      <c r="A192" s="21" t="s">
        <v>69</v>
      </c>
      <c r="B192" s="86">
        <v>640</v>
      </c>
      <c r="C192" s="30">
        <v>450</v>
      </c>
      <c r="D192" s="30">
        <v>541</v>
      </c>
      <c r="E192" s="30">
        <v>500</v>
      </c>
      <c r="F192" s="30">
        <v>700</v>
      </c>
      <c r="G192" s="30">
        <v>400</v>
      </c>
      <c r="H192" s="30">
        <v>580</v>
      </c>
      <c r="I192" s="30">
        <v>640</v>
      </c>
      <c r="J192" s="30">
        <v>630</v>
      </c>
      <c r="K192" s="30">
        <v>675</v>
      </c>
      <c r="L192" s="30">
        <v>650</v>
      </c>
      <c r="M192" s="30">
        <v>729</v>
      </c>
      <c r="N192" s="30">
        <v>680</v>
      </c>
      <c r="O192" s="87">
        <v>560</v>
      </c>
      <c r="P192" s="26">
        <f t="shared" si="28"/>
        <v>598.21428571428567</v>
      </c>
    </row>
    <row r="193" spans="1:16" s="80" customFormat="1" ht="16.5" customHeight="1">
      <c r="A193" s="21" t="s">
        <v>70</v>
      </c>
      <c r="B193" s="86">
        <v>600</v>
      </c>
      <c r="C193" s="30">
        <v>324</v>
      </c>
      <c r="D193" s="30">
        <v>541</v>
      </c>
      <c r="E193" s="30">
        <v>351</v>
      </c>
      <c r="F193" s="30">
        <v>450</v>
      </c>
      <c r="G193" s="30">
        <v>300</v>
      </c>
      <c r="H193" s="30">
        <v>500</v>
      </c>
      <c r="I193" s="30">
        <v>640</v>
      </c>
      <c r="J193" s="30">
        <v>630</v>
      </c>
      <c r="K193" s="30">
        <v>675</v>
      </c>
      <c r="L193" s="30">
        <v>633</v>
      </c>
      <c r="M193" s="30">
        <v>650</v>
      </c>
      <c r="N193" s="30">
        <v>500</v>
      </c>
      <c r="O193" s="87">
        <v>400</v>
      </c>
      <c r="P193" s="26">
        <f t="shared" si="28"/>
        <v>513.85714285714289</v>
      </c>
    </row>
    <row r="194" spans="1:16" s="80" customFormat="1" ht="16.5" customHeight="1">
      <c r="A194" s="88" t="s">
        <v>71</v>
      </c>
      <c r="B194" s="89">
        <f>B188/B189*100-100</f>
        <v>-11.919191919191917</v>
      </c>
      <c r="C194" s="90">
        <f t="shared" ref="C194:P198" si="29">C188/C189*100-100</f>
        <v>-18.487394957983199</v>
      </c>
      <c r="D194" s="90">
        <f t="shared" si="29"/>
        <v>-18</v>
      </c>
      <c r="E194" s="90">
        <f t="shared" si="29"/>
        <v>-17.808219178082197</v>
      </c>
      <c r="F194" s="90">
        <f t="shared" si="29"/>
        <v>-18.27956989247312</v>
      </c>
      <c r="G194" s="90">
        <f t="shared" si="29"/>
        <v>-25.868725868725875</v>
      </c>
      <c r="H194" s="90">
        <f t="shared" si="29"/>
        <v>-15.789473684210535</v>
      </c>
      <c r="I194" s="90">
        <f t="shared" si="29"/>
        <v>-15.035799522673031</v>
      </c>
      <c r="J194" s="90">
        <f t="shared" si="29"/>
        <v>-2.9255319148936252</v>
      </c>
      <c r="K194" s="90">
        <f t="shared" si="29"/>
        <v>-20</v>
      </c>
      <c r="L194" s="90">
        <f t="shared" si="29"/>
        <v>-17.962466487935657</v>
      </c>
      <c r="M194" s="90">
        <f t="shared" si="29"/>
        <v>-16.949152542372886</v>
      </c>
      <c r="N194" s="90">
        <f t="shared" si="29"/>
        <v>-18.494623655913983</v>
      </c>
      <c r="O194" s="90">
        <f t="shared" si="29"/>
        <v>-18.918918918918919</v>
      </c>
      <c r="P194" s="91">
        <f t="shared" si="29"/>
        <v>-16.637095331783229</v>
      </c>
    </row>
    <row r="195" spans="1:16" s="80" customFormat="1" ht="16.5" customHeight="1">
      <c r="A195" s="92" t="s">
        <v>72</v>
      </c>
      <c r="B195" s="93">
        <f>B189/B190*100-100</f>
        <v>-17.5</v>
      </c>
      <c r="C195" s="94">
        <f t="shared" si="29"/>
        <v>-24.842105263157904</v>
      </c>
      <c r="D195" s="94">
        <f t="shared" si="29"/>
        <v>-3.8369304556354962</v>
      </c>
      <c r="E195" s="94">
        <f t="shared" si="29"/>
        <v>-20.36363636363636</v>
      </c>
      <c r="F195" s="94">
        <f t="shared" si="29"/>
        <v>-25</v>
      </c>
      <c r="G195" s="94">
        <f t="shared" si="29"/>
        <v>-30</v>
      </c>
      <c r="H195" s="94">
        <f t="shared" si="29"/>
        <v>-22.448979591836732</v>
      </c>
      <c r="I195" s="94">
        <f t="shared" si="29"/>
        <v>-22.97794117647058</v>
      </c>
      <c r="J195" s="94">
        <f t="shared" si="29"/>
        <v>-20</v>
      </c>
      <c r="K195" s="94">
        <f t="shared" si="29"/>
        <v>-26.923076923076934</v>
      </c>
      <c r="L195" s="94">
        <f t="shared" si="29"/>
        <v>-24.493927125506076</v>
      </c>
      <c r="M195" s="94">
        <f t="shared" si="29"/>
        <v>-24.497257769652649</v>
      </c>
      <c r="N195" s="94">
        <f t="shared" si="29"/>
        <v>-19.965576592082613</v>
      </c>
      <c r="O195" s="94">
        <f t="shared" si="29"/>
        <v>-11.904761904761912</v>
      </c>
      <c r="P195" s="95">
        <f>P189/P190*100-100</f>
        <v>-21.231332769794307</v>
      </c>
    </row>
    <row r="196" spans="1:16" s="80" customFormat="1" ht="16.5" customHeight="1">
      <c r="A196" s="92" t="s">
        <v>73</v>
      </c>
      <c r="B196" s="93">
        <f>B190/B191*100-100</f>
        <v>-6.25</v>
      </c>
      <c r="C196" s="94">
        <f t="shared" si="29"/>
        <v>50.793650793650784</v>
      </c>
      <c r="D196" s="94">
        <f t="shared" si="29"/>
        <v>0</v>
      </c>
      <c r="E196" s="94">
        <f t="shared" si="29"/>
        <v>10.000000000000014</v>
      </c>
      <c r="F196" s="94">
        <f t="shared" si="29"/>
        <v>0</v>
      </c>
      <c r="G196" s="94">
        <f t="shared" si="29"/>
        <v>15.625</v>
      </c>
      <c r="H196" s="94">
        <f t="shared" si="29"/>
        <v>2.0833333333333286</v>
      </c>
      <c r="I196" s="94">
        <f t="shared" si="29"/>
        <v>0</v>
      </c>
      <c r="J196" s="94">
        <f t="shared" si="29"/>
        <v>0</v>
      </c>
      <c r="K196" s="94">
        <f t="shared" si="29"/>
        <v>0</v>
      </c>
      <c r="L196" s="94">
        <f t="shared" si="29"/>
        <v>0</v>
      </c>
      <c r="M196" s="94">
        <f t="shared" si="29"/>
        <v>0</v>
      </c>
      <c r="N196" s="94">
        <f t="shared" si="29"/>
        <v>-5.0653594771241899</v>
      </c>
      <c r="O196" s="94">
        <f t="shared" si="29"/>
        <v>0</v>
      </c>
      <c r="P196" s="95">
        <f>P190/P191*100-100</f>
        <v>2.8844760110160905</v>
      </c>
    </row>
    <row r="197" spans="1:16" s="80" customFormat="1" ht="16.5" customHeight="1">
      <c r="A197" s="92" t="s">
        <v>74</v>
      </c>
      <c r="B197" s="93">
        <f>B191/B192*100-100</f>
        <v>0</v>
      </c>
      <c r="C197" s="94">
        <f t="shared" si="29"/>
        <v>-30</v>
      </c>
      <c r="D197" s="94">
        <f t="shared" si="29"/>
        <v>-22.920517560073932</v>
      </c>
      <c r="E197" s="94">
        <f t="shared" si="29"/>
        <v>0</v>
      </c>
      <c r="F197" s="94">
        <f t="shared" si="29"/>
        <v>-11.428571428571431</v>
      </c>
      <c r="G197" s="94">
        <f t="shared" si="29"/>
        <v>-20</v>
      </c>
      <c r="H197" s="94">
        <f t="shared" si="29"/>
        <v>-17.241379310344826</v>
      </c>
      <c r="I197" s="94">
        <f t="shared" si="29"/>
        <v>-15</v>
      </c>
      <c r="J197" s="94">
        <f t="shared" si="29"/>
        <v>-25.396825396825392</v>
      </c>
      <c r="K197" s="94">
        <f t="shared" si="29"/>
        <v>-22.962962962962962</v>
      </c>
      <c r="L197" s="94">
        <f t="shared" si="29"/>
        <v>-24</v>
      </c>
      <c r="M197" s="94">
        <f t="shared" si="29"/>
        <v>-24.965706447187927</v>
      </c>
      <c r="N197" s="94">
        <f t="shared" si="29"/>
        <v>-10</v>
      </c>
      <c r="O197" s="94">
        <f t="shared" si="29"/>
        <v>-25</v>
      </c>
      <c r="P197" s="95">
        <f>P191/P192*100-100</f>
        <v>-17.623880597014917</v>
      </c>
    </row>
    <row r="198" spans="1:16" s="80" customFormat="1" ht="16.5" customHeight="1" thickBot="1">
      <c r="A198" s="96" t="s">
        <v>75</v>
      </c>
      <c r="B198" s="97">
        <f>B192/B193*100-100</f>
        <v>6.6666666666666714</v>
      </c>
      <c r="C198" s="98">
        <f t="shared" si="29"/>
        <v>38.888888888888886</v>
      </c>
      <c r="D198" s="98">
        <f t="shared" si="29"/>
        <v>0</v>
      </c>
      <c r="E198" s="98">
        <f t="shared" si="29"/>
        <v>42.450142450142437</v>
      </c>
      <c r="F198" s="98">
        <f t="shared" si="29"/>
        <v>55.555555555555571</v>
      </c>
      <c r="G198" s="98">
        <f t="shared" si="29"/>
        <v>33.333333333333314</v>
      </c>
      <c r="H198" s="98">
        <f t="shared" si="29"/>
        <v>15.999999999999986</v>
      </c>
      <c r="I198" s="98">
        <f t="shared" si="29"/>
        <v>0</v>
      </c>
      <c r="J198" s="98">
        <f t="shared" si="29"/>
        <v>0</v>
      </c>
      <c r="K198" s="98">
        <f t="shared" si="29"/>
        <v>0</v>
      </c>
      <c r="L198" s="98">
        <f t="shared" si="29"/>
        <v>2.6856240126382289</v>
      </c>
      <c r="M198" s="98">
        <f t="shared" si="29"/>
        <v>12.15384615384616</v>
      </c>
      <c r="N198" s="98">
        <f t="shared" si="29"/>
        <v>36</v>
      </c>
      <c r="O198" s="99">
        <f t="shared" si="29"/>
        <v>40</v>
      </c>
      <c r="P198" s="100">
        <f>P192/P193*100-100</f>
        <v>16.416458159577417</v>
      </c>
    </row>
    <row r="199" spans="1:16" s="74" customFormat="1" ht="19.5" customHeight="1">
      <c r="A199" s="71" t="s">
        <v>37</v>
      </c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3"/>
    </row>
    <row r="200" spans="1:16" s="80" customFormat="1" ht="16.5" customHeight="1">
      <c r="A200" s="75" t="s">
        <v>65</v>
      </c>
      <c r="B200" s="76">
        <v>363</v>
      </c>
      <c r="C200" s="77">
        <v>291</v>
      </c>
      <c r="D200" s="77">
        <v>328.82</v>
      </c>
      <c r="E200" s="77">
        <v>360</v>
      </c>
      <c r="F200" s="77">
        <v>380</v>
      </c>
      <c r="G200" s="77">
        <v>192</v>
      </c>
      <c r="H200" s="77">
        <v>320</v>
      </c>
      <c r="I200" s="77">
        <v>356</v>
      </c>
      <c r="J200" s="77">
        <v>365</v>
      </c>
      <c r="K200" s="77">
        <v>304</v>
      </c>
      <c r="L200" s="77">
        <v>306</v>
      </c>
      <c r="M200" s="77">
        <v>343</v>
      </c>
      <c r="N200" s="77">
        <v>279</v>
      </c>
      <c r="O200" s="78">
        <v>300</v>
      </c>
      <c r="P200" s="79">
        <f t="shared" ref="P200:P205" si="30">SUM(B200:O200)/COUNTIF(B200:O200,"&gt;0")</f>
        <v>320.55857142857138</v>
      </c>
    </row>
    <row r="201" spans="1:16" s="80" customFormat="1" ht="16.5" customHeight="1">
      <c r="A201" s="21" t="s">
        <v>66</v>
      </c>
      <c r="B201" s="81">
        <v>412</v>
      </c>
      <c r="C201" s="82">
        <v>357</v>
      </c>
      <c r="D201" s="82">
        <v>401</v>
      </c>
      <c r="E201" s="82">
        <v>438</v>
      </c>
      <c r="F201" s="82">
        <v>465</v>
      </c>
      <c r="G201" s="82">
        <v>259</v>
      </c>
      <c r="H201" s="82">
        <v>380</v>
      </c>
      <c r="I201" s="82">
        <v>419</v>
      </c>
      <c r="J201" s="82">
        <v>376</v>
      </c>
      <c r="K201" s="82">
        <v>380</v>
      </c>
      <c r="L201" s="82">
        <v>373</v>
      </c>
      <c r="M201" s="82">
        <v>413</v>
      </c>
      <c r="N201" s="82">
        <v>342</v>
      </c>
      <c r="O201" s="83">
        <v>370</v>
      </c>
      <c r="P201" s="84">
        <f t="shared" si="30"/>
        <v>384.64285714285717</v>
      </c>
    </row>
    <row r="202" spans="1:16" s="80" customFormat="1" ht="16.5" customHeight="1">
      <c r="A202" s="21" t="s">
        <v>67</v>
      </c>
      <c r="B202" s="81">
        <v>500</v>
      </c>
      <c r="C202" s="82">
        <v>475</v>
      </c>
      <c r="D202" s="82">
        <v>417</v>
      </c>
      <c r="E202" s="82">
        <v>550</v>
      </c>
      <c r="F202" s="82">
        <v>620</v>
      </c>
      <c r="G202" s="82">
        <v>370</v>
      </c>
      <c r="H202" s="82">
        <v>490</v>
      </c>
      <c r="I202" s="82">
        <v>544</v>
      </c>
      <c r="J202" s="82">
        <v>470</v>
      </c>
      <c r="K202" s="82">
        <v>520</v>
      </c>
      <c r="L202" s="82">
        <v>494</v>
      </c>
      <c r="M202" s="82">
        <v>547</v>
      </c>
      <c r="N202" s="82">
        <v>428</v>
      </c>
      <c r="O202" s="83">
        <v>420</v>
      </c>
      <c r="P202" s="84">
        <f t="shared" si="30"/>
        <v>488.92857142857144</v>
      </c>
    </row>
    <row r="203" spans="1:16" s="80" customFormat="1" ht="16.5" customHeight="1">
      <c r="A203" s="21" t="s">
        <v>68</v>
      </c>
      <c r="B203" s="81">
        <v>640</v>
      </c>
      <c r="C203" s="82">
        <v>315</v>
      </c>
      <c r="D203" s="82">
        <v>417</v>
      </c>
      <c r="E203" s="82">
        <v>500</v>
      </c>
      <c r="F203" s="82">
        <v>620</v>
      </c>
      <c r="G203" s="82">
        <v>320</v>
      </c>
      <c r="H203" s="82">
        <v>480</v>
      </c>
      <c r="I203" s="82">
        <v>544</v>
      </c>
      <c r="J203" s="82">
        <v>470</v>
      </c>
      <c r="K203" s="82">
        <v>520</v>
      </c>
      <c r="L203" s="82">
        <v>494</v>
      </c>
      <c r="M203" s="82">
        <v>547</v>
      </c>
      <c r="N203" s="82">
        <v>450</v>
      </c>
      <c r="O203" s="83">
        <v>420</v>
      </c>
      <c r="P203" s="85">
        <f t="shared" si="30"/>
        <v>481.21428571428572</v>
      </c>
    </row>
    <row r="204" spans="1:16" s="80" customFormat="1" ht="16.5" customHeight="1">
      <c r="A204" s="21" t="s">
        <v>69</v>
      </c>
      <c r="B204" s="86">
        <v>640</v>
      </c>
      <c r="C204" s="30">
        <v>450</v>
      </c>
      <c r="D204" s="30">
        <v>542</v>
      </c>
      <c r="E204" s="30">
        <v>500</v>
      </c>
      <c r="F204" s="30">
        <v>700</v>
      </c>
      <c r="G204" s="30">
        <v>400</v>
      </c>
      <c r="H204" s="30">
        <v>580</v>
      </c>
      <c r="I204" s="30">
        <v>640</v>
      </c>
      <c r="J204" s="30">
        <v>630</v>
      </c>
      <c r="K204" s="30">
        <v>675</v>
      </c>
      <c r="L204" s="30">
        <v>650</v>
      </c>
      <c r="M204" s="30">
        <v>729</v>
      </c>
      <c r="N204" s="30">
        <v>500</v>
      </c>
      <c r="O204" s="87">
        <v>560</v>
      </c>
      <c r="P204" s="26">
        <f t="shared" si="30"/>
        <v>585.42857142857144</v>
      </c>
    </row>
    <row r="205" spans="1:16" s="80" customFormat="1" ht="16.5" customHeight="1">
      <c r="A205" s="21" t="s">
        <v>70</v>
      </c>
      <c r="B205" s="86">
        <v>600</v>
      </c>
      <c r="C205" s="30">
        <v>324</v>
      </c>
      <c r="D205" s="30">
        <v>542</v>
      </c>
      <c r="E205" s="30">
        <v>411</v>
      </c>
      <c r="F205" s="30">
        <v>450</v>
      </c>
      <c r="G205" s="30">
        <v>300</v>
      </c>
      <c r="H205" s="30">
        <v>500</v>
      </c>
      <c r="I205" s="30">
        <v>640</v>
      </c>
      <c r="J205" s="30">
        <v>630</v>
      </c>
      <c r="K205" s="30">
        <v>675</v>
      </c>
      <c r="L205" s="30">
        <v>633</v>
      </c>
      <c r="M205" s="30">
        <v>650</v>
      </c>
      <c r="N205" s="30">
        <v>500</v>
      </c>
      <c r="O205" s="87">
        <v>400</v>
      </c>
      <c r="P205" s="26">
        <f t="shared" si="30"/>
        <v>518.21428571428567</v>
      </c>
    </row>
    <row r="206" spans="1:16" s="80" customFormat="1" ht="16.5" customHeight="1">
      <c r="A206" s="88" t="s">
        <v>71</v>
      </c>
      <c r="B206" s="89">
        <f>B200/B201*100-100</f>
        <v>-11.893203883495147</v>
      </c>
      <c r="C206" s="90">
        <f t="shared" ref="C206:P210" si="31">C200/C201*100-100</f>
        <v>-18.487394957983199</v>
      </c>
      <c r="D206" s="90">
        <f t="shared" si="31"/>
        <v>-18</v>
      </c>
      <c r="E206" s="90">
        <f t="shared" si="31"/>
        <v>-17.808219178082197</v>
      </c>
      <c r="F206" s="90">
        <f t="shared" si="31"/>
        <v>-18.27956989247312</v>
      </c>
      <c r="G206" s="90">
        <f t="shared" si="31"/>
        <v>-25.868725868725875</v>
      </c>
      <c r="H206" s="90">
        <f t="shared" si="31"/>
        <v>-15.789473684210535</v>
      </c>
      <c r="I206" s="90">
        <f t="shared" si="31"/>
        <v>-15.035799522673031</v>
      </c>
      <c r="J206" s="90">
        <f t="shared" si="31"/>
        <v>-2.9255319148936252</v>
      </c>
      <c r="K206" s="90">
        <f t="shared" si="31"/>
        <v>-20</v>
      </c>
      <c r="L206" s="90">
        <f t="shared" si="31"/>
        <v>-17.962466487935657</v>
      </c>
      <c r="M206" s="90">
        <f t="shared" si="31"/>
        <v>-16.949152542372886</v>
      </c>
      <c r="N206" s="90">
        <f t="shared" si="31"/>
        <v>-18.421052631578945</v>
      </c>
      <c r="O206" s="90">
        <f t="shared" si="31"/>
        <v>-18.918918918918919</v>
      </c>
      <c r="P206" s="91">
        <f t="shared" si="31"/>
        <v>-16.660724233983302</v>
      </c>
    </row>
    <row r="207" spans="1:16" s="80" customFormat="1" ht="16.5" customHeight="1">
      <c r="A207" s="92" t="s">
        <v>72</v>
      </c>
      <c r="B207" s="93">
        <f>B201/B202*100-100</f>
        <v>-17.600000000000009</v>
      </c>
      <c r="C207" s="94">
        <f t="shared" si="31"/>
        <v>-24.842105263157904</v>
      </c>
      <c r="D207" s="94">
        <f t="shared" si="31"/>
        <v>-3.8369304556354962</v>
      </c>
      <c r="E207" s="94">
        <f t="shared" si="31"/>
        <v>-20.36363636363636</v>
      </c>
      <c r="F207" s="94">
        <f t="shared" si="31"/>
        <v>-25</v>
      </c>
      <c r="G207" s="94">
        <f t="shared" si="31"/>
        <v>-30</v>
      </c>
      <c r="H207" s="94">
        <f t="shared" si="31"/>
        <v>-22.448979591836732</v>
      </c>
      <c r="I207" s="94">
        <f t="shared" si="31"/>
        <v>-22.97794117647058</v>
      </c>
      <c r="J207" s="94">
        <f t="shared" si="31"/>
        <v>-20</v>
      </c>
      <c r="K207" s="94">
        <f t="shared" si="31"/>
        <v>-26.923076923076934</v>
      </c>
      <c r="L207" s="94">
        <f t="shared" si="31"/>
        <v>-24.493927125506076</v>
      </c>
      <c r="M207" s="94">
        <f t="shared" si="31"/>
        <v>-24.497257769652649</v>
      </c>
      <c r="N207" s="94">
        <f t="shared" si="31"/>
        <v>-20.09345794392523</v>
      </c>
      <c r="O207" s="94">
        <f t="shared" si="31"/>
        <v>-11.904761904761912</v>
      </c>
      <c r="P207" s="95">
        <f>P201/P202*100-100</f>
        <v>-21.329437545653761</v>
      </c>
    </row>
    <row r="208" spans="1:16" s="80" customFormat="1" ht="16.5" customHeight="1">
      <c r="A208" s="92" t="s">
        <v>73</v>
      </c>
      <c r="B208" s="93">
        <f>B202/B203*100-100</f>
        <v>-21.875</v>
      </c>
      <c r="C208" s="94">
        <f t="shared" si="31"/>
        <v>50.793650793650784</v>
      </c>
      <c r="D208" s="94">
        <f t="shared" si="31"/>
        <v>0</v>
      </c>
      <c r="E208" s="94">
        <f t="shared" si="31"/>
        <v>10.000000000000014</v>
      </c>
      <c r="F208" s="94">
        <f t="shared" si="31"/>
        <v>0</v>
      </c>
      <c r="G208" s="94">
        <f t="shared" si="31"/>
        <v>15.625</v>
      </c>
      <c r="H208" s="94">
        <f t="shared" si="31"/>
        <v>2.0833333333333286</v>
      </c>
      <c r="I208" s="94">
        <f t="shared" si="31"/>
        <v>0</v>
      </c>
      <c r="J208" s="94">
        <f t="shared" si="31"/>
        <v>0</v>
      </c>
      <c r="K208" s="94">
        <f t="shared" si="31"/>
        <v>0</v>
      </c>
      <c r="L208" s="94">
        <f t="shared" si="31"/>
        <v>0</v>
      </c>
      <c r="M208" s="94">
        <f t="shared" si="31"/>
        <v>0</v>
      </c>
      <c r="N208" s="94">
        <f t="shared" si="31"/>
        <v>-4.8888888888888857</v>
      </c>
      <c r="O208" s="94">
        <f t="shared" si="31"/>
        <v>0</v>
      </c>
      <c r="P208" s="95">
        <f>P202/P203*100-100</f>
        <v>1.6030874276384139</v>
      </c>
    </row>
    <row r="209" spans="1:16" s="80" customFormat="1" ht="16.5" customHeight="1">
      <c r="A209" s="92" t="s">
        <v>74</v>
      </c>
      <c r="B209" s="93">
        <f>B203/B204*100-100</f>
        <v>0</v>
      </c>
      <c r="C209" s="94">
        <f t="shared" si="31"/>
        <v>-30</v>
      </c>
      <c r="D209" s="94">
        <f t="shared" si="31"/>
        <v>-23.062730627306266</v>
      </c>
      <c r="E209" s="94">
        <f t="shared" si="31"/>
        <v>0</v>
      </c>
      <c r="F209" s="94">
        <f t="shared" si="31"/>
        <v>-11.428571428571431</v>
      </c>
      <c r="G209" s="94">
        <f t="shared" si="31"/>
        <v>-20</v>
      </c>
      <c r="H209" s="94">
        <f t="shared" si="31"/>
        <v>-17.241379310344826</v>
      </c>
      <c r="I209" s="94">
        <f t="shared" si="31"/>
        <v>-15</v>
      </c>
      <c r="J209" s="94">
        <f t="shared" si="31"/>
        <v>-25.396825396825392</v>
      </c>
      <c r="K209" s="94">
        <f t="shared" si="31"/>
        <v>-22.962962962962962</v>
      </c>
      <c r="L209" s="94">
        <f t="shared" si="31"/>
        <v>-24</v>
      </c>
      <c r="M209" s="94">
        <f t="shared" si="31"/>
        <v>-24.965706447187927</v>
      </c>
      <c r="N209" s="94">
        <f t="shared" si="31"/>
        <v>-10</v>
      </c>
      <c r="O209" s="94">
        <f t="shared" si="31"/>
        <v>-25</v>
      </c>
      <c r="P209" s="95">
        <f>P203/P204*100-100</f>
        <v>-17.801366520253779</v>
      </c>
    </row>
    <row r="210" spans="1:16" s="80" customFormat="1" ht="16.5" customHeight="1" thickBot="1">
      <c r="A210" s="96" t="s">
        <v>75</v>
      </c>
      <c r="B210" s="97">
        <f>B204/B205*100-100</f>
        <v>6.6666666666666714</v>
      </c>
      <c r="C210" s="98">
        <f t="shared" si="31"/>
        <v>38.888888888888886</v>
      </c>
      <c r="D210" s="98">
        <f t="shared" si="31"/>
        <v>0</v>
      </c>
      <c r="E210" s="98">
        <f t="shared" si="31"/>
        <v>21.654501216545015</v>
      </c>
      <c r="F210" s="98">
        <f t="shared" si="31"/>
        <v>55.555555555555571</v>
      </c>
      <c r="G210" s="98">
        <f t="shared" si="31"/>
        <v>33.333333333333314</v>
      </c>
      <c r="H210" s="98">
        <f t="shared" si="31"/>
        <v>15.999999999999986</v>
      </c>
      <c r="I210" s="98">
        <f t="shared" si="31"/>
        <v>0</v>
      </c>
      <c r="J210" s="98">
        <f t="shared" si="31"/>
        <v>0</v>
      </c>
      <c r="K210" s="98">
        <f t="shared" si="31"/>
        <v>0</v>
      </c>
      <c r="L210" s="98">
        <f t="shared" si="31"/>
        <v>2.6856240126382289</v>
      </c>
      <c r="M210" s="98">
        <f t="shared" si="31"/>
        <v>12.15384615384616</v>
      </c>
      <c r="N210" s="98">
        <f t="shared" si="31"/>
        <v>0</v>
      </c>
      <c r="O210" s="99">
        <f t="shared" si="31"/>
        <v>40</v>
      </c>
      <c r="P210" s="100">
        <f>P204/P205*100-100</f>
        <v>12.970365265334266</v>
      </c>
    </row>
    <row r="211" spans="1:16" s="74" customFormat="1" ht="19.5" customHeight="1">
      <c r="A211" s="71" t="s">
        <v>83</v>
      </c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3"/>
    </row>
    <row r="212" spans="1:16" s="80" customFormat="1" ht="16.5" customHeight="1">
      <c r="A212" s="75" t="s">
        <v>65</v>
      </c>
      <c r="B212" s="76">
        <v>400</v>
      </c>
      <c r="C212" s="77">
        <v>291</v>
      </c>
      <c r="D212" s="77">
        <v>328.82</v>
      </c>
      <c r="E212" s="77">
        <v>250</v>
      </c>
      <c r="F212" s="77">
        <v>380</v>
      </c>
      <c r="G212" s="77">
        <v>192</v>
      </c>
      <c r="H212" s="77">
        <v>320</v>
      </c>
      <c r="I212" s="77">
        <v>201</v>
      </c>
      <c r="J212" s="77">
        <v>301</v>
      </c>
      <c r="K212" s="77">
        <v>304</v>
      </c>
      <c r="L212" s="77">
        <v>306</v>
      </c>
      <c r="M212" s="77">
        <v>343</v>
      </c>
      <c r="N212" s="77">
        <v>279</v>
      </c>
      <c r="O212" s="78">
        <v>300</v>
      </c>
      <c r="P212" s="79">
        <f t="shared" ref="P212:P217" si="32">SUM(B212:O212)/COUNTIF(B212:O212,"&gt;0")</f>
        <v>299.70142857142855</v>
      </c>
    </row>
    <row r="213" spans="1:16" s="80" customFormat="1" ht="16.5" customHeight="1">
      <c r="A213" s="21" t="s">
        <v>66</v>
      </c>
      <c r="B213" s="81">
        <v>454</v>
      </c>
      <c r="C213" s="82">
        <v>357</v>
      </c>
      <c r="D213" s="82">
        <v>401</v>
      </c>
      <c r="E213" s="82">
        <v>307</v>
      </c>
      <c r="F213" s="82">
        <v>465</v>
      </c>
      <c r="G213" s="82">
        <v>259</v>
      </c>
      <c r="H213" s="82">
        <v>300</v>
      </c>
      <c r="I213" s="82">
        <v>236</v>
      </c>
      <c r="J213" s="82">
        <v>376</v>
      </c>
      <c r="K213" s="82">
        <v>380</v>
      </c>
      <c r="L213" s="82">
        <v>373</v>
      </c>
      <c r="M213" s="82">
        <v>413</v>
      </c>
      <c r="N213" s="82">
        <v>342</v>
      </c>
      <c r="O213" s="83">
        <v>370</v>
      </c>
      <c r="P213" s="84">
        <f t="shared" si="32"/>
        <v>359.5</v>
      </c>
    </row>
    <row r="214" spans="1:16" s="80" customFormat="1" ht="16.5" customHeight="1">
      <c r="A214" s="21" t="s">
        <v>67</v>
      </c>
      <c r="B214" s="81">
        <v>550</v>
      </c>
      <c r="C214" s="82">
        <v>475</v>
      </c>
      <c r="D214" s="82">
        <v>417</v>
      </c>
      <c r="E214" s="82">
        <v>330</v>
      </c>
      <c r="F214" s="82">
        <v>620</v>
      </c>
      <c r="G214" s="82">
        <v>370</v>
      </c>
      <c r="H214" s="82">
        <v>390</v>
      </c>
      <c r="I214" s="82">
        <v>306</v>
      </c>
      <c r="J214" s="82">
        <v>470</v>
      </c>
      <c r="K214" s="82">
        <v>520</v>
      </c>
      <c r="L214" s="82">
        <v>494</v>
      </c>
      <c r="M214" s="82">
        <v>525</v>
      </c>
      <c r="N214" s="82">
        <v>428</v>
      </c>
      <c r="O214" s="83">
        <v>420</v>
      </c>
      <c r="P214" s="84">
        <f t="shared" si="32"/>
        <v>451.07142857142856</v>
      </c>
    </row>
    <row r="215" spans="1:16" s="80" customFormat="1" ht="16.5" customHeight="1">
      <c r="A215" s="21" t="s">
        <v>68</v>
      </c>
      <c r="B215" s="81">
        <v>650</v>
      </c>
      <c r="C215" s="82">
        <v>315</v>
      </c>
      <c r="D215" s="82">
        <v>417</v>
      </c>
      <c r="E215" s="82">
        <v>350</v>
      </c>
      <c r="F215" s="82">
        <v>620</v>
      </c>
      <c r="G215" s="82">
        <v>320</v>
      </c>
      <c r="H215" s="82">
        <v>370</v>
      </c>
      <c r="I215" s="82">
        <v>306</v>
      </c>
      <c r="J215" s="82">
        <v>470</v>
      </c>
      <c r="K215" s="82">
        <v>520</v>
      </c>
      <c r="L215" s="82">
        <v>494</v>
      </c>
      <c r="M215" s="82">
        <v>525</v>
      </c>
      <c r="N215" s="82">
        <v>450</v>
      </c>
      <c r="O215" s="83">
        <v>420</v>
      </c>
      <c r="P215" s="85">
        <f t="shared" si="32"/>
        <v>444.78571428571428</v>
      </c>
    </row>
    <row r="216" spans="1:16" s="80" customFormat="1" ht="16.5" customHeight="1">
      <c r="A216" s="21" t="s">
        <v>69</v>
      </c>
      <c r="B216" s="86">
        <v>650</v>
      </c>
      <c r="C216" s="30">
        <v>450</v>
      </c>
      <c r="D216" s="30">
        <v>542</v>
      </c>
      <c r="E216" s="30">
        <v>350</v>
      </c>
      <c r="F216" s="30">
        <v>700</v>
      </c>
      <c r="G216" s="30">
        <v>400</v>
      </c>
      <c r="H216" s="30">
        <v>450</v>
      </c>
      <c r="I216" s="30">
        <v>360</v>
      </c>
      <c r="J216" s="30">
        <v>630</v>
      </c>
      <c r="K216" s="30">
        <v>675</v>
      </c>
      <c r="L216" s="30">
        <v>650</v>
      </c>
      <c r="M216" s="30">
        <v>729</v>
      </c>
      <c r="N216" s="30">
        <v>500</v>
      </c>
      <c r="O216" s="87">
        <v>560</v>
      </c>
      <c r="P216" s="26">
        <f t="shared" si="32"/>
        <v>546.14285714285711</v>
      </c>
    </row>
    <row r="217" spans="1:16" s="80" customFormat="1" ht="16.5" customHeight="1">
      <c r="A217" s="21" t="s">
        <v>70</v>
      </c>
      <c r="B217" s="86">
        <v>600</v>
      </c>
      <c r="C217" s="30">
        <v>324</v>
      </c>
      <c r="D217" s="30">
        <v>542</v>
      </c>
      <c r="E217" s="30">
        <v>299</v>
      </c>
      <c r="F217" s="30">
        <v>450</v>
      </c>
      <c r="G217" s="30">
        <v>300</v>
      </c>
      <c r="H217" s="30">
        <v>350</v>
      </c>
      <c r="I217" s="30">
        <v>360</v>
      </c>
      <c r="J217" s="30">
        <v>630</v>
      </c>
      <c r="K217" s="30">
        <v>675</v>
      </c>
      <c r="L217" s="30">
        <v>633</v>
      </c>
      <c r="M217" s="30">
        <v>650</v>
      </c>
      <c r="N217" s="30">
        <v>500</v>
      </c>
      <c r="O217" s="87">
        <v>400</v>
      </c>
      <c r="P217" s="26">
        <f t="shared" si="32"/>
        <v>479.5</v>
      </c>
    </row>
    <row r="218" spans="1:16" s="80" customFormat="1" ht="16.5" customHeight="1">
      <c r="A218" s="88" t="s">
        <v>71</v>
      </c>
      <c r="B218" s="89">
        <f>B212/B213*100-100</f>
        <v>-11.894273127753308</v>
      </c>
      <c r="C218" s="90">
        <f t="shared" ref="C218:P222" si="33">C212/C213*100-100</f>
        <v>-18.487394957983199</v>
      </c>
      <c r="D218" s="90">
        <f t="shared" si="33"/>
        <v>-18</v>
      </c>
      <c r="E218" s="90">
        <f t="shared" si="33"/>
        <v>-18.566775244299677</v>
      </c>
      <c r="F218" s="90">
        <f t="shared" si="33"/>
        <v>-18.27956989247312</v>
      </c>
      <c r="G218" s="90">
        <f t="shared" si="33"/>
        <v>-25.868725868725875</v>
      </c>
      <c r="H218" s="90">
        <f t="shared" si="33"/>
        <v>6.6666666666666714</v>
      </c>
      <c r="I218" s="90">
        <f t="shared" si="33"/>
        <v>-14.830508474576277</v>
      </c>
      <c r="J218" s="90">
        <f t="shared" si="33"/>
        <v>-19.946808510638306</v>
      </c>
      <c r="K218" s="90">
        <f t="shared" si="33"/>
        <v>-20</v>
      </c>
      <c r="L218" s="90">
        <f t="shared" si="33"/>
        <v>-17.962466487935657</v>
      </c>
      <c r="M218" s="90">
        <f t="shared" si="33"/>
        <v>-16.949152542372886</v>
      </c>
      <c r="N218" s="90">
        <f t="shared" si="33"/>
        <v>-18.421052631578945</v>
      </c>
      <c r="O218" s="90">
        <f t="shared" si="33"/>
        <v>-18.918918918918919</v>
      </c>
      <c r="P218" s="91">
        <f t="shared" si="33"/>
        <v>-16.633816809060207</v>
      </c>
    </row>
    <row r="219" spans="1:16" s="80" customFormat="1" ht="16.5" customHeight="1">
      <c r="A219" s="92" t="s">
        <v>72</v>
      </c>
      <c r="B219" s="93">
        <f>B213/B214*100-100</f>
        <v>-17.454545454545453</v>
      </c>
      <c r="C219" s="94">
        <f t="shared" si="33"/>
        <v>-24.842105263157904</v>
      </c>
      <c r="D219" s="94">
        <f t="shared" si="33"/>
        <v>-3.8369304556354962</v>
      </c>
      <c r="E219" s="94">
        <f t="shared" si="33"/>
        <v>-6.9696969696969688</v>
      </c>
      <c r="F219" s="94">
        <f t="shared" si="33"/>
        <v>-25</v>
      </c>
      <c r="G219" s="94">
        <f t="shared" si="33"/>
        <v>-30</v>
      </c>
      <c r="H219" s="94">
        <f t="shared" si="33"/>
        <v>-23.076923076923066</v>
      </c>
      <c r="I219" s="94">
        <f t="shared" si="33"/>
        <v>-22.875816993464042</v>
      </c>
      <c r="J219" s="94">
        <f t="shared" si="33"/>
        <v>-20</v>
      </c>
      <c r="K219" s="94">
        <f t="shared" si="33"/>
        <v>-26.923076923076934</v>
      </c>
      <c r="L219" s="94">
        <f t="shared" si="33"/>
        <v>-24.493927125506076</v>
      </c>
      <c r="M219" s="94">
        <f t="shared" si="33"/>
        <v>-21.333333333333343</v>
      </c>
      <c r="N219" s="94">
        <f t="shared" si="33"/>
        <v>-20.09345794392523</v>
      </c>
      <c r="O219" s="94">
        <f t="shared" si="33"/>
        <v>-11.904761904761912</v>
      </c>
      <c r="P219" s="95">
        <f>P213/P214*100-100</f>
        <v>-20.300870942201115</v>
      </c>
    </row>
    <row r="220" spans="1:16" s="80" customFormat="1" ht="16.5" customHeight="1">
      <c r="A220" s="92" t="s">
        <v>73</v>
      </c>
      <c r="B220" s="93">
        <f>B214/B215*100-100</f>
        <v>-15.384615384615387</v>
      </c>
      <c r="C220" s="94">
        <f t="shared" si="33"/>
        <v>50.793650793650784</v>
      </c>
      <c r="D220" s="94">
        <f t="shared" si="33"/>
        <v>0</v>
      </c>
      <c r="E220" s="94">
        <f t="shared" si="33"/>
        <v>-5.7142857142857224</v>
      </c>
      <c r="F220" s="94">
        <f t="shared" si="33"/>
        <v>0</v>
      </c>
      <c r="G220" s="94">
        <f t="shared" si="33"/>
        <v>15.625</v>
      </c>
      <c r="H220" s="94">
        <f t="shared" si="33"/>
        <v>5.4054054054053893</v>
      </c>
      <c r="I220" s="94">
        <f t="shared" si="33"/>
        <v>0</v>
      </c>
      <c r="J220" s="94">
        <f t="shared" si="33"/>
        <v>0</v>
      </c>
      <c r="K220" s="94">
        <f t="shared" si="33"/>
        <v>0</v>
      </c>
      <c r="L220" s="94">
        <f t="shared" si="33"/>
        <v>0</v>
      </c>
      <c r="M220" s="94">
        <f t="shared" si="33"/>
        <v>0</v>
      </c>
      <c r="N220" s="94">
        <f t="shared" si="33"/>
        <v>-4.8888888888888857</v>
      </c>
      <c r="O220" s="94">
        <f t="shared" si="33"/>
        <v>0</v>
      </c>
      <c r="P220" s="95">
        <f>P214/P215*100-100</f>
        <v>1.4132005781275012</v>
      </c>
    </row>
    <row r="221" spans="1:16" s="80" customFormat="1" ht="16.5" customHeight="1">
      <c r="A221" s="92" t="s">
        <v>74</v>
      </c>
      <c r="B221" s="93">
        <f>B215/B216*100-100</f>
        <v>0</v>
      </c>
      <c r="C221" s="94">
        <f t="shared" si="33"/>
        <v>-30</v>
      </c>
      <c r="D221" s="94">
        <f t="shared" si="33"/>
        <v>-23.062730627306266</v>
      </c>
      <c r="E221" s="94">
        <f t="shared" si="33"/>
        <v>0</v>
      </c>
      <c r="F221" s="94">
        <f t="shared" si="33"/>
        <v>-11.428571428571431</v>
      </c>
      <c r="G221" s="94">
        <f t="shared" si="33"/>
        <v>-20</v>
      </c>
      <c r="H221" s="94">
        <f t="shared" si="33"/>
        <v>-17.777777777777786</v>
      </c>
      <c r="I221" s="94">
        <f t="shared" si="33"/>
        <v>-15</v>
      </c>
      <c r="J221" s="94">
        <f t="shared" si="33"/>
        <v>-25.396825396825392</v>
      </c>
      <c r="K221" s="94">
        <f t="shared" si="33"/>
        <v>-22.962962962962962</v>
      </c>
      <c r="L221" s="94">
        <f t="shared" si="33"/>
        <v>-24</v>
      </c>
      <c r="M221" s="94">
        <f t="shared" si="33"/>
        <v>-27.983539094650197</v>
      </c>
      <c r="N221" s="94">
        <f t="shared" si="33"/>
        <v>-10</v>
      </c>
      <c r="O221" s="94">
        <f t="shared" si="33"/>
        <v>-25</v>
      </c>
      <c r="P221" s="95">
        <f>P215/P216*100-100</f>
        <v>-18.558723515563685</v>
      </c>
    </row>
    <row r="222" spans="1:16" s="80" customFormat="1" ht="16.5" customHeight="1" thickBot="1">
      <c r="A222" s="96" t="s">
        <v>75</v>
      </c>
      <c r="B222" s="97">
        <f>B216/B217*100-100</f>
        <v>8.3333333333333286</v>
      </c>
      <c r="C222" s="98">
        <f t="shared" si="33"/>
        <v>38.888888888888886</v>
      </c>
      <c r="D222" s="98">
        <f t="shared" si="33"/>
        <v>0</v>
      </c>
      <c r="E222" s="98">
        <f t="shared" si="33"/>
        <v>17.056856187290975</v>
      </c>
      <c r="F222" s="98">
        <f t="shared" si="33"/>
        <v>55.555555555555571</v>
      </c>
      <c r="G222" s="98">
        <f t="shared" si="33"/>
        <v>33.333333333333314</v>
      </c>
      <c r="H222" s="98">
        <f t="shared" si="33"/>
        <v>28.571428571428584</v>
      </c>
      <c r="I222" s="98">
        <f t="shared" si="33"/>
        <v>0</v>
      </c>
      <c r="J222" s="98">
        <f t="shared" si="33"/>
        <v>0</v>
      </c>
      <c r="K222" s="98">
        <f t="shared" si="33"/>
        <v>0</v>
      </c>
      <c r="L222" s="98">
        <f t="shared" si="33"/>
        <v>2.6856240126382289</v>
      </c>
      <c r="M222" s="98">
        <f t="shared" si="33"/>
        <v>12.15384615384616</v>
      </c>
      <c r="N222" s="98">
        <f t="shared" si="33"/>
        <v>0</v>
      </c>
      <c r="O222" s="99">
        <f t="shared" si="33"/>
        <v>40</v>
      </c>
      <c r="P222" s="100">
        <f>P216/P217*100-100</f>
        <v>13.89840607775956</v>
      </c>
    </row>
    <row r="223" spans="1:16" s="74" customFormat="1" ht="19.5" customHeight="1">
      <c r="A223" s="71" t="s">
        <v>39</v>
      </c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3"/>
    </row>
    <row r="224" spans="1:16" s="80" customFormat="1" ht="16.5" customHeight="1">
      <c r="A224" s="75" t="s">
        <v>65</v>
      </c>
      <c r="B224" s="76">
        <v>400</v>
      </c>
      <c r="C224" s="77">
        <v>285</v>
      </c>
      <c r="D224" s="77">
        <v>328.82</v>
      </c>
      <c r="E224" s="77">
        <v>400</v>
      </c>
      <c r="F224" s="77">
        <v>380</v>
      </c>
      <c r="G224" s="77">
        <v>192</v>
      </c>
      <c r="H224" s="77">
        <v>260</v>
      </c>
      <c r="I224" s="77">
        <v>356</v>
      </c>
      <c r="J224" s="77">
        <v>365</v>
      </c>
      <c r="K224" s="77">
        <v>329</v>
      </c>
      <c r="L224" s="77">
        <v>212</v>
      </c>
      <c r="M224" s="77">
        <v>327</v>
      </c>
      <c r="N224" s="77">
        <v>279</v>
      </c>
      <c r="O224" s="78">
        <v>300</v>
      </c>
      <c r="P224" s="79">
        <f t="shared" ref="P224:P229" si="34">SUM(B224:O224)/COUNTIF(B224:O224,"&gt;0")</f>
        <v>315.27285714285711</v>
      </c>
    </row>
    <row r="225" spans="1:16" s="80" customFormat="1" ht="16.5" customHeight="1">
      <c r="A225" s="21" t="s">
        <v>66</v>
      </c>
      <c r="B225" s="81">
        <v>454</v>
      </c>
      <c r="C225" s="82">
        <v>353</v>
      </c>
      <c r="D225" s="82">
        <v>401</v>
      </c>
      <c r="E225" s="82">
        <v>482</v>
      </c>
      <c r="F225" s="82">
        <v>465</v>
      </c>
      <c r="G225" s="82">
        <v>259</v>
      </c>
      <c r="H225" s="82">
        <v>300</v>
      </c>
      <c r="I225" s="82">
        <v>419</v>
      </c>
      <c r="J225" s="82">
        <v>376</v>
      </c>
      <c r="K225" s="82">
        <v>412</v>
      </c>
      <c r="L225" s="82">
        <v>258</v>
      </c>
      <c r="M225" s="82">
        <v>394</v>
      </c>
      <c r="N225" s="82">
        <v>342</v>
      </c>
      <c r="O225" s="83">
        <v>370</v>
      </c>
      <c r="P225" s="84">
        <f t="shared" si="34"/>
        <v>377.5</v>
      </c>
    </row>
    <row r="226" spans="1:16" s="80" customFormat="1" ht="16.5" customHeight="1">
      <c r="A226" s="21" t="s">
        <v>67</v>
      </c>
      <c r="B226" s="81">
        <v>550</v>
      </c>
      <c r="C226" s="82">
        <v>475</v>
      </c>
      <c r="D226" s="82">
        <v>417</v>
      </c>
      <c r="E226" s="82">
        <v>605</v>
      </c>
      <c r="F226" s="82">
        <v>620</v>
      </c>
      <c r="G226" s="82">
        <v>370</v>
      </c>
      <c r="H226" s="82">
        <v>390</v>
      </c>
      <c r="I226" s="82">
        <v>544</v>
      </c>
      <c r="J226" s="82">
        <v>470</v>
      </c>
      <c r="K226" s="82">
        <v>564</v>
      </c>
      <c r="L226" s="82">
        <v>342</v>
      </c>
      <c r="M226" s="82">
        <v>525</v>
      </c>
      <c r="N226" s="82">
        <v>428</v>
      </c>
      <c r="O226" s="83">
        <v>420</v>
      </c>
      <c r="P226" s="84">
        <f t="shared" si="34"/>
        <v>480</v>
      </c>
    </row>
    <row r="227" spans="1:16" s="80" customFormat="1" ht="16.5" customHeight="1">
      <c r="A227" s="21" t="s">
        <v>68</v>
      </c>
      <c r="B227" s="81">
        <v>800</v>
      </c>
      <c r="C227" s="82">
        <v>315</v>
      </c>
      <c r="D227" s="82">
        <v>417</v>
      </c>
      <c r="E227" s="82">
        <v>550</v>
      </c>
      <c r="F227" s="82">
        <v>620</v>
      </c>
      <c r="G227" s="82">
        <v>320</v>
      </c>
      <c r="H227" s="82">
        <v>370</v>
      </c>
      <c r="I227" s="82">
        <v>544</v>
      </c>
      <c r="J227" s="82">
        <v>470</v>
      </c>
      <c r="K227" s="82">
        <v>564</v>
      </c>
      <c r="L227" s="82">
        <v>342</v>
      </c>
      <c r="M227" s="82">
        <v>525</v>
      </c>
      <c r="N227" s="82">
        <v>450</v>
      </c>
      <c r="O227" s="83">
        <v>420</v>
      </c>
      <c r="P227" s="85">
        <f t="shared" si="34"/>
        <v>479.07142857142856</v>
      </c>
    </row>
    <row r="228" spans="1:16" s="80" customFormat="1" ht="16.5" customHeight="1">
      <c r="A228" s="21" t="s">
        <v>69</v>
      </c>
      <c r="B228" s="86">
        <v>800</v>
      </c>
      <c r="C228" s="30">
        <v>450</v>
      </c>
      <c r="D228" s="30">
        <v>542</v>
      </c>
      <c r="E228" s="30">
        <v>550</v>
      </c>
      <c r="F228" s="30">
        <v>700</v>
      </c>
      <c r="G228" s="30">
        <v>400</v>
      </c>
      <c r="H228" s="30">
        <v>450</v>
      </c>
      <c r="I228" s="30">
        <v>640</v>
      </c>
      <c r="J228" s="30">
        <v>630</v>
      </c>
      <c r="K228" s="30">
        <v>733</v>
      </c>
      <c r="L228" s="30">
        <v>450</v>
      </c>
      <c r="M228" s="30">
        <v>700</v>
      </c>
      <c r="N228" s="30">
        <v>500</v>
      </c>
      <c r="O228" s="87">
        <v>560</v>
      </c>
      <c r="P228" s="26">
        <f t="shared" si="34"/>
        <v>578.92857142857144</v>
      </c>
    </row>
    <row r="229" spans="1:16" s="80" customFormat="1" ht="16.5" customHeight="1">
      <c r="A229" s="21" t="s">
        <v>70</v>
      </c>
      <c r="B229" s="86">
        <v>174</v>
      </c>
      <c r="C229" s="30">
        <v>265</v>
      </c>
      <c r="D229" s="30">
        <v>542</v>
      </c>
      <c r="E229" s="30">
        <v>466</v>
      </c>
      <c r="F229" s="30">
        <v>450</v>
      </c>
      <c r="G229" s="30">
        <v>300</v>
      </c>
      <c r="H229" s="30">
        <v>350</v>
      </c>
      <c r="I229" s="30">
        <v>640</v>
      </c>
      <c r="J229" s="30">
        <v>630</v>
      </c>
      <c r="K229" s="30">
        <v>733</v>
      </c>
      <c r="L229" s="30">
        <v>436</v>
      </c>
      <c r="M229" s="30">
        <v>590</v>
      </c>
      <c r="N229" s="30">
        <v>500</v>
      </c>
      <c r="O229" s="87">
        <v>400</v>
      </c>
      <c r="P229" s="26">
        <f t="shared" si="34"/>
        <v>462.57142857142856</v>
      </c>
    </row>
    <row r="230" spans="1:16" s="80" customFormat="1" ht="16.5" customHeight="1">
      <c r="A230" s="88" t="s">
        <v>71</v>
      </c>
      <c r="B230" s="89">
        <f>B224/B225*100-100</f>
        <v>-11.894273127753308</v>
      </c>
      <c r="C230" s="90">
        <f t="shared" ref="C230:P234" si="35">C224/C225*100-100</f>
        <v>-19.263456090651559</v>
      </c>
      <c r="D230" s="90">
        <f t="shared" si="35"/>
        <v>-18</v>
      </c>
      <c r="E230" s="90">
        <f t="shared" si="35"/>
        <v>-17.012448132780079</v>
      </c>
      <c r="F230" s="90">
        <f t="shared" si="35"/>
        <v>-18.27956989247312</v>
      </c>
      <c r="G230" s="90">
        <f t="shared" si="35"/>
        <v>-25.868725868725875</v>
      </c>
      <c r="H230" s="90">
        <f t="shared" si="35"/>
        <v>-13.333333333333329</v>
      </c>
      <c r="I230" s="90">
        <f t="shared" si="35"/>
        <v>-15.035799522673031</v>
      </c>
      <c r="J230" s="90">
        <f t="shared" si="35"/>
        <v>-2.9255319148936252</v>
      </c>
      <c r="K230" s="90">
        <f t="shared" si="35"/>
        <v>-20.145631067961162</v>
      </c>
      <c r="L230" s="90">
        <f t="shared" si="35"/>
        <v>-17.829457364341081</v>
      </c>
      <c r="M230" s="90">
        <f t="shared" si="35"/>
        <v>-17.005076142131983</v>
      </c>
      <c r="N230" s="90">
        <f t="shared" si="35"/>
        <v>-18.421052631578945</v>
      </c>
      <c r="O230" s="90">
        <f t="shared" si="35"/>
        <v>-18.918918918918919</v>
      </c>
      <c r="P230" s="91">
        <f t="shared" si="35"/>
        <v>-16.484011352885531</v>
      </c>
    </row>
    <row r="231" spans="1:16" s="80" customFormat="1" ht="16.5" customHeight="1">
      <c r="A231" s="92" t="s">
        <v>72</v>
      </c>
      <c r="B231" s="93">
        <f>B225/B226*100-100</f>
        <v>-17.454545454545453</v>
      </c>
      <c r="C231" s="94">
        <f t="shared" si="35"/>
        <v>-25.68421052631578</v>
      </c>
      <c r="D231" s="94">
        <f t="shared" si="35"/>
        <v>-3.8369304556354962</v>
      </c>
      <c r="E231" s="94">
        <f t="shared" si="35"/>
        <v>-20.330578512396684</v>
      </c>
      <c r="F231" s="94">
        <f t="shared" si="35"/>
        <v>-25</v>
      </c>
      <c r="G231" s="94">
        <f t="shared" si="35"/>
        <v>-30</v>
      </c>
      <c r="H231" s="94">
        <f t="shared" si="35"/>
        <v>-23.076923076923066</v>
      </c>
      <c r="I231" s="94">
        <f t="shared" si="35"/>
        <v>-22.97794117647058</v>
      </c>
      <c r="J231" s="94">
        <f t="shared" si="35"/>
        <v>-20</v>
      </c>
      <c r="K231" s="94">
        <f t="shared" si="35"/>
        <v>-26.950354609929079</v>
      </c>
      <c r="L231" s="94">
        <f t="shared" si="35"/>
        <v>-24.561403508771932</v>
      </c>
      <c r="M231" s="94">
        <f t="shared" si="35"/>
        <v>-24.952380952380949</v>
      </c>
      <c r="N231" s="94">
        <f t="shared" si="35"/>
        <v>-20.09345794392523</v>
      </c>
      <c r="O231" s="94">
        <f t="shared" si="35"/>
        <v>-11.904761904761912</v>
      </c>
      <c r="P231" s="95">
        <f>P225/P226*100-100</f>
        <v>-21.354166666666657</v>
      </c>
    </row>
    <row r="232" spans="1:16" s="80" customFormat="1" ht="16.5" customHeight="1">
      <c r="A232" s="92" t="s">
        <v>73</v>
      </c>
      <c r="B232" s="93">
        <f>B226/B227*100-100</f>
        <v>-31.25</v>
      </c>
      <c r="C232" s="94">
        <f t="shared" si="35"/>
        <v>50.793650793650784</v>
      </c>
      <c r="D232" s="94">
        <f t="shared" si="35"/>
        <v>0</v>
      </c>
      <c r="E232" s="94">
        <f t="shared" si="35"/>
        <v>10.000000000000014</v>
      </c>
      <c r="F232" s="94">
        <f t="shared" si="35"/>
        <v>0</v>
      </c>
      <c r="G232" s="94">
        <f t="shared" si="35"/>
        <v>15.625</v>
      </c>
      <c r="H232" s="94">
        <f t="shared" si="35"/>
        <v>5.4054054054053893</v>
      </c>
      <c r="I232" s="94">
        <f t="shared" si="35"/>
        <v>0</v>
      </c>
      <c r="J232" s="94">
        <f t="shared" si="35"/>
        <v>0</v>
      </c>
      <c r="K232" s="94">
        <f t="shared" si="35"/>
        <v>0</v>
      </c>
      <c r="L232" s="94">
        <f t="shared" si="35"/>
        <v>0</v>
      </c>
      <c r="M232" s="94">
        <f t="shared" si="35"/>
        <v>0</v>
      </c>
      <c r="N232" s="94">
        <f t="shared" si="35"/>
        <v>-4.8888888888888857</v>
      </c>
      <c r="O232" s="94">
        <f t="shared" si="35"/>
        <v>0</v>
      </c>
      <c r="P232" s="95">
        <f>P226/P227*100-100</f>
        <v>0.19382734456539197</v>
      </c>
    </row>
    <row r="233" spans="1:16" s="80" customFormat="1" ht="16.5" customHeight="1">
      <c r="A233" s="92" t="s">
        <v>74</v>
      </c>
      <c r="B233" s="93">
        <f>B227/B228*100-100</f>
        <v>0</v>
      </c>
      <c r="C233" s="94">
        <f t="shared" si="35"/>
        <v>-30</v>
      </c>
      <c r="D233" s="94">
        <f t="shared" si="35"/>
        <v>-23.062730627306266</v>
      </c>
      <c r="E233" s="94">
        <f t="shared" si="35"/>
        <v>0</v>
      </c>
      <c r="F233" s="94">
        <f t="shared" si="35"/>
        <v>-11.428571428571431</v>
      </c>
      <c r="G233" s="94">
        <f t="shared" si="35"/>
        <v>-20</v>
      </c>
      <c r="H233" s="94">
        <f t="shared" si="35"/>
        <v>-17.777777777777786</v>
      </c>
      <c r="I233" s="94">
        <f t="shared" si="35"/>
        <v>-15</v>
      </c>
      <c r="J233" s="94">
        <f t="shared" si="35"/>
        <v>-25.396825396825392</v>
      </c>
      <c r="K233" s="94">
        <f t="shared" si="35"/>
        <v>-23.055934515688946</v>
      </c>
      <c r="L233" s="94">
        <f t="shared" si="35"/>
        <v>-24</v>
      </c>
      <c r="M233" s="94">
        <f t="shared" si="35"/>
        <v>-25</v>
      </c>
      <c r="N233" s="94">
        <f t="shared" si="35"/>
        <v>-10</v>
      </c>
      <c r="O233" s="94">
        <f t="shared" si="35"/>
        <v>-25</v>
      </c>
      <c r="P233" s="95">
        <f>P227/P228*100-100</f>
        <v>-17.24861196792105</v>
      </c>
    </row>
    <row r="234" spans="1:16" s="80" customFormat="1" ht="16.5" customHeight="1" thickBot="1">
      <c r="A234" s="96" t="s">
        <v>75</v>
      </c>
      <c r="B234" s="97">
        <f>B228/B229*100-100</f>
        <v>359.77011494252872</v>
      </c>
      <c r="C234" s="98">
        <f t="shared" si="35"/>
        <v>69.811320754716974</v>
      </c>
      <c r="D234" s="98">
        <f t="shared" si="35"/>
        <v>0</v>
      </c>
      <c r="E234" s="98">
        <f t="shared" si="35"/>
        <v>18.025751072961384</v>
      </c>
      <c r="F234" s="98">
        <f t="shared" si="35"/>
        <v>55.555555555555571</v>
      </c>
      <c r="G234" s="98">
        <f t="shared" si="35"/>
        <v>33.333333333333314</v>
      </c>
      <c r="H234" s="98">
        <f t="shared" si="35"/>
        <v>28.571428571428584</v>
      </c>
      <c r="I234" s="98">
        <f t="shared" si="35"/>
        <v>0</v>
      </c>
      <c r="J234" s="98">
        <f t="shared" si="35"/>
        <v>0</v>
      </c>
      <c r="K234" s="98">
        <f t="shared" si="35"/>
        <v>0</v>
      </c>
      <c r="L234" s="98">
        <f t="shared" si="35"/>
        <v>3.2110091743119256</v>
      </c>
      <c r="M234" s="98">
        <f t="shared" si="35"/>
        <v>18.644067796610159</v>
      </c>
      <c r="N234" s="98">
        <f t="shared" si="35"/>
        <v>0</v>
      </c>
      <c r="O234" s="99">
        <f t="shared" si="35"/>
        <v>40</v>
      </c>
      <c r="P234" s="100">
        <f>P228/P229*100-100</f>
        <v>25.154416306361966</v>
      </c>
    </row>
    <row r="235" spans="1:16" s="74" customFormat="1" ht="19.5" customHeight="1">
      <c r="A235" s="71" t="s">
        <v>40</v>
      </c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3"/>
    </row>
    <row r="236" spans="1:16" s="80" customFormat="1" ht="16.5" customHeight="1">
      <c r="A236" s="75" t="s">
        <v>65</v>
      </c>
      <c r="B236" s="76">
        <v>400</v>
      </c>
      <c r="C236" s="77">
        <v>285</v>
      </c>
      <c r="D236" s="77">
        <v>328.82</v>
      </c>
      <c r="E236" s="77">
        <v>400</v>
      </c>
      <c r="F236" s="77">
        <v>380</v>
      </c>
      <c r="G236" s="77">
        <v>192</v>
      </c>
      <c r="H236" s="77">
        <v>260</v>
      </c>
      <c r="I236" s="77">
        <v>356</v>
      </c>
      <c r="J236" s="77">
        <v>365</v>
      </c>
      <c r="K236" s="77">
        <v>329</v>
      </c>
      <c r="L236" s="77">
        <v>212</v>
      </c>
      <c r="M236" s="77">
        <v>327</v>
      </c>
      <c r="N236" s="77">
        <v>279</v>
      </c>
      <c r="O236" s="78">
        <v>300</v>
      </c>
      <c r="P236" s="79">
        <f t="shared" ref="P236:P241" si="36">SUM(B236:O236)/COUNTIF(B236:O236,"&gt;0")</f>
        <v>315.27285714285711</v>
      </c>
    </row>
    <row r="237" spans="1:16" s="80" customFormat="1" ht="16.5" customHeight="1">
      <c r="A237" s="21" t="s">
        <v>66</v>
      </c>
      <c r="B237" s="81">
        <v>454</v>
      </c>
      <c r="C237" s="82">
        <v>353</v>
      </c>
      <c r="D237" s="82">
        <v>401</v>
      </c>
      <c r="E237" s="82">
        <v>482</v>
      </c>
      <c r="F237" s="82">
        <v>465</v>
      </c>
      <c r="G237" s="82">
        <v>259</v>
      </c>
      <c r="H237" s="82">
        <v>300</v>
      </c>
      <c r="I237" s="82">
        <v>419</v>
      </c>
      <c r="J237" s="82">
        <v>376</v>
      </c>
      <c r="K237" s="82">
        <v>412</v>
      </c>
      <c r="L237" s="82">
        <v>258</v>
      </c>
      <c r="M237" s="82">
        <v>394</v>
      </c>
      <c r="N237" s="82">
        <v>342</v>
      </c>
      <c r="O237" s="83">
        <v>370</v>
      </c>
      <c r="P237" s="84">
        <f t="shared" si="36"/>
        <v>377.5</v>
      </c>
    </row>
    <row r="238" spans="1:16" s="80" customFormat="1" ht="16.5" customHeight="1">
      <c r="A238" s="21" t="s">
        <v>67</v>
      </c>
      <c r="B238" s="81">
        <v>550</v>
      </c>
      <c r="C238" s="82">
        <v>475</v>
      </c>
      <c r="D238" s="82">
        <v>417</v>
      </c>
      <c r="E238" s="82">
        <v>605</v>
      </c>
      <c r="F238" s="82">
        <v>620</v>
      </c>
      <c r="G238" s="82">
        <v>370</v>
      </c>
      <c r="H238" s="82">
        <v>390</v>
      </c>
      <c r="I238" s="82">
        <v>544</v>
      </c>
      <c r="J238" s="82">
        <v>470</v>
      </c>
      <c r="K238" s="82">
        <v>564</v>
      </c>
      <c r="L238" s="82">
        <v>342</v>
      </c>
      <c r="M238" s="82">
        <v>525</v>
      </c>
      <c r="N238" s="82">
        <v>428</v>
      </c>
      <c r="O238" s="83">
        <v>420</v>
      </c>
      <c r="P238" s="84">
        <f t="shared" si="36"/>
        <v>480</v>
      </c>
    </row>
    <row r="239" spans="1:16" s="80" customFormat="1" ht="16.5" customHeight="1">
      <c r="A239" s="21" t="s">
        <v>68</v>
      </c>
      <c r="B239" s="81">
        <v>800</v>
      </c>
      <c r="C239" s="82">
        <v>315</v>
      </c>
      <c r="D239" s="82">
        <v>417</v>
      </c>
      <c r="E239" s="82">
        <v>550</v>
      </c>
      <c r="F239" s="82">
        <v>620</v>
      </c>
      <c r="G239" s="82">
        <v>320</v>
      </c>
      <c r="H239" s="82">
        <v>370</v>
      </c>
      <c r="I239" s="82">
        <v>544</v>
      </c>
      <c r="J239" s="82">
        <v>470</v>
      </c>
      <c r="K239" s="82">
        <v>564</v>
      </c>
      <c r="L239" s="82">
        <v>342</v>
      </c>
      <c r="M239" s="82">
        <v>525</v>
      </c>
      <c r="N239" s="82">
        <v>450</v>
      </c>
      <c r="O239" s="83">
        <v>420</v>
      </c>
      <c r="P239" s="85">
        <f t="shared" si="36"/>
        <v>479.07142857142856</v>
      </c>
    </row>
    <row r="240" spans="1:16" s="80" customFormat="1" ht="16.5" customHeight="1">
      <c r="A240" s="21" t="s">
        <v>69</v>
      </c>
      <c r="B240" s="86">
        <v>800</v>
      </c>
      <c r="C240" s="30">
        <v>450</v>
      </c>
      <c r="D240" s="30">
        <v>542</v>
      </c>
      <c r="E240" s="30">
        <v>550</v>
      </c>
      <c r="F240" s="30">
        <v>700</v>
      </c>
      <c r="G240" s="30">
        <v>300</v>
      </c>
      <c r="H240" s="30">
        <v>450</v>
      </c>
      <c r="I240" s="30">
        <v>640</v>
      </c>
      <c r="J240" s="30">
        <v>630</v>
      </c>
      <c r="K240" s="30">
        <v>733</v>
      </c>
      <c r="L240" s="30">
        <v>450</v>
      </c>
      <c r="M240" s="30">
        <v>700</v>
      </c>
      <c r="N240" s="30">
        <v>500</v>
      </c>
      <c r="O240" s="87">
        <v>560</v>
      </c>
      <c r="P240" s="26">
        <f t="shared" si="36"/>
        <v>571.78571428571433</v>
      </c>
    </row>
    <row r="241" spans="1:16" s="80" customFormat="1" ht="16.5" customHeight="1">
      <c r="A241" s="21" t="s">
        <v>70</v>
      </c>
      <c r="B241" s="86">
        <v>174</v>
      </c>
      <c r="C241" s="30">
        <v>265</v>
      </c>
      <c r="D241" s="30">
        <v>542</v>
      </c>
      <c r="E241" s="30">
        <v>471</v>
      </c>
      <c r="F241" s="30">
        <v>450</v>
      </c>
      <c r="G241" s="30">
        <v>300</v>
      </c>
      <c r="H241" s="30">
        <v>350</v>
      </c>
      <c r="I241" s="30">
        <v>640</v>
      </c>
      <c r="J241" s="30">
        <v>630</v>
      </c>
      <c r="K241" s="30">
        <v>733</v>
      </c>
      <c r="L241" s="30">
        <v>436</v>
      </c>
      <c r="M241" s="30">
        <v>590</v>
      </c>
      <c r="N241" s="30">
        <v>500</v>
      </c>
      <c r="O241" s="87">
        <v>400</v>
      </c>
      <c r="P241" s="26">
        <f t="shared" si="36"/>
        <v>462.92857142857144</v>
      </c>
    </row>
    <row r="242" spans="1:16" s="80" customFormat="1" ht="16.5" customHeight="1">
      <c r="A242" s="88" t="s">
        <v>71</v>
      </c>
      <c r="B242" s="89">
        <f>B236/B237*100-100</f>
        <v>-11.894273127753308</v>
      </c>
      <c r="C242" s="90">
        <f t="shared" ref="C242:P246" si="37">C236/C237*100-100</f>
        <v>-19.263456090651559</v>
      </c>
      <c r="D242" s="90">
        <f t="shared" si="37"/>
        <v>-18</v>
      </c>
      <c r="E242" s="90">
        <f t="shared" si="37"/>
        <v>-17.012448132780079</v>
      </c>
      <c r="F242" s="90">
        <f t="shared" si="37"/>
        <v>-18.27956989247312</v>
      </c>
      <c r="G242" s="90">
        <f t="shared" si="37"/>
        <v>-25.868725868725875</v>
      </c>
      <c r="H242" s="90">
        <f t="shared" si="37"/>
        <v>-13.333333333333329</v>
      </c>
      <c r="I242" s="90">
        <f t="shared" si="37"/>
        <v>-15.035799522673031</v>
      </c>
      <c r="J242" s="90">
        <f t="shared" si="37"/>
        <v>-2.9255319148936252</v>
      </c>
      <c r="K242" s="90">
        <f t="shared" si="37"/>
        <v>-20.145631067961162</v>
      </c>
      <c r="L242" s="90">
        <f t="shared" si="37"/>
        <v>-17.829457364341081</v>
      </c>
      <c r="M242" s="90">
        <f t="shared" si="37"/>
        <v>-17.005076142131983</v>
      </c>
      <c r="N242" s="90">
        <f t="shared" si="37"/>
        <v>-18.421052631578945</v>
      </c>
      <c r="O242" s="90">
        <f t="shared" si="37"/>
        <v>-18.918918918918919</v>
      </c>
      <c r="P242" s="91">
        <f t="shared" si="37"/>
        <v>-16.484011352885531</v>
      </c>
    </row>
    <row r="243" spans="1:16" s="80" customFormat="1" ht="16.5" customHeight="1">
      <c r="A243" s="92" t="s">
        <v>72</v>
      </c>
      <c r="B243" s="93">
        <f>B237/B238*100-100</f>
        <v>-17.454545454545453</v>
      </c>
      <c r="C243" s="94">
        <f t="shared" si="37"/>
        <v>-25.68421052631578</v>
      </c>
      <c r="D243" s="94">
        <f t="shared" si="37"/>
        <v>-3.8369304556354962</v>
      </c>
      <c r="E243" s="94">
        <f t="shared" si="37"/>
        <v>-20.330578512396684</v>
      </c>
      <c r="F243" s="94">
        <f t="shared" si="37"/>
        <v>-25</v>
      </c>
      <c r="G243" s="94">
        <f t="shared" si="37"/>
        <v>-30</v>
      </c>
      <c r="H243" s="94">
        <f t="shared" si="37"/>
        <v>-23.076923076923066</v>
      </c>
      <c r="I243" s="94">
        <f t="shared" si="37"/>
        <v>-22.97794117647058</v>
      </c>
      <c r="J243" s="94">
        <f t="shared" si="37"/>
        <v>-20</v>
      </c>
      <c r="K243" s="94">
        <f t="shared" si="37"/>
        <v>-26.950354609929079</v>
      </c>
      <c r="L243" s="94">
        <f t="shared" si="37"/>
        <v>-24.561403508771932</v>
      </c>
      <c r="M243" s="94">
        <f t="shared" si="37"/>
        <v>-24.952380952380949</v>
      </c>
      <c r="N243" s="94">
        <f t="shared" si="37"/>
        <v>-20.09345794392523</v>
      </c>
      <c r="O243" s="94">
        <f t="shared" si="37"/>
        <v>-11.904761904761912</v>
      </c>
      <c r="P243" s="95">
        <f>P237/P238*100-100</f>
        <v>-21.354166666666657</v>
      </c>
    </row>
    <row r="244" spans="1:16" s="80" customFormat="1" ht="16.5" customHeight="1">
      <c r="A244" s="92" t="s">
        <v>73</v>
      </c>
      <c r="B244" s="93">
        <f>B238/B239*100-100</f>
        <v>-31.25</v>
      </c>
      <c r="C244" s="94">
        <f t="shared" si="37"/>
        <v>50.793650793650784</v>
      </c>
      <c r="D244" s="94">
        <f t="shared" si="37"/>
        <v>0</v>
      </c>
      <c r="E244" s="94">
        <f t="shared" si="37"/>
        <v>10.000000000000014</v>
      </c>
      <c r="F244" s="94">
        <f t="shared" si="37"/>
        <v>0</v>
      </c>
      <c r="G244" s="94">
        <f t="shared" si="37"/>
        <v>15.625</v>
      </c>
      <c r="H244" s="94">
        <f t="shared" si="37"/>
        <v>5.4054054054053893</v>
      </c>
      <c r="I244" s="94">
        <f t="shared" si="37"/>
        <v>0</v>
      </c>
      <c r="J244" s="94">
        <f t="shared" si="37"/>
        <v>0</v>
      </c>
      <c r="K244" s="94">
        <f t="shared" si="37"/>
        <v>0</v>
      </c>
      <c r="L244" s="94">
        <f t="shared" si="37"/>
        <v>0</v>
      </c>
      <c r="M244" s="94">
        <f t="shared" si="37"/>
        <v>0</v>
      </c>
      <c r="N244" s="94">
        <f t="shared" si="37"/>
        <v>-4.8888888888888857</v>
      </c>
      <c r="O244" s="94">
        <f t="shared" si="37"/>
        <v>0</v>
      </c>
      <c r="P244" s="95">
        <f>P238/P239*100-100</f>
        <v>0.19382734456539197</v>
      </c>
    </row>
    <row r="245" spans="1:16" s="80" customFormat="1" ht="16.5" customHeight="1">
      <c r="A245" s="92" t="s">
        <v>74</v>
      </c>
      <c r="B245" s="93">
        <f>B239/B240*100-100</f>
        <v>0</v>
      </c>
      <c r="C245" s="94">
        <f t="shared" si="37"/>
        <v>-30</v>
      </c>
      <c r="D245" s="94">
        <f t="shared" si="37"/>
        <v>-23.062730627306266</v>
      </c>
      <c r="E245" s="94">
        <f t="shared" si="37"/>
        <v>0</v>
      </c>
      <c r="F245" s="94">
        <f t="shared" si="37"/>
        <v>-11.428571428571431</v>
      </c>
      <c r="G245" s="94">
        <f t="shared" si="37"/>
        <v>6.6666666666666714</v>
      </c>
      <c r="H245" s="94">
        <f t="shared" si="37"/>
        <v>-17.777777777777786</v>
      </c>
      <c r="I245" s="94">
        <f t="shared" si="37"/>
        <v>-15</v>
      </c>
      <c r="J245" s="94">
        <f t="shared" si="37"/>
        <v>-25.396825396825392</v>
      </c>
      <c r="K245" s="94">
        <f t="shared" si="37"/>
        <v>-23.055934515688946</v>
      </c>
      <c r="L245" s="94">
        <f t="shared" si="37"/>
        <v>-24</v>
      </c>
      <c r="M245" s="94">
        <f t="shared" si="37"/>
        <v>-25</v>
      </c>
      <c r="N245" s="94">
        <f t="shared" si="37"/>
        <v>-10</v>
      </c>
      <c r="O245" s="94">
        <f t="shared" si="37"/>
        <v>-25</v>
      </c>
      <c r="P245" s="95">
        <f>P239/P240*100-100</f>
        <v>-16.214865708931924</v>
      </c>
    </row>
    <row r="246" spans="1:16" s="80" customFormat="1" ht="16.5" customHeight="1" thickBot="1">
      <c r="A246" s="96" t="s">
        <v>75</v>
      </c>
      <c r="B246" s="97">
        <f>B240/B241*100-100</f>
        <v>359.77011494252872</v>
      </c>
      <c r="C246" s="98">
        <f t="shared" si="37"/>
        <v>69.811320754716974</v>
      </c>
      <c r="D246" s="98">
        <f t="shared" si="37"/>
        <v>0</v>
      </c>
      <c r="E246" s="98">
        <f t="shared" si="37"/>
        <v>16.772823779193203</v>
      </c>
      <c r="F246" s="98">
        <f t="shared" si="37"/>
        <v>55.555555555555571</v>
      </c>
      <c r="G246" s="98">
        <f t="shared" si="37"/>
        <v>0</v>
      </c>
      <c r="H246" s="98">
        <f t="shared" si="37"/>
        <v>28.571428571428584</v>
      </c>
      <c r="I246" s="98">
        <f t="shared" si="37"/>
        <v>0</v>
      </c>
      <c r="J246" s="98">
        <f t="shared" si="37"/>
        <v>0</v>
      </c>
      <c r="K246" s="98">
        <f t="shared" si="37"/>
        <v>0</v>
      </c>
      <c r="L246" s="98">
        <f t="shared" si="37"/>
        <v>3.2110091743119256</v>
      </c>
      <c r="M246" s="98">
        <f t="shared" si="37"/>
        <v>18.644067796610159</v>
      </c>
      <c r="N246" s="98">
        <f t="shared" si="37"/>
        <v>0</v>
      </c>
      <c r="O246" s="99">
        <f t="shared" si="37"/>
        <v>40</v>
      </c>
      <c r="P246" s="100">
        <f>P240/P241*100-100</f>
        <v>23.514889677518909</v>
      </c>
    </row>
    <row r="247" spans="1:16" s="74" customFormat="1" ht="19.5" customHeight="1">
      <c r="A247" s="71" t="s">
        <v>41</v>
      </c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3"/>
    </row>
    <row r="248" spans="1:16" s="80" customFormat="1" ht="16.5" customHeight="1">
      <c r="A248" s="75" t="s">
        <v>65</v>
      </c>
      <c r="B248" s="76">
        <v>334</v>
      </c>
      <c r="C248" s="77">
        <v>285</v>
      </c>
      <c r="D248" s="77">
        <v>328.82</v>
      </c>
      <c r="E248" s="77">
        <v>400</v>
      </c>
      <c r="F248" s="77">
        <v>380</v>
      </c>
      <c r="G248" s="77">
        <v>192</v>
      </c>
      <c r="H248" s="77">
        <v>320</v>
      </c>
      <c r="I248" s="77">
        <v>356</v>
      </c>
      <c r="J248" s="77">
        <v>365</v>
      </c>
      <c r="K248" s="77">
        <v>329</v>
      </c>
      <c r="L248" s="77">
        <v>212</v>
      </c>
      <c r="M248" s="77">
        <v>327</v>
      </c>
      <c r="N248" s="77">
        <v>279</v>
      </c>
      <c r="O248" s="78">
        <v>300</v>
      </c>
      <c r="P248" s="79">
        <f t="shared" ref="P248:P253" si="38">SUM(B248:O248)/COUNTIF(B248:O248,"&gt;0")</f>
        <v>314.84428571428572</v>
      </c>
    </row>
    <row r="249" spans="1:16" s="80" customFormat="1" ht="16.5" customHeight="1">
      <c r="A249" s="21" t="s">
        <v>66</v>
      </c>
      <c r="B249" s="81">
        <v>379</v>
      </c>
      <c r="C249" s="82">
        <v>353</v>
      </c>
      <c r="D249" s="82">
        <v>401</v>
      </c>
      <c r="E249" s="82">
        <v>482</v>
      </c>
      <c r="F249" s="82">
        <v>465</v>
      </c>
      <c r="G249" s="82">
        <v>259</v>
      </c>
      <c r="H249" s="82">
        <v>380</v>
      </c>
      <c r="I249" s="82">
        <v>419</v>
      </c>
      <c r="J249" s="82">
        <v>376</v>
      </c>
      <c r="K249" s="82">
        <v>412</v>
      </c>
      <c r="L249" s="82">
        <v>258</v>
      </c>
      <c r="M249" s="82">
        <v>394</v>
      </c>
      <c r="N249" s="82">
        <v>342</v>
      </c>
      <c r="O249" s="83">
        <v>370</v>
      </c>
      <c r="P249" s="84">
        <f t="shared" si="38"/>
        <v>377.85714285714283</v>
      </c>
    </row>
    <row r="250" spans="1:16" s="80" customFormat="1" ht="16.5" customHeight="1">
      <c r="A250" s="21" t="s">
        <v>67</v>
      </c>
      <c r="B250" s="81">
        <v>460</v>
      </c>
      <c r="C250" s="82">
        <v>475</v>
      </c>
      <c r="D250" s="82">
        <v>417</v>
      </c>
      <c r="E250" s="82">
        <v>605</v>
      </c>
      <c r="F250" s="82">
        <v>620</v>
      </c>
      <c r="G250" s="82">
        <v>370</v>
      </c>
      <c r="H250" s="82">
        <v>490</v>
      </c>
      <c r="I250" s="82">
        <v>544</v>
      </c>
      <c r="J250" s="82">
        <v>470</v>
      </c>
      <c r="K250" s="82">
        <v>564</v>
      </c>
      <c r="L250" s="82">
        <v>342</v>
      </c>
      <c r="M250" s="82">
        <v>525</v>
      </c>
      <c r="N250" s="82">
        <v>428</v>
      </c>
      <c r="O250" s="83">
        <v>420</v>
      </c>
      <c r="P250" s="84">
        <f t="shared" si="38"/>
        <v>480.71428571428572</v>
      </c>
    </row>
    <row r="251" spans="1:16" s="80" customFormat="1" ht="16.5" customHeight="1">
      <c r="A251" s="21" t="s">
        <v>68</v>
      </c>
      <c r="B251" s="81">
        <v>460</v>
      </c>
      <c r="C251" s="82">
        <v>315</v>
      </c>
      <c r="D251" s="82">
        <v>417</v>
      </c>
      <c r="E251" s="82">
        <v>550</v>
      </c>
      <c r="F251" s="82">
        <v>620</v>
      </c>
      <c r="G251" s="82">
        <v>320</v>
      </c>
      <c r="H251" s="82">
        <v>370</v>
      </c>
      <c r="I251" s="82">
        <v>544</v>
      </c>
      <c r="J251" s="82">
        <v>470</v>
      </c>
      <c r="K251" s="82">
        <v>310</v>
      </c>
      <c r="L251" s="82">
        <v>342</v>
      </c>
      <c r="M251" s="82">
        <v>525</v>
      </c>
      <c r="N251" s="82">
        <v>450</v>
      </c>
      <c r="O251" s="83">
        <v>420</v>
      </c>
      <c r="P251" s="85">
        <f t="shared" si="38"/>
        <v>436.64285714285717</v>
      </c>
    </row>
    <row r="252" spans="1:16" s="80" customFormat="1" ht="16.5" customHeight="1">
      <c r="A252" s="21" t="s">
        <v>69</v>
      </c>
      <c r="B252" s="86">
        <v>460</v>
      </c>
      <c r="C252" s="30">
        <v>450</v>
      </c>
      <c r="D252" s="30">
        <v>542</v>
      </c>
      <c r="E252" s="30">
        <v>550</v>
      </c>
      <c r="F252" s="30">
        <v>700</v>
      </c>
      <c r="G252" s="30">
        <v>400</v>
      </c>
      <c r="H252" s="30">
        <v>580</v>
      </c>
      <c r="I252" s="30">
        <v>640</v>
      </c>
      <c r="J252" s="30">
        <v>630</v>
      </c>
      <c r="K252" s="30">
        <v>402</v>
      </c>
      <c r="L252" s="30">
        <v>450</v>
      </c>
      <c r="M252" s="30">
        <v>700</v>
      </c>
      <c r="N252" s="30">
        <v>500</v>
      </c>
      <c r="O252" s="87">
        <v>560</v>
      </c>
      <c r="P252" s="26">
        <f t="shared" si="38"/>
        <v>540.28571428571433</v>
      </c>
    </row>
    <row r="253" spans="1:16" s="80" customFormat="1" ht="16.5" customHeight="1">
      <c r="A253" s="21" t="s">
        <v>70</v>
      </c>
      <c r="B253" s="86">
        <v>174</v>
      </c>
      <c r="C253" s="30">
        <v>265</v>
      </c>
      <c r="D253" s="30">
        <v>542</v>
      </c>
      <c r="E253" s="30">
        <v>541</v>
      </c>
      <c r="F253" s="30">
        <v>450</v>
      </c>
      <c r="G253" s="30">
        <v>300</v>
      </c>
      <c r="H253" s="30">
        <v>350</v>
      </c>
      <c r="I253" s="30">
        <v>640</v>
      </c>
      <c r="J253" s="30">
        <v>500</v>
      </c>
      <c r="K253" s="30">
        <v>402</v>
      </c>
      <c r="L253" s="30">
        <v>436</v>
      </c>
      <c r="M253" s="30">
        <v>590</v>
      </c>
      <c r="N253" s="30">
        <v>500</v>
      </c>
      <c r="O253" s="87">
        <v>400</v>
      </c>
      <c r="P253" s="26">
        <f t="shared" si="38"/>
        <v>435</v>
      </c>
    </row>
    <row r="254" spans="1:16" s="80" customFormat="1" ht="16.5" customHeight="1">
      <c r="A254" s="88" t="s">
        <v>71</v>
      </c>
      <c r="B254" s="89">
        <f>B248/B249*100-100</f>
        <v>-11.873350923482846</v>
      </c>
      <c r="C254" s="90">
        <f t="shared" ref="C254:P258" si="39">C248/C249*100-100</f>
        <v>-19.263456090651559</v>
      </c>
      <c r="D254" s="90">
        <f t="shared" si="39"/>
        <v>-18</v>
      </c>
      <c r="E254" s="90">
        <f t="shared" si="39"/>
        <v>-17.012448132780079</v>
      </c>
      <c r="F254" s="90">
        <f t="shared" si="39"/>
        <v>-18.27956989247312</v>
      </c>
      <c r="G254" s="90">
        <f t="shared" si="39"/>
        <v>-25.868725868725875</v>
      </c>
      <c r="H254" s="90">
        <f t="shared" si="39"/>
        <v>-15.789473684210535</v>
      </c>
      <c r="I254" s="90">
        <f t="shared" si="39"/>
        <v>-15.035799522673031</v>
      </c>
      <c r="J254" s="90">
        <f t="shared" si="39"/>
        <v>-2.9255319148936252</v>
      </c>
      <c r="K254" s="90">
        <f t="shared" si="39"/>
        <v>-20.145631067961162</v>
      </c>
      <c r="L254" s="90">
        <f t="shared" si="39"/>
        <v>-17.829457364341081</v>
      </c>
      <c r="M254" s="90">
        <f t="shared" si="39"/>
        <v>-17.005076142131983</v>
      </c>
      <c r="N254" s="90">
        <f t="shared" si="39"/>
        <v>-18.421052631578945</v>
      </c>
      <c r="O254" s="90">
        <f t="shared" si="39"/>
        <v>-18.918918918918919</v>
      </c>
      <c r="P254" s="91">
        <f t="shared" si="39"/>
        <v>-16.676370510396964</v>
      </c>
    </row>
    <row r="255" spans="1:16" s="80" customFormat="1" ht="16.5" customHeight="1">
      <c r="A255" s="92" t="s">
        <v>72</v>
      </c>
      <c r="B255" s="93">
        <f>B249/B250*100-100</f>
        <v>-17.608695652173907</v>
      </c>
      <c r="C255" s="94">
        <f t="shared" si="39"/>
        <v>-25.68421052631578</v>
      </c>
      <c r="D255" s="94">
        <f t="shared" si="39"/>
        <v>-3.8369304556354962</v>
      </c>
      <c r="E255" s="94">
        <f t="shared" si="39"/>
        <v>-20.330578512396684</v>
      </c>
      <c r="F255" s="94">
        <f t="shared" si="39"/>
        <v>-25</v>
      </c>
      <c r="G255" s="94">
        <f t="shared" si="39"/>
        <v>-30</v>
      </c>
      <c r="H255" s="94">
        <f t="shared" si="39"/>
        <v>-22.448979591836732</v>
      </c>
      <c r="I255" s="94">
        <f t="shared" si="39"/>
        <v>-22.97794117647058</v>
      </c>
      <c r="J255" s="94">
        <f t="shared" si="39"/>
        <v>-20</v>
      </c>
      <c r="K255" s="94">
        <f t="shared" si="39"/>
        <v>-26.950354609929079</v>
      </c>
      <c r="L255" s="94">
        <f t="shared" si="39"/>
        <v>-24.561403508771932</v>
      </c>
      <c r="M255" s="94">
        <f t="shared" si="39"/>
        <v>-24.952380952380949</v>
      </c>
      <c r="N255" s="94">
        <f t="shared" si="39"/>
        <v>-20.09345794392523</v>
      </c>
      <c r="O255" s="94">
        <f t="shared" si="39"/>
        <v>-11.904761904761912</v>
      </c>
      <c r="P255" s="95">
        <f>P249/P250*100-100</f>
        <v>-21.396731054977707</v>
      </c>
    </row>
    <row r="256" spans="1:16" s="80" customFormat="1" ht="16.5" customHeight="1">
      <c r="A256" s="92" t="s">
        <v>73</v>
      </c>
      <c r="B256" s="93">
        <f>B250/B251*100-100</f>
        <v>0</v>
      </c>
      <c r="C256" s="94">
        <f t="shared" si="39"/>
        <v>50.793650793650784</v>
      </c>
      <c r="D256" s="94">
        <f t="shared" si="39"/>
        <v>0</v>
      </c>
      <c r="E256" s="94">
        <f t="shared" si="39"/>
        <v>10.000000000000014</v>
      </c>
      <c r="F256" s="94">
        <f t="shared" si="39"/>
        <v>0</v>
      </c>
      <c r="G256" s="94">
        <f t="shared" si="39"/>
        <v>15.625</v>
      </c>
      <c r="H256" s="94">
        <f t="shared" si="39"/>
        <v>32.432432432432421</v>
      </c>
      <c r="I256" s="94">
        <f t="shared" si="39"/>
        <v>0</v>
      </c>
      <c r="J256" s="94">
        <f t="shared" si="39"/>
        <v>0</v>
      </c>
      <c r="K256" s="94">
        <f t="shared" si="39"/>
        <v>81.935483870967744</v>
      </c>
      <c r="L256" s="94">
        <f t="shared" si="39"/>
        <v>0</v>
      </c>
      <c r="M256" s="94">
        <f t="shared" si="39"/>
        <v>0</v>
      </c>
      <c r="N256" s="94">
        <f t="shared" si="39"/>
        <v>-4.8888888888888857</v>
      </c>
      <c r="O256" s="94">
        <f t="shared" si="39"/>
        <v>0</v>
      </c>
      <c r="P256" s="95">
        <f>P250/P251*100-100</f>
        <v>10.09324390642891</v>
      </c>
    </row>
    <row r="257" spans="1:16" s="80" customFormat="1" ht="16.5" customHeight="1">
      <c r="A257" s="92" t="s">
        <v>74</v>
      </c>
      <c r="B257" s="93">
        <f>B251/B252*100-100</f>
        <v>0</v>
      </c>
      <c r="C257" s="94">
        <f t="shared" si="39"/>
        <v>-30</v>
      </c>
      <c r="D257" s="94">
        <f t="shared" si="39"/>
        <v>-23.062730627306266</v>
      </c>
      <c r="E257" s="94">
        <f t="shared" si="39"/>
        <v>0</v>
      </c>
      <c r="F257" s="94">
        <f t="shared" si="39"/>
        <v>-11.428571428571431</v>
      </c>
      <c r="G257" s="94">
        <f t="shared" si="39"/>
        <v>-20</v>
      </c>
      <c r="H257" s="94">
        <f t="shared" si="39"/>
        <v>-36.206896551724135</v>
      </c>
      <c r="I257" s="94">
        <f t="shared" si="39"/>
        <v>-15</v>
      </c>
      <c r="J257" s="94">
        <f t="shared" si="39"/>
        <v>-25.396825396825392</v>
      </c>
      <c r="K257" s="94">
        <f t="shared" si="39"/>
        <v>-22.885572139303477</v>
      </c>
      <c r="L257" s="94">
        <f t="shared" si="39"/>
        <v>-24</v>
      </c>
      <c r="M257" s="94">
        <f t="shared" si="39"/>
        <v>-25</v>
      </c>
      <c r="N257" s="94">
        <f t="shared" si="39"/>
        <v>-10</v>
      </c>
      <c r="O257" s="94">
        <f t="shared" si="39"/>
        <v>-25</v>
      </c>
      <c r="P257" s="95">
        <f>P251/P252*100-100</f>
        <v>-19.182971972501335</v>
      </c>
    </row>
    <row r="258" spans="1:16" s="80" customFormat="1" ht="16.5" customHeight="1" thickBot="1">
      <c r="A258" s="96" t="s">
        <v>75</v>
      </c>
      <c r="B258" s="97">
        <f>B252/B253*100-100</f>
        <v>164.36781609195401</v>
      </c>
      <c r="C258" s="98">
        <f t="shared" si="39"/>
        <v>69.811320754716974</v>
      </c>
      <c r="D258" s="98">
        <f t="shared" si="39"/>
        <v>0</v>
      </c>
      <c r="E258" s="98">
        <f t="shared" si="39"/>
        <v>1.6635859519408456</v>
      </c>
      <c r="F258" s="98">
        <f t="shared" si="39"/>
        <v>55.555555555555571</v>
      </c>
      <c r="G258" s="98">
        <f t="shared" si="39"/>
        <v>33.333333333333314</v>
      </c>
      <c r="H258" s="98">
        <f t="shared" si="39"/>
        <v>65.714285714285722</v>
      </c>
      <c r="I258" s="98">
        <f t="shared" si="39"/>
        <v>0</v>
      </c>
      <c r="J258" s="98">
        <f t="shared" si="39"/>
        <v>26</v>
      </c>
      <c r="K258" s="98">
        <f t="shared" si="39"/>
        <v>0</v>
      </c>
      <c r="L258" s="98">
        <f t="shared" si="39"/>
        <v>3.2110091743119256</v>
      </c>
      <c r="M258" s="98">
        <f t="shared" si="39"/>
        <v>18.644067796610159</v>
      </c>
      <c r="N258" s="98">
        <f t="shared" si="39"/>
        <v>0</v>
      </c>
      <c r="O258" s="99">
        <f t="shared" si="39"/>
        <v>40</v>
      </c>
      <c r="P258" s="100">
        <f>P252/P253*100-100</f>
        <v>24.203612479474558</v>
      </c>
    </row>
    <row r="259" spans="1:16" s="74" customFormat="1" ht="19.5" customHeight="1">
      <c r="A259" s="71" t="s">
        <v>42</v>
      </c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3"/>
    </row>
    <row r="260" spans="1:16" s="80" customFormat="1" ht="16.5" customHeight="1">
      <c r="A260" s="75" t="s">
        <v>65</v>
      </c>
      <c r="B260" s="76">
        <v>371</v>
      </c>
      <c r="C260" s="77">
        <v>291</v>
      </c>
      <c r="D260" s="77">
        <v>328.82</v>
      </c>
      <c r="E260" s="77">
        <v>290</v>
      </c>
      <c r="F260" s="77">
        <v>360</v>
      </c>
      <c r="G260" s="77">
        <v>192</v>
      </c>
      <c r="H260" s="77">
        <v>280</v>
      </c>
      <c r="I260" s="77">
        <v>356</v>
      </c>
      <c r="J260" s="77">
        <v>264</v>
      </c>
      <c r="K260" s="77">
        <v>304</v>
      </c>
      <c r="L260" s="77">
        <v>306</v>
      </c>
      <c r="M260" s="77">
        <v>341</v>
      </c>
      <c r="N260" s="77">
        <v>279</v>
      </c>
      <c r="O260" s="78">
        <v>300</v>
      </c>
      <c r="P260" s="79">
        <f t="shared" ref="P260:P265" si="40">SUM(B260:O260)/COUNTIF(B260:O260,"&gt;0")</f>
        <v>304.48714285714283</v>
      </c>
    </row>
    <row r="261" spans="1:16" s="80" customFormat="1" ht="16.5" customHeight="1">
      <c r="A261" s="21" t="s">
        <v>66</v>
      </c>
      <c r="B261" s="81">
        <v>422</v>
      </c>
      <c r="C261" s="82">
        <v>357</v>
      </c>
      <c r="D261" s="82">
        <v>401</v>
      </c>
      <c r="E261" s="82">
        <v>351</v>
      </c>
      <c r="F261" s="82">
        <v>450</v>
      </c>
      <c r="G261" s="82">
        <v>259</v>
      </c>
      <c r="H261" s="82">
        <v>330</v>
      </c>
      <c r="I261" s="82">
        <v>419</v>
      </c>
      <c r="J261" s="82">
        <v>272</v>
      </c>
      <c r="K261" s="82">
        <v>380</v>
      </c>
      <c r="L261" s="82">
        <v>373</v>
      </c>
      <c r="M261" s="82">
        <v>411</v>
      </c>
      <c r="N261" s="82">
        <v>342</v>
      </c>
      <c r="O261" s="83">
        <v>370</v>
      </c>
      <c r="P261" s="84">
        <f t="shared" si="40"/>
        <v>366.92857142857144</v>
      </c>
    </row>
    <row r="262" spans="1:16" s="80" customFormat="1" ht="16.5" customHeight="1">
      <c r="A262" s="21" t="s">
        <v>67</v>
      </c>
      <c r="B262" s="81">
        <v>512</v>
      </c>
      <c r="C262" s="82">
        <v>475</v>
      </c>
      <c r="D262" s="82">
        <v>417</v>
      </c>
      <c r="E262" s="82">
        <v>440</v>
      </c>
      <c r="F262" s="82">
        <v>600</v>
      </c>
      <c r="G262" s="82">
        <v>370</v>
      </c>
      <c r="H262" s="82">
        <v>430</v>
      </c>
      <c r="I262" s="82">
        <v>544</v>
      </c>
      <c r="J262" s="82">
        <v>340</v>
      </c>
      <c r="K262" s="82">
        <v>520</v>
      </c>
      <c r="L262" s="82">
        <v>494</v>
      </c>
      <c r="M262" s="82">
        <v>547</v>
      </c>
      <c r="N262" s="82">
        <v>428</v>
      </c>
      <c r="O262" s="83">
        <v>420</v>
      </c>
      <c r="P262" s="84">
        <f t="shared" si="40"/>
        <v>466.92857142857144</v>
      </c>
    </row>
    <row r="263" spans="1:16" s="80" customFormat="1" ht="16.5" customHeight="1">
      <c r="A263" s="21" t="s">
        <v>68</v>
      </c>
      <c r="B263" s="81">
        <v>640</v>
      </c>
      <c r="C263" s="82">
        <v>315</v>
      </c>
      <c r="D263" s="82">
        <v>417</v>
      </c>
      <c r="E263" s="82">
        <v>400</v>
      </c>
      <c r="F263" s="82">
        <v>600</v>
      </c>
      <c r="G263" s="82">
        <v>320</v>
      </c>
      <c r="H263" s="82">
        <v>430</v>
      </c>
      <c r="I263" s="82">
        <v>544</v>
      </c>
      <c r="J263" s="82">
        <v>340</v>
      </c>
      <c r="K263" s="82">
        <v>520</v>
      </c>
      <c r="L263" s="82">
        <v>494</v>
      </c>
      <c r="M263" s="82">
        <v>547</v>
      </c>
      <c r="N263" s="82">
        <v>450</v>
      </c>
      <c r="O263" s="83">
        <v>420</v>
      </c>
      <c r="P263" s="85">
        <f t="shared" si="40"/>
        <v>459.78571428571428</v>
      </c>
    </row>
    <row r="264" spans="1:16" s="80" customFormat="1" ht="16.5" customHeight="1">
      <c r="A264" s="21" t="s">
        <v>69</v>
      </c>
      <c r="B264" s="86">
        <v>640</v>
      </c>
      <c r="C264" s="30">
        <v>450</v>
      </c>
      <c r="D264" s="30">
        <v>542</v>
      </c>
      <c r="E264" s="30">
        <v>400</v>
      </c>
      <c r="F264" s="30">
        <v>700</v>
      </c>
      <c r="G264" s="30">
        <v>400</v>
      </c>
      <c r="H264" s="30">
        <v>600</v>
      </c>
      <c r="I264" s="30">
        <v>640</v>
      </c>
      <c r="J264" s="30">
        <v>450</v>
      </c>
      <c r="K264" s="30">
        <v>675</v>
      </c>
      <c r="L264" s="30">
        <v>650</v>
      </c>
      <c r="M264" s="30">
        <v>729</v>
      </c>
      <c r="N264" s="30">
        <v>500</v>
      </c>
      <c r="O264" s="87">
        <v>560</v>
      </c>
      <c r="P264" s="26">
        <f t="shared" si="40"/>
        <v>566.85714285714289</v>
      </c>
    </row>
    <row r="265" spans="1:16" s="80" customFormat="1" ht="16.5" customHeight="1">
      <c r="A265" s="21" t="s">
        <v>70</v>
      </c>
      <c r="B265" s="86">
        <v>600</v>
      </c>
      <c r="C265" s="30">
        <v>324</v>
      </c>
      <c r="D265" s="30">
        <v>542</v>
      </c>
      <c r="E265" s="30">
        <v>346</v>
      </c>
      <c r="F265" s="30">
        <v>450</v>
      </c>
      <c r="G265" s="30">
        <v>300</v>
      </c>
      <c r="H265" s="30">
        <v>500</v>
      </c>
      <c r="I265" s="30">
        <v>640</v>
      </c>
      <c r="J265" s="30">
        <v>450</v>
      </c>
      <c r="K265" s="30">
        <v>675</v>
      </c>
      <c r="L265" s="30">
        <v>633</v>
      </c>
      <c r="M265" s="30">
        <v>650</v>
      </c>
      <c r="N265" s="30">
        <v>500</v>
      </c>
      <c r="O265" s="87">
        <v>400</v>
      </c>
      <c r="P265" s="26">
        <f t="shared" si="40"/>
        <v>500.71428571428572</v>
      </c>
    </row>
    <row r="266" spans="1:16" s="80" customFormat="1" ht="16.5" customHeight="1">
      <c r="A266" s="88" t="s">
        <v>71</v>
      </c>
      <c r="B266" s="89">
        <f>B260/B261*100-100</f>
        <v>-12.085308056872037</v>
      </c>
      <c r="C266" s="90">
        <f t="shared" ref="C266:P270" si="41">C260/C261*100-100</f>
        <v>-18.487394957983199</v>
      </c>
      <c r="D266" s="90">
        <f t="shared" si="41"/>
        <v>-18</v>
      </c>
      <c r="E266" s="90">
        <f t="shared" si="41"/>
        <v>-17.378917378917379</v>
      </c>
      <c r="F266" s="90">
        <f t="shared" si="41"/>
        <v>-20</v>
      </c>
      <c r="G266" s="90">
        <f t="shared" si="41"/>
        <v>-25.868725868725875</v>
      </c>
      <c r="H266" s="90">
        <f t="shared" si="41"/>
        <v>-15.151515151515156</v>
      </c>
      <c r="I266" s="90">
        <f t="shared" si="41"/>
        <v>-15.035799522673031</v>
      </c>
      <c r="J266" s="90">
        <f t="shared" si="41"/>
        <v>-2.941176470588232</v>
      </c>
      <c r="K266" s="90">
        <f t="shared" si="41"/>
        <v>-20</v>
      </c>
      <c r="L266" s="90">
        <f t="shared" si="41"/>
        <v>-17.962466487935657</v>
      </c>
      <c r="M266" s="90">
        <f t="shared" si="41"/>
        <v>-17.031630170316305</v>
      </c>
      <c r="N266" s="90">
        <f t="shared" si="41"/>
        <v>-18.421052631578945</v>
      </c>
      <c r="O266" s="90">
        <f t="shared" si="41"/>
        <v>-18.918918918918919</v>
      </c>
      <c r="P266" s="91">
        <f t="shared" si="41"/>
        <v>-17.017325287132579</v>
      </c>
    </row>
    <row r="267" spans="1:16" s="80" customFormat="1" ht="16.5" customHeight="1">
      <c r="A267" s="92" t="s">
        <v>72</v>
      </c>
      <c r="B267" s="93">
        <f>B261/B262*100-100</f>
        <v>-17.578125</v>
      </c>
      <c r="C267" s="94">
        <f t="shared" si="41"/>
        <v>-24.842105263157904</v>
      </c>
      <c r="D267" s="94">
        <f t="shared" si="41"/>
        <v>-3.8369304556354962</v>
      </c>
      <c r="E267" s="94">
        <f t="shared" si="41"/>
        <v>-20.227272727272734</v>
      </c>
      <c r="F267" s="94">
        <f t="shared" si="41"/>
        <v>-25</v>
      </c>
      <c r="G267" s="94">
        <f t="shared" si="41"/>
        <v>-30</v>
      </c>
      <c r="H267" s="94">
        <f t="shared" si="41"/>
        <v>-23.255813953488371</v>
      </c>
      <c r="I267" s="94">
        <f t="shared" si="41"/>
        <v>-22.97794117647058</v>
      </c>
      <c r="J267" s="94">
        <f t="shared" si="41"/>
        <v>-20</v>
      </c>
      <c r="K267" s="94">
        <f t="shared" si="41"/>
        <v>-26.923076923076934</v>
      </c>
      <c r="L267" s="94">
        <f t="shared" si="41"/>
        <v>-24.493927125506076</v>
      </c>
      <c r="M267" s="94">
        <f t="shared" si="41"/>
        <v>-24.862888482632542</v>
      </c>
      <c r="N267" s="94">
        <f t="shared" si="41"/>
        <v>-20.09345794392523</v>
      </c>
      <c r="O267" s="94">
        <f t="shared" si="41"/>
        <v>-11.904761904761912</v>
      </c>
      <c r="P267" s="95">
        <f>P261/P262*100-100</f>
        <v>-21.416551935138443</v>
      </c>
    </row>
    <row r="268" spans="1:16" s="80" customFormat="1" ht="16.5" customHeight="1">
      <c r="A268" s="92" t="s">
        <v>73</v>
      </c>
      <c r="B268" s="93">
        <f>B262/B263*100-100</f>
        <v>-20</v>
      </c>
      <c r="C268" s="94">
        <f t="shared" si="41"/>
        <v>50.793650793650784</v>
      </c>
      <c r="D268" s="94">
        <f t="shared" si="41"/>
        <v>0</v>
      </c>
      <c r="E268" s="94">
        <f t="shared" si="41"/>
        <v>10.000000000000014</v>
      </c>
      <c r="F268" s="94">
        <f t="shared" si="41"/>
        <v>0</v>
      </c>
      <c r="G268" s="94">
        <f t="shared" si="41"/>
        <v>15.625</v>
      </c>
      <c r="H268" s="94">
        <f t="shared" si="41"/>
        <v>0</v>
      </c>
      <c r="I268" s="94">
        <f t="shared" si="41"/>
        <v>0</v>
      </c>
      <c r="J268" s="94">
        <f t="shared" si="41"/>
        <v>0</v>
      </c>
      <c r="K268" s="94">
        <f t="shared" si="41"/>
        <v>0</v>
      </c>
      <c r="L268" s="94">
        <f t="shared" si="41"/>
        <v>0</v>
      </c>
      <c r="M268" s="94">
        <f t="shared" si="41"/>
        <v>0</v>
      </c>
      <c r="N268" s="94">
        <f t="shared" si="41"/>
        <v>-4.8888888888888857</v>
      </c>
      <c r="O268" s="94">
        <f t="shared" si="41"/>
        <v>0</v>
      </c>
      <c r="P268" s="95">
        <f>P262/P263*100-100</f>
        <v>1.5535187199005662</v>
      </c>
    </row>
    <row r="269" spans="1:16" s="80" customFormat="1" ht="16.5" customHeight="1">
      <c r="A269" s="92" t="s">
        <v>74</v>
      </c>
      <c r="B269" s="93">
        <f>B263/B264*100-100</f>
        <v>0</v>
      </c>
      <c r="C269" s="94">
        <f t="shared" si="41"/>
        <v>-30</v>
      </c>
      <c r="D269" s="94">
        <f t="shared" si="41"/>
        <v>-23.062730627306266</v>
      </c>
      <c r="E269" s="94">
        <f t="shared" si="41"/>
        <v>0</v>
      </c>
      <c r="F269" s="94">
        <f t="shared" si="41"/>
        <v>-14.285714285714292</v>
      </c>
      <c r="G269" s="94">
        <f t="shared" si="41"/>
        <v>-20</v>
      </c>
      <c r="H269" s="94">
        <f t="shared" si="41"/>
        <v>-28.333333333333329</v>
      </c>
      <c r="I269" s="94">
        <f t="shared" si="41"/>
        <v>-15</v>
      </c>
      <c r="J269" s="94">
        <f t="shared" si="41"/>
        <v>-24.444444444444443</v>
      </c>
      <c r="K269" s="94">
        <f t="shared" si="41"/>
        <v>-22.962962962962962</v>
      </c>
      <c r="L269" s="94">
        <f t="shared" si="41"/>
        <v>-24</v>
      </c>
      <c r="M269" s="94">
        <f t="shared" si="41"/>
        <v>-24.965706447187927</v>
      </c>
      <c r="N269" s="94">
        <f t="shared" si="41"/>
        <v>-10</v>
      </c>
      <c r="O269" s="94">
        <f t="shared" si="41"/>
        <v>-25</v>
      </c>
      <c r="P269" s="95">
        <f>P263/P264*100-100</f>
        <v>-18.888608870967744</v>
      </c>
    </row>
    <row r="270" spans="1:16" s="80" customFormat="1" ht="16.5" customHeight="1" thickBot="1">
      <c r="A270" s="96" t="s">
        <v>75</v>
      </c>
      <c r="B270" s="97">
        <f>B264/B265*100-100</f>
        <v>6.6666666666666714</v>
      </c>
      <c r="C270" s="98">
        <f t="shared" si="41"/>
        <v>38.888888888888886</v>
      </c>
      <c r="D270" s="98">
        <f t="shared" si="41"/>
        <v>0</v>
      </c>
      <c r="E270" s="98">
        <f t="shared" si="41"/>
        <v>15.606936416184979</v>
      </c>
      <c r="F270" s="98">
        <f t="shared" si="41"/>
        <v>55.555555555555571</v>
      </c>
      <c r="G270" s="98">
        <f t="shared" si="41"/>
        <v>33.333333333333314</v>
      </c>
      <c r="H270" s="98">
        <f t="shared" si="41"/>
        <v>20</v>
      </c>
      <c r="I270" s="98">
        <f t="shared" si="41"/>
        <v>0</v>
      </c>
      <c r="J270" s="98">
        <f t="shared" si="41"/>
        <v>0</v>
      </c>
      <c r="K270" s="98">
        <f t="shared" si="41"/>
        <v>0</v>
      </c>
      <c r="L270" s="98">
        <f t="shared" si="41"/>
        <v>2.6856240126382289</v>
      </c>
      <c r="M270" s="98">
        <f t="shared" si="41"/>
        <v>12.15384615384616</v>
      </c>
      <c r="N270" s="98">
        <f t="shared" si="41"/>
        <v>0</v>
      </c>
      <c r="O270" s="99">
        <f t="shared" si="41"/>
        <v>40</v>
      </c>
      <c r="P270" s="100">
        <f>P264/P265*100-100</f>
        <v>13.209700427960058</v>
      </c>
    </row>
    <row r="271" spans="1:16" s="74" customFormat="1" ht="19.5" customHeight="1">
      <c r="A271" s="71" t="s">
        <v>43</v>
      </c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3"/>
    </row>
    <row r="272" spans="1:16" s="80" customFormat="1" ht="16.5" customHeight="1">
      <c r="A272" s="75" t="s">
        <v>65</v>
      </c>
      <c r="B272" s="76">
        <v>371</v>
      </c>
      <c r="C272" s="77" t="s">
        <v>45</v>
      </c>
      <c r="D272" s="77">
        <v>328.82</v>
      </c>
      <c r="E272" s="77">
        <v>360</v>
      </c>
      <c r="F272" s="77" t="s">
        <v>45</v>
      </c>
      <c r="G272" s="77">
        <v>192</v>
      </c>
      <c r="H272" s="77" t="s">
        <v>45</v>
      </c>
      <c r="I272" s="77" t="s">
        <v>45</v>
      </c>
      <c r="J272" s="77">
        <v>365</v>
      </c>
      <c r="K272" s="77" t="s">
        <v>45</v>
      </c>
      <c r="L272" s="77">
        <v>306</v>
      </c>
      <c r="M272" s="77" t="s">
        <v>45</v>
      </c>
      <c r="N272" s="77">
        <v>279</v>
      </c>
      <c r="O272" s="78">
        <v>300</v>
      </c>
      <c r="P272" s="79">
        <f t="shared" ref="P272:P277" si="42">SUM(B272:O272)/COUNTIF(B272:O272,"&gt;0")</f>
        <v>312.72749999999996</v>
      </c>
    </row>
    <row r="273" spans="1:16" s="80" customFormat="1" ht="16.5" customHeight="1">
      <c r="A273" s="21" t="s">
        <v>66</v>
      </c>
      <c r="B273" s="81">
        <v>422</v>
      </c>
      <c r="C273" s="82" t="s">
        <v>45</v>
      </c>
      <c r="D273" s="82">
        <v>401</v>
      </c>
      <c r="E273" s="82">
        <v>438</v>
      </c>
      <c r="F273" s="82" t="s">
        <v>45</v>
      </c>
      <c r="G273" s="82">
        <v>259</v>
      </c>
      <c r="H273" s="82" t="s">
        <v>45</v>
      </c>
      <c r="I273" s="82" t="s">
        <v>45</v>
      </c>
      <c r="J273" s="82">
        <v>376</v>
      </c>
      <c r="K273" s="82" t="s">
        <v>45</v>
      </c>
      <c r="L273" s="82">
        <v>373</v>
      </c>
      <c r="M273" s="82" t="s">
        <v>45</v>
      </c>
      <c r="N273" s="82">
        <v>342</v>
      </c>
      <c r="O273" s="83">
        <v>370</v>
      </c>
      <c r="P273" s="84">
        <f t="shared" si="42"/>
        <v>372.625</v>
      </c>
    </row>
    <row r="274" spans="1:16" s="80" customFormat="1" ht="16.5" customHeight="1">
      <c r="A274" s="21" t="s">
        <v>67</v>
      </c>
      <c r="B274" s="81">
        <v>512</v>
      </c>
      <c r="C274" s="82" t="s">
        <v>45</v>
      </c>
      <c r="D274" s="82">
        <v>417</v>
      </c>
      <c r="E274" s="82">
        <v>550</v>
      </c>
      <c r="F274" s="82" t="s">
        <v>45</v>
      </c>
      <c r="G274" s="82">
        <v>370</v>
      </c>
      <c r="H274" s="82" t="s">
        <v>45</v>
      </c>
      <c r="I274" s="82" t="s">
        <v>45</v>
      </c>
      <c r="J274" s="82">
        <v>470</v>
      </c>
      <c r="K274" s="82" t="s">
        <v>45</v>
      </c>
      <c r="L274" s="82">
        <v>494</v>
      </c>
      <c r="M274" s="82" t="s">
        <v>45</v>
      </c>
      <c r="N274" s="82">
        <v>428</v>
      </c>
      <c r="O274" s="83">
        <v>420</v>
      </c>
      <c r="P274" s="84">
        <f t="shared" si="42"/>
        <v>457.625</v>
      </c>
    </row>
    <row r="275" spans="1:16" s="80" customFormat="1" ht="16.5" customHeight="1">
      <c r="A275" s="21" t="s">
        <v>68</v>
      </c>
      <c r="B275" s="81">
        <v>640</v>
      </c>
      <c r="C275" s="82" t="s">
        <v>45</v>
      </c>
      <c r="D275" s="82">
        <v>417</v>
      </c>
      <c r="E275" s="82">
        <v>500</v>
      </c>
      <c r="F275" s="82" t="s">
        <v>45</v>
      </c>
      <c r="G275" s="82">
        <v>320</v>
      </c>
      <c r="H275" s="82" t="s">
        <v>45</v>
      </c>
      <c r="I275" s="82" t="s">
        <v>45</v>
      </c>
      <c r="J275" s="82">
        <v>470</v>
      </c>
      <c r="K275" s="82" t="s">
        <v>45</v>
      </c>
      <c r="L275" s="82">
        <v>494</v>
      </c>
      <c r="M275" s="82" t="s">
        <v>45</v>
      </c>
      <c r="N275" s="82">
        <v>450</v>
      </c>
      <c r="O275" s="83">
        <v>420</v>
      </c>
      <c r="P275" s="85">
        <f t="shared" si="42"/>
        <v>463.875</v>
      </c>
    </row>
    <row r="276" spans="1:16" s="80" customFormat="1" ht="16.5" customHeight="1">
      <c r="A276" s="21" t="s">
        <v>69</v>
      </c>
      <c r="B276" s="86">
        <v>640</v>
      </c>
      <c r="C276" s="30" t="s">
        <v>45</v>
      </c>
      <c r="D276" s="30">
        <v>542</v>
      </c>
      <c r="E276" s="30">
        <v>700</v>
      </c>
      <c r="F276" s="30" t="s">
        <v>45</v>
      </c>
      <c r="G276" s="30">
        <v>400</v>
      </c>
      <c r="H276" s="30" t="s">
        <v>45</v>
      </c>
      <c r="I276" s="30" t="s">
        <v>45</v>
      </c>
      <c r="J276" s="30">
        <v>630</v>
      </c>
      <c r="K276" s="30" t="s">
        <v>45</v>
      </c>
      <c r="L276" s="30">
        <v>650</v>
      </c>
      <c r="M276" s="30" t="s">
        <v>45</v>
      </c>
      <c r="N276" s="30">
        <v>500</v>
      </c>
      <c r="O276" s="87">
        <v>560</v>
      </c>
      <c r="P276" s="26">
        <f t="shared" si="42"/>
        <v>577.75</v>
      </c>
    </row>
    <row r="277" spans="1:16" s="80" customFormat="1" ht="16.5" customHeight="1">
      <c r="A277" s="21" t="s">
        <v>70</v>
      </c>
      <c r="B277" s="86">
        <v>600</v>
      </c>
      <c r="C277" s="30" t="s">
        <v>45</v>
      </c>
      <c r="D277" s="30">
        <v>542</v>
      </c>
      <c r="E277" s="30">
        <v>870</v>
      </c>
      <c r="F277" s="30" t="s">
        <v>45</v>
      </c>
      <c r="G277" s="30">
        <v>300</v>
      </c>
      <c r="H277" s="30" t="s">
        <v>45</v>
      </c>
      <c r="I277" s="30" t="s">
        <v>45</v>
      </c>
      <c r="J277" s="30">
        <v>630</v>
      </c>
      <c r="K277" s="30" t="s">
        <v>45</v>
      </c>
      <c r="L277" s="30">
        <v>633</v>
      </c>
      <c r="M277" s="30" t="s">
        <v>45</v>
      </c>
      <c r="N277" s="30">
        <v>500</v>
      </c>
      <c r="O277" s="87">
        <v>400</v>
      </c>
      <c r="P277" s="26">
        <f t="shared" si="42"/>
        <v>559.375</v>
      </c>
    </row>
    <row r="278" spans="1:16" s="80" customFormat="1" ht="16.5" customHeight="1">
      <c r="A278" s="88" t="s">
        <v>71</v>
      </c>
      <c r="B278" s="89">
        <f>B272/B273*100-100</f>
        <v>-12.085308056872037</v>
      </c>
      <c r="C278" s="90" t="s">
        <v>45</v>
      </c>
      <c r="D278" s="90">
        <f t="shared" ref="D278:O282" si="43">D272/D273*100-100</f>
        <v>-18</v>
      </c>
      <c r="E278" s="90">
        <f t="shared" si="43"/>
        <v>-17.808219178082197</v>
      </c>
      <c r="F278" s="90" t="s">
        <v>45</v>
      </c>
      <c r="G278" s="90">
        <f t="shared" si="43"/>
        <v>-25.868725868725875</v>
      </c>
      <c r="H278" s="90" t="s">
        <v>45</v>
      </c>
      <c r="I278" s="90" t="s">
        <v>45</v>
      </c>
      <c r="J278" s="90">
        <f t="shared" si="43"/>
        <v>-2.9255319148936252</v>
      </c>
      <c r="K278" s="90" t="s">
        <v>45</v>
      </c>
      <c r="L278" s="90">
        <f t="shared" si="43"/>
        <v>-17.962466487935657</v>
      </c>
      <c r="M278" s="90" t="s">
        <v>45</v>
      </c>
      <c r="N278" s="90">
        <f t="shared" si="43"/>
        <v>-18.421052631578945</v>
      </c>
      <c r="O278" s="90">
        <f t="shared" si="43"/>
        <v>-18.918918918918919</v>
      </c>
      <c r="P278" s="91">
        <f>P272/P273*100-100</f>
        <v>-16.07447165380745</v>
      </c>
    </row>
    <row r="279" spans="1:16" s="80" customFormat="1" ht="16.5" customHeight="1">
      <c r="A279" s="92" t="s">
        <v>72</v>
      </c>
      <c r="B279" s="93">
        <f>B273/B274*100-100</f>
        <v>-17.578125</v>
      </c>
      <c r="C279" s="94" t="s">
        <v>45</v>
      </c>
      <c r="D279" s="94">
        <f t="shared" si="43"/>
        <v>-3.8369304556354962</v>
      </c>
      <c r="E279" s="94">
        <f t="shared" si="43"/>
        <v>-20.36363636363636</v>
      </c>
      <c r="F279" s="94" t="s">
        <v>45</v>
      </c>
      <c r="G279" s="94">
        <f t="shared" si="43"/>
        <v>-30</v>
      </c>
      <c r="H279" s="94" t="s">
        <v>45</v>
      </c>
      <c r="I279" s="94" t="s">
        <v>45</v>
      </c>
      <c r="J279" s="94">
        <f t="shared" si="43"/>
        <v>-20</v>
      </c>
      <c r="K279" s="94" t="s">
        <v>45</v>
      </c>
      <c r="L279" s="94">
        <f t="shared" si="43"/>
        <v>-24.493927125506076</v>
      </c>
      <c r="M279" s="94" t="s">
        <v>45</v>
      </c>
      <c r="N279" s="94">
        <f t="shared" si="43"/>
        <v>-20.09345794392523</v>
      </c>
      <c r="O279" s="94">
        <f t="shared" si="43"/>
        <v>-11.904761904761912</v>
      </c>
      <c r="P279" s="95">
        <f>P273/P274*100-100</f>
        <v>-18.574160065555859</v>
      </c>
    </row>
    <row r="280" spans="1:16" s="80" customFormat="1" ht="16.5" customHeight="1">
      <c r="A280" s="92" t="s">
        <v>73</v>
      </c>
      <c r="B280" s="93">
        <f>B274/B275*100-100</f>
        <v>-20</v>
      </c>
      <c r="C280" s="94" t="s">
        <v>45</v>
      </c>
      <c r="D280" s="94">
        <f t="shared" si="43"/>
        <v>0</v>
      </c>
      <c r="E280" s="94">
        <f t="shared" si="43"/>
        <v>10.000000000000014</v>
      </c>
      <c r="F280" s="94" t="s">
        <v>45</v>
      </c>
      <c r="G280" s="94">
        <f t="shared" si="43"/>
        <v>15.625</v>
      </c>
      <c r="H280" s="94" t="s">
        <v>45</v>
      </c>
      <c r="I280" s="94" t="s">
        <v>45</v>
      </c>
      <c r="J280" s="94">
        <f t="shared" si="43"/>
        <v>0</v>
      </c>
      <c r="K280" s="94" t="s">
        <v>45</v>
      </c>
      <c r="L280" s="94">
        <f t="shared" si="43"/>
        <v>0</v>
      </c>
      <c r="M280" s="94" t="s">
        <v>45</v>
      </c>
      <c r="N280" s="94">
        <f t="shared" si="43"/>
        <v>-4.8888888888888857</v>
      </c>
      <c r="O280" s="94">
        <f t="shared" si="43"/>
        <v>0</v>
      </c>
      <c r="P280" s="95">
        <f>P274/P275*100-100</f>
        <v>-1.3473457289140356</v>
      </c>
    </row>
    <row r="281" spans="1:16" s="80" customFormat="1" ht="16.5" customHeight="1">
      <c r="A281" s="92" t="s">
        <v>74</v>
      </c>
      <c r="B281" s="93">
        <f>B275/B276*100-100</f>
        <v>0</v>
      </c>
      <c r="C281" s="94" t="s">
        <v>45</v>
      </c>
      <c r="D281" s="94">
        <f t="shared" si="43"/>
        <v>-23.062730627306266</v>
      </c>
      <c r="E281" s="94">
        <f t="shared" si="43"/>
        <v>-28.571428571428569</v>
      </c>
      <c r="F281" s="94" t="s">
        <v>45</v>
      </c>
      <c r="G281" s="94">
        <f t="shared" si="43"/>
        <v>-20</v>
      </c>
      <c r="H281" s="94" t="s">
        <v>45</v>
      </c>
      <c r="I281" s="94" t="s">
        <v>45</v>
      </c>
      <c r="J281" s="94">
        <f t="shared" si="43"/>
        <v>-25.396825396825392</v>
      </c>
      <c r="K281" s="94" t="s">
        <v>45</v>
      </c>
      <c r="L281" s="94">
        <f t="shared" si="43"/>
        <v>-24</v>
      </c>
      <c r="M281" s="94" t="s">
        <v>45</v>
      </c>
      <c r="N281" s="94">
        <f t="shared" si="43"/>
        <v>-10</v>
      </c>
      <c r="O281" s="94">
        <f t="shared" si="43"/>
        <v>-25</v>
      </c>
      <c r="P281" s="95">
        <f>P275/P276*100-100</f>
        <v>-19.710082215491127</v>
      </c>
    </row>
    <row r="282" spans="1:16" s="80" customFormat="1" ht="16.5" customHeight="1" thickBot="1">
      <c r="A282" s="96" t="s">
        <v>75</v>
      </c>
      <c r="B282" s="97">
        <f>B276/B277*100-100</f>
        <v>6.6666666666666714</v>
      </c>
      <c r="C282" s="98" t="s">
        <v>45</v>
      </c>
      <c r="D282" s="98">
        <f t="shared" si="43"/>
        <v>0</v>
      </c>
      <c r="E282" s="98">
        <f t="shared" si="43"/>
        <v>-19.540229885057471</v>
      </c>
      <c r="F282" s="98" t="s">
        <v>45</v>
      </c>
      <c r="G282" s="98">
        <f t="shared" si="43"/>
        <v>33.333333333333314</v>
      </c>
      <c r="H282" s="98" t="s">
        <v>45</v>
      </c>
      <c r="I282" s="98" t="s">
        <v>45</v>
      </c>
      <c r="J282" s="98">
        <f t="shared" si="43"/>
        <v>0</v>
      </c>
      <c r="K282" s="98" t="s">
        <v>45</v>
      </c>
      <c r="L282" s="98">
        <f t="shared" si="43"/>
        <v>2.6856240126382289</v>
      </c>
      <c r="M282" s="98" t="s">
        <v>45</v>
      </c>
      <c r="N282" s="98">
        <f t="shared" si="43"/>
        <v>0</v>
      </c>
      <c r="O282" s="99">
        <f t="shared" si="43"/>
        <v>40</v>
      </c>
      <c r="P282" s="100">
        <f>P276/P277*100-100</f>
        <v>3.2849162011173263</v>
      </c>
    </row>
    <row r="283" spans="1:16" s="74" customFormat="1" ht="19.5" customHeight="1">
      <c r="A283" s="71" t="s">
        <v>47</v>
      </c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3"/>
    </row>
    <row r="284" spans="1:16" s="80" customFormat="1" ht="16.5" customHeight="1">
      <c r="A284" s="75" t="s">
        <v>65</v>
      </c>
      <c r="B284" s="76">
        <v>742</v>
      </c>
      <c r="C284" s="77">
        <v>1901.84</v>
      </c>
      <c r="D284" s="77">
        <v>1369</v>
      </c>
      <c r="E284" s="77">
        <v>860</v>
      </c>
      <c r="F284" s="77">
        <v>1050</v>
      </c>
      <c r="G284" s="77">
        <v>337</v>
      </c>
      <c r="H284" s="77">
        <v>720</v>
      </c>
      <c r="I284" s="77">
        <v>1003</v>
      </c>
      <c r="J284" s="77">
        <v>1086</v>
      </c>
      <c r="K284" s="77">
        <v>895</v>
      </c>
      <c r="L284" s="77">
        <v>764</v>
      </c>
      <c r="M284" s="77">
        <v>706</v>
      </c>
      <c r="N284" s="77">
        <v>800</v>
      </c>
      <c r="O284" s="78">
        <v>458</v>
      </c>
      <c r="P284" s="79">
        <f t="shared" ref="P284:P289" si="44">SUM(B284:O284)/COUNTIF(B284:O284,"&gt;0")</f>
        <v>906.56000000000006</v>
      </c>
    </row>
    <row r="285" spans="1:16" s="80" customFormat="1" ht="16.5" customHeight="1">
      <c r="A285" s="21" t="s">
        <v>66</v>
      </c>
      <c r="B285" s="81">
        <v>742</v>
      </c>
      <c r="C285" s="82">
        <v>2314</v>
      </c>
      <c r="D285" s="82">
        <v>1670</v>
      </c>
      <c r="E285" s="82">
        <v>1052</v>
      </c>
      <c r="F285" s="82">
        <v>1300</v>
      </c>
      <c r="G285" s="82">
        <v>454</v>
      </c>
      <c r="H285" s="82">
        <v>850</v>
      </c>
      <c r="I285" s="82">
        <v>1180</v>
      </c>
      <c r="J285" s="82">
        <v>1120</v>
      </c>
      <c r="K285" s="82">
        <v>1119</v>
      </c>
      <c r="L285" s="82">
        <v>932</v>
      </c>
      <c r="M285" s="82">
        <v>850</v>
      </c>
      <c r="N285" s="82">
        <v>936</v>
      </c>
      <c r="O285" s="83">
        <v>565</v>
      </c>
      <c r="P285" s="84">
        <f t="shared" si="44"/>
        <v>1077.4285714285713</v>
      </c>
    </row>
    <row r="286" spans="1:16" s="80" customFormat="1" ht="16.5" customHeight="1">
      <c r="A286" s="21" t="s">
        <v>67</v>
      </c>
      <c r="B286" s="81">
        <v>900</v>
      </c>
      <c r="C286" s="82">
        <v>3050</v>
      </c>
      <c r="D286" s="82">
        <v>1920</v>
      </c>
      <c r="E286" s="82">
        <v>1320</v>
      </c>
      <c r="F286" s="82">
        <v>1600</v>
      </c>
      <c r="G286" s="82">
        <v>648</v>
      </c>
      <c r="H286" s="82">
        <v>1100</v>
      </c>
      <c r="I286" s="82">
        <v>1533</v>
      </c>
      <c r="J286" s="82">
        <v>1400</v>
      </c>
      <c r="K286" s="82">
        <v>1533</v>
      </c>
      <c r="L286" s="82">
        <v>1235</v>
      </c>
      <c r="M286" s="82">
        <v>1148</v>
      </c>
      <c r="N286" s="82">
        <v>1170</v>
      </c>
      <c r="O286" s="83">
        <v>750</v>
      </c>
      <c r="P286" s="84">
        <f t="shared" si="44"/>
        <v>1379.0714285714287</v>
      </c>
    </row>
    <row r="287" spans="1:16" s="80" customFormat="1" ht="16.5" customHeight="1">
      <c r="A287" s="21" t="s">
        <v>68</v>
      </c>
      <c r="B287" s="81">
        <v>800</v>
      </c>
      <c r="C287" s="82">
        <v>2450</v>
      </c>
      <c r="D287" s="82">
        <v>1920</v>
      </c>
      <c r="E287" s="82">
        <v>1200</v>
      </c>
      <c r="F287" s="82">
        <v>1600</v>
      </c>
      <c r="G287" s="82">
        <v>648</v>
      </c>
      <c r="H287" s="82">
        <v>1100</v>
      </c>
      <c r="I287" s="82">
        <v>1533</v>
      </c>
      <c r="J287" s="82">
        <v>1400</v>
      </c>
      <c r="K287" s="82">
        <v>1533</v>
      </c>
      <c r="L287" s="82">
        <v>1235</v>
      </c>
      <c r="M287" s="82">
        <v>1148</v>
      </c>
      <c r="N287" s="82">
        <v>1170</v>
      </c>
      <c r="O287" s="83">
        <v>750</v>
      </c>
      <c r="P287" s="85">
        <f t="shared" si="44"/>
        <v>1320.5</v>
      </c>
    </row>
    <row r="288" spans="1:16" s="80" customFormat="1" ht="16.5" customHeight="1">
      <c r="A288" s="21" t="s">
        <v>69</v>
      </c>
      <c r="B288" s="86">
        <v>800</v>
      </c>
      <c r="C288" s="30">
        <v>3500</v>
      </c>
      <c r="D288" s="30">
        <v>1506</v>
      </c>
      <c r="E288" s="30">
        <v>1250</v>
      </c>
      <c r="F288" s="30">
        <v>2000</v>
      </c>
      <c r="G288" s="30">
        <v>810</v>
      </c>
      <c r="H288" s="30">
        <v>1300</v>
      </c>
      <c r="I288" s="30">
        <v>1398</v>
      </c>
      <c r="J288" s="30">
        <v>1400</v>
      </c>
      <c r="K288" s="30">
        <v>892</v>
      </c>
      <c r="L288" s="30">
        <v>1625</v>
      </c>
      <c r="M288" s="30">
        <v>1530</v>
      </c>
      <c r="N288" s="30">
        <v>1300</v>
      </c>
      <c r="O288" s="87">
        <v>1000</v>
      </c>
      <c r="P288" s="26">
        <f t="shared" si="44"/>
        <v>1450.7857142857142</v>
      </c>
    </row>
    <row r="289" spans="1:16" s="80" customFormat="1" ht="16.5" customHeight="1">
      <c r="A289" s="21" t="s">
        <v>70</v>
      </c>
      <c r="B289" s="86">
        <v>700</v>
      </c>
      <c r="C289" s="30">
        <v>918</v>
      </c>
      <c r="D289" s="30">
        <v>1506</v>
      </c>
      <c r="E289" s="30">
        <v>1164.8</v>
      </c>
      <c r="F289" s="30">
        <v>3500</v>
      </c>
      <c r="G289" s="30">
        <v>702</v>
      </c>
      <c r="H289" s="30">
        <v>800</v>
      </c>
      <c r="I289" s="30">
        <v>1398</v>
      </c>
      <c r="J289" s="30">
        <v>1400</v>
      </c>
      <c r="K289" s="30">
        <v>892</v>
      </c>
      <c r="L289" s="30">
        <v>1625</v>
      </c>
      <c r="M289" s="30">
        <v>1275</v>
      </c>
      <c r="N289" s="30">
        <v>772</v>
      </c>
      <c r="O289" s="87">
        <v>1000</v>
      </c>
      <c r="P289" s="26">
        <f t="shared" si="44"/>
        <v>1260.9142857142856</v>
      </c>
    </row>
    <row r="290" spans="1:16" s="80" customFormat="1" ht="16.5" customHeight="1">
      <c r="A290" s="88" t="s">
        <v>71</v>
      </c>
      <c r="B290" s="89">
        <f>B284/B285*100-100</f>
        <v>0</v>
      </c>
      <c r="C290" s="90">
        <f t="shared" ref="C290:P294" si="45">C284/C285*100-100</f>
        <v>-17.811581676750222</v>
      </c>
      <c r="D290" s="90">
        <f t="shared" si="45"/>
        <v>-18.023952095808383</v>
      </c>
      <c r="E290" s="90">
        <f t="shared" si="45"/>
        <v>-18.250950570342212</v>
      </c>
      <c r="F290" s="90">
        <f t="shared" si="45"/>
        <v>-19.230769230769226</v>
      </c>
      <c r="G290" s="90">
        <f t="shared" si="45"/>
        <v>-25.770925110132154</v>
      </c>
      <c r="H290" s="90">
        <f t="shared" si="45"/>
        <v>-15.294117647058826</v>
      </c>
      <c r="I290" s="90">
        <f t="shared" si="45"/>
        <v>-15</v>
      </c>
      <c r="J290" s="90">
        <f t="shared" si="45"/>
        <v>-3.0357142857142918</v>
      </c>
      <c r="K290" s="90">
        <f t="shared" si="45"/>
        <v>-20.017873100983024</v>
      </c>
      <c r="L290" s="90">
        <f t="shared" si="45"/>
        <v>-18.02575107296137</v>
      </c>
      <c r="M290" s="90">
        <f t="shared" si="45"/>
        <v>-16.941176470588232</v>
      </c>
      <c r="N290" s="90">
        <f t="shared" si="45"/>
        <v>-14.529914529914535</v>
      </c>
      <c r="O290" s="90">
        <f t="shared" si="45"/>
        <v>-18.938053097345133</v>
      </c>
      <c r="P290" s="91">
        <f t="shared" si="45"/>
        <v>-15.85892336250329</v>
      </c>
    </row>
    <row r="291" spans="1:16" s="80" customFormat="1" ht="16.5" customHeight="1">
      <c r="A291" s="92" t="s">
        <v>72</v>
      </c>
      <c r="B291" s="93">
        <f>B285/B286*100-100</f>
        <v>-17.555555555555557</v>
      </c>
      <c r="C291" s="94">
        <f t="shared" si="45"/>
        <v>-24.131147540983605</v>
      </c>
      <c r="D291" s="94">
        <f t="shared" si="45"/>
        <v>-13.020833333333343</v>
      </c>
      <c r="E291" s="94">
        <f t="shared" si="45"/>
        <v>-20.303030303030297</v>
      </c>
      <c r="F291" s="94">
        <f t="shared" si="45"/>
        <v>-18.75</v>
      </c>
      <c r="G291" s="94">
        <f t="shared" si="45"/>
        <v>-29.938271604938265</v>
      </c>
      <c r="H291" s="94">
        <f t="shared" si="45"/>
        <v>-22.727272727272734</v>
      </c>
      <c r="I291" s="94">
        <f t="shared" si="45"/>
        <v>-23.026744944553172</v>
      </c>
      <c r="J291" s="94">
        <f t="shared" si="45"/>
        <v>-20</v>
      </c>
      <c r="K291" s="94">
        <f t="shared" si="45"/>
        <v>-27.00587084148728</v>
      </c>
      <c r="L291" s="94">
        <f t="shared" si="45"/>
        <v>-24.534412955465584</v>
      </c>
      <c r="M291" s="94">
        <f t="shared" si="45"/>
        <v>-25.958188153310104</v>
      </c>
      <c r="N291" s="94">
        <f t="shared" si="45"/>
        <v>-20</v>
      </c>
      <c r="O291" s="94">
        <f t="shared" si="45"/>
        <v>-24.666666666666671</v>
      </c>
      <c r="P291" s="95">
        <f>P285/P286*100-100</f>
        <v>-21.872895840886741</v>
      </c>
    </row>
    <row r="292" spans="1:16" s="80" customFormat="1" ht="16.5" customHeight="1">
      <c r="A292" s="92" t="s">
        <v>73</v>
      </c>
      <c r="B292" s="93">
        <f>B286/B287*100-100</f>
        <v>12.5</v>
      </c>
      <c r="C292" s="94">
        <f t="shared" si="45"/>
        <v>24.489795918367349</v>
      </c>
      <c r="D292" s="94">
        <f t="shared" si="45"/>
        <v>0</v>
      </c>
      <c r="E292" s="94">
        <f t="shared" si="45"/>
        <v>10.000000000000014</v>
      </c>
      <c r="F292" s="94">
        <f t="shared" si="45"/>
        <v>0</v>
      </c>
      <c r="G292" s="94">
        <f t="shared" si="45"/>
        <v>0</v>
      </c>
      <c r="H292" s="94">
        <f t="shared" si="45"/>
        <v>0</v>
      </c>
      <c r="I292" s="94">
        <f t="shared" si="45"/>
        <v>0</v>
      </c>
      <c r="J292" s="94">
        <f t="shared" si="45"/>
        <v>0</v>
      </c>
      <c r="K292" s="94">
        <f t="shared" si="45"/>
        <v>0</v>
      </c>
      <c r="L292" s="94">
        <f t="shared" si="45"/>
        <v>0</v>
      </c>
      <c r="M292" s="94">
        <f t="shared" si="45"/>
        <v>0</v>
      </c>
      <c r="N292" s="94">
        <f t="shared" si="45"/>
        <v>0</v>
      </c>
      <c r="O292" s="94">
        <f t="shared" si="45"/>
        <v>0</v>
      </c>
      <c r="P292" s="95">
        <f>P286/P287*100-100</f>
        <v>4.4355493049169894</v>
      </c>
    </row>
    <row r="293" spans="1:16" s="80" customFormat="1" ht="16.5" customHeight="1">
      <c r="A293" s="92" t="s">
        <v>74</v>
      </c>
      <c r="B293" s="93">
        <f>B287/B288*100-100</f>
        <v>0</v>
      </c>
      <c r="C293" s="94">
        <f t="shared" si="45"/>
        <v>-30</v>
      </c>
      <c r="D293" s="94">
        <f t="shared" si="45"/>
        <v>27.490039840637451</v>
      </c>
      <c r="E293" s="94">
        <f t="shared" si="45"/>
        <v>-4</v>
      </c>
      <c r="F293" s="94">
        <f t="shared" si="45"/>
        <v>-20</v>
      </c>
      <c r="G293" s="94">
        <f t="shared" si="45"/>
        <v>-20</v>
      </c>
      <c r="H293" s="94">
        <f t="shared" si="45"/>
        <v>-15.384615384615387</v>
      </c>
      <c r="I293" s="94">
        <f t="shared" si="45"/>
        <v>9.6566523605150252</v>
      </c>
      <c r="J293" s="94">
        <f t="shared" si="45"/>
        <v>0</v>
      </c>
      <c r="K293" s="94">
        <f t="shared" si="45"/>
        <v>71.86098654708519</v>
      </c>
      <c r="L293" s="94">
        <f t="shared" si="45"/>
        <v>-24</v>
      </c>
      <c r="M293" s="94">
        <f t="shared" si="45"/>
        <v>-24.967320261437905</v>
      </c>
      <c r="N293" s="94">
        <f t="shared" si="45"/>
        <v>-10</v>
      </c>
      <c r="O293" s="94">
        <f t="shared" si="45"/>
        <v>-25</v>
      </c>
      <c r="P293" s="95">
        <f>P287/P288*100-100</f>
        <v>-8.9803554724041135</v>
      </c>
    </row>
    <row r="294" spans="1:16" s="80" customFormat="1" ht="16.5" customHeight="1" thickBot="1">
      <c r="A294" s="96" t="s">
        <v>75</v>
      </c>
      <c r="B294" s="97">
        <f>B288/B289*100-100</f>
        <v>14.285714285714278</v>
      </c>
      <c r="C294" s="98">
        <f t="shared" si="45"/>
        <v>281.26361655773422</v>
      </c>
      <c r="D294" s="98">
        <f t="shared" si="45"/>
        <v>0</v>
      </c>
      <c r="E294" s="98">
        <f t="shared" si="45"/>
        <v>7.3145604395604522</v>
      </c>
      <c r="F294" s="98">
        <f t="shared" si="45"/>
        <v>-42.857142857142861</v>
      </c>
      <c r="G294" s="98">
        <f t="shared" si="45"/>
        <v>15.384615384615373</v>
      </c>
      <c r="H294" s="98">
        <f t="shared" si="45"/>
        <v>62.5</v>
      </c>
      <c r="I294" s="98">
        <f t="shared" si="45"/>
        <v>0</v>
      </c>
      <c r="J294" s="98">
        <f t="shared" si="45"/>
        <v>0</v>
      </c>
      <c r="K294" s="98">
        <f t="shared" si="45"/>
        <v>0</v>
      </c>
      <c r="L294" s="98">
        <f t="shared" si="45"/>
        <v>0</v>
      </c>
      <c r="M294" s="98">
        <f t="shared" si="45"/>
        <v>20</v>
      </c>
      <c r="N294" s="98">
        <f t="shared" si="45"/>
        <v>68.393782383419676</v>
      </c>
      <c r="O294" s="99">
        <f t="shared" si="45"/>
        <v>0</v>
      </c>
      <c r="P294" s="100">
        <f>P288/P289*100-100</f>
        <v>15.058234387745856</v>
      </c>
    </row>
    <row r="295" spans="1:16" s="107" customFormat="1" ht="9" customHeight="1">
      <c r="A295" s="40"/>
      <c r="B295" s="103"/>
      <c r="C295" s="104"/>
      <c r="D295" s="104"/>
      <c r="E295" s="104"/>
      <c r="F295" s="105"/>
      <c r="G295" s="104"/>
      <c r="H295" s="104"/>
      <c r="I295" s="105"/>
      <c r="J295" s="104"/>
      <c r="K295" s="104"/>
      <c r="L295" s="104"/>
      <c r="M295" s="105"/>
      <c r="N295" s="105"/>
      <c r="O295" s="104"/>
      <c r="P295" s="106"/>
    </row>
    <row r="296" spans="1:16" s="107" customFormat="1" ht="16.5" customHeight="1">
      <c r="A296" s="108" t="s">
        <v>48</v>
      </c>
      <c r="B296" s="109"/>
      <c r="C296" s="110"/>
      <c r="D296" s="110"/>
      <c r="E296" s="110"/>
      <c r="F296" s="111"/>
      <c r="G296" s="110"/>
      <c r="H296" s="110"/>
      <c r="I296" s="111"/>
      <c r="J296" s="110"/>
      <c r="K296" s="110"/>
      <c r="L296" s="110"/>
      <c r="M296" s="111"/>
      <c r="N296" s="111"/>
      <c r="O296" s="110"/>
      <c r="P296" s="112"/>
    </row>
    <row r="297" spans="1:16" s="107" customFormat="1" ht="68.25" customHeight="1">
      <c r="A297" s="113" t="s">
        <v>84</v>
      </c>
      <c r="B297" s="114"/>
      <c r="C297" s="114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</row>
    <row r="298" spans="1:16" s="107" customFormat="1" ht="55.5" customHeight="1">
      <c r="A298" s="115" t="s">
        <v>85</v>
      </c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</row>
    <row r="299" spans="1:16" s="107" customFormat="1" ht="68.25" customHeight="1">
      <c r="A299" s="116" t="s">
        <v>86</v>
      </c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</row>
    <row r="300" spans="1:16" s="107" customFormat="1" ht="93" customHeight="1">
      <c r="A300" s="114" t="s">
        <v>87</v>
      </c>
      <c r="B300" s="114"/>
      <c r="C300" s="114"/>
      <c r="D300" s="114"/>
      <c r="E300" s="114"/>
      <c r="F300" s="114"/>
      <c r="G300" s="114"/>
      <c r="H300" s="114"/>
      <c r="I300" s="114"/>
      <c r="J300" s="114"/>
      <c r="K300" s="114"/>
      <c r="L300" s="114"/>
      <c r="M300" s="114"/>
      <c r="N300" s="114"/>
      <c r="O300" s="114"/>
      <c r="P300" s="114"/>
    </row>
    <row r="301" spans="1:16" s="107" customFormat="1" ht="14.25" customHeight="1">
      <c r="A301" s="117" t="s">
        <v>88</v>
      </c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9"/>
    </row>
    <row r="302" spans="1:16" s="120" customFormat="1" ht="27.75" customHeight="1">
      <c r="A302" s="115" t="s">
        <v>89</v>
      </c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</row>
    <row r="303" spans="1:16" s="122" customFormat="1" ht="15.75" customHeight="1">
      <c r="A303" s="117" t="s">
        <v>90</v>
      </c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7"/>
      <c r="P303" s="121"/>
    </row>
    <row r="304" spans="1:16" s="122" customFormat="1" ht="15.75" customHeight="1">
      <c r="A304" s="117" t="s">
        <v>91</v>
      </c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7"/>
      <c r="P304" s="121"/>
    </row>
    <row r="305" spans="1:16" s="122" customFormat="1" ht="53.25" customHeight="1">
      <c r="A305" s="115" t="s">
        <v>92</v>
      </c>
      <c r="B305" s="115"/>
      <c r="C305" s="115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</row>
    <row r="306" spans="1:16" s="107" customFormat="1" ht="14.25" customHeight="1">
      <c r="A306" s="115" t="s">
        <v>93</v>
      </c>
      <c r="B306" s="115"/>
      <c r="C306" s="115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</row>
    <row r="307" spans="1:16" s="107" customFormat="1" ht="65.25" customHeight="1">
      <c r="A307" s="114" t="s">
        <v>94</v>
      </c>
      <c r="B307" s="114"/>
      <c r="C307" s="114"/>
      <c r="D307" s="114"/>
      <c r="E307" s="114"/>
      <c r="F307" s="114"/>
      <c r="G307" s="114"/>
      <c r="H307" s="114"/>
      <c r="I307" s="114"/>
      <c r="J307" s="114"/>
      <c r="K307" s="114"/>
      <c r="L307" s="114"/>
      <c r="M307" s="114"/>
      <c r="N307" s="114"/>
      <c r="O307" s="114"/>
      <c r="P307" s="114"/>
    </row>
    <row r="308" spans="1:16" ht="18">
      <c r="A308" s="123"/>
      <c r="B308" s="124"/>
      <c r="C308" s="124"/>
      <c r="D308" s="124"/>
      <c r="E308" s="123"/>
      <c r="F308" s="123"/>
      <c r="G308" s="124"/>
      <c r="H308" s="124"/>
      <c r="I308" s="123"/>
      <c r="J308" s="124"/>
      <c r="K308" s="124"/>
      <c r="L308" s="124"/>
      <c r="M308" s="123"/>
      <c r="N308" s="123"/>
      <c r="O308" s="124"/>
      <c r="P308" s="125"/>
    </row>
    <row r="309" spans="1:16" ht="18">
      <c r="A309" s="127"/>
      <c r="B309" s="128"/>
      <c r="C309" s="128"/>
      <c r="D309" s="128"/>
      <c r="E309" s="129"/>
      <c r="F309" s="129"/>
      <c r="G309" s="128"/>
      <c r="H309" s="128"/>
      <c r="I309" s="129"/>
      <c r="J309" s="128"/>
      <c r="K309" s="128"/>
      <c r="L309" s="128"/>
      <c r="M309" s="129"/>
      <c r="N309" s="129"/>
      <c r="O309" s="128"/>
    </row>
    <row r="310" spans="1:16">
      <c r="A310" s="126"/>
    </row>
    <row r="311" spans="1:16" s="107" customFormat="1">
      <c r="A311" s="120"/>
      <c r="B311" s="132"/>
      <c r="C311" s="132"/>
      <c r="D311" s="132"/>
      <c r="G311" s="132"/>
      <c r="H311" s="132"/>
      <c r="J311" s="132"/>
      <c r="K311" s="132"/>
      <c r="L311" s="132"/>
      <c r="O311" s="132"/>
      <c r="P311" s="133"/>
    </row>
    <row r="312" spans="1:16" s="107" customFormat="1">
      <c r="A312" s="120"/>
      <c r="B312" s="132"/>
      <c r="C312" s="132"/>
      <c r="D312" s="132"/>
      <c r="G312" s="132"/>
      <c r="H312" s="132"/>
      <c r="J312" s="132"/>
      <c r="K312" s="132"/>
      <c r="L312" s="132"/>
      <c r="O312" s="132"/>
      <c r="P312" s="133"/>
    </row>
    <row r="313" spans="1:16" s="107" customFormat="1">
      <c r="A313" s="120"/>
      <c r="B313" s="132"/>
      <c r="C313" s="132"/>
      <c r="D313" s="132"/>
      <c r="G313" s="132"/>
      <c r="H313" s="132"/>
      <c r="J313" s="132"/>
      <c r="K313" s="132"/>
      <c r="L313" s="132"/>
      <c r="O313" s="132"/>
      <c r="P313" s="133"/>
    </row>
    <row r="314" spans="1:16" s="107" customFormat="1">
      <c r="A314" s="120"/>
      <c r="B314" s="132"/>
      <c r="C314" s="132"/>
      <c r="D314" s="132"/>
      <c r="G314" s="132"/>
      <c r="H314" s="132"/>
      <c r="J314" s="132"/>
      <c r="K314" s="132"/>
      <c r="L314" s="132"/>
      <c r="O314" s="132"/>
      <c r="P314" s="133"/>
    </row>
    <row r="315" spans="1:16" s="107" customFormat="1">
      <c r="A315" s="120"/>
      <c r="B315" s="132"/>
      <c r="C315" s="132"/>
      <c r="D315" s="132"/>
      <c r="G315" s="132"/>
      <c r="H315" s="132"/>
      <c r="J315" s="132"/>
      <c r="K315" s="132"/>
      <c r="L315" s="132"/>
      <c r="O315" s="132"/>
      <c r="P315" s="133"/>
    </row>
    <row r="316" spans="1:16" s="107" customFormat="1">
      <c r="A316" s="120"/>
      <c r="B316" s="132"/>
      <c r="C316" s="132"/>
      <c r="D316" s="132"/>
      <c r="G316" s="132"/>
      <c r="H316" s="132"/>
      <c r="J316" s="132"/>
      <c r="K316" s="132"/>
      <c r="L316" s="132"/>
      <c r="O316" s="132"/>
      <c r="P316" s="133"/>
    </row>
    <row r="317" spans="1:16" s="107" customFormat="1">
      <c r="A317" s="120"/>
      <c r="B317" s="132"/>
      <c r="C317" s="132"/>
      <c r="D317" s="132"/>
      <c r="G317" s="132"/>
      <c r="H317" s="132"/>
      <c r="J317" s="132"/>
      <c r="K317" s="132"/>
      <c r="L317" s="132"/>
      <c r="O317" s="132"/>
      <c r="P317" s="133"/>
    </row>
    <row r="318" spans="1:16" s="107" customFormat="1">
      <c r="A318" s="120"/>
      <c r="B318" s="132"/>
      <c r="C318" s="132"/>
      <c r="D318" s="132"/>
      <c r="G318" s="132"/>
      <c r="H318" s="132"/>
      <c r="J318" s="132"/>
      <c r="K318" s="132"/>
      <c r="L318" s="132"/>
      <c r="O318" s="132"/>
      <c r="P318" s="133"/>
    </row>
    <row r="319" spans="1:16" s="107" customFormat="1">
      <c r="A319" s="120"/>
      <c r="B319" s="132"/>
      <c r="C319" s="132"/>
      <c r="D319" s="132"/>
      <c r="G319" s="132"/>
      <c r="H319" s="132"/>
      <c r="J319" s="132"/>
      <c r="K319" s="132"/>
      <c r="L319" s="132"/>
      <c r="O319" s="132"/>
      <c r="P319" s="133"/>
    </row>
    <row r="320" spans="1:16" s="107" customFormat="1">
      <c r="A320" s="120"/>
      <c r="B320" s="132"/>
      <c r="C320" s="132"/>
      <c r="D320" s="132"/>
      <c r="G320" s="132"/>
      <c r="H320" s="132"/>
      <c r="J320" s="132"/>
      <c r="K320" s="132"/>
      <c r="L320" s="132"/>
      <c r="O320" s="132"/>
      <c r="P320" s="133"/>
    </row>
    <row r="321" spans="1:16" s="107" customFormat="1">
      <c r="A321" s="120"/>
      <c r="B321" s="132"/>
      <c r="C321" s="132"/>
      <c r="D321" s="132"/>
      <c r="G321" s="132"/>
      <c r="H321" s="132"/>
      <c r="J321" s="132"/>
      <c r="K321" s="132"/>
      <c r="L321" s="132"/>
      <c r="O321" s="132"/>
      <c r="P321" s="133"/>
    </row>
    <row r="322" spans="1:16" s="107" customFormat="1">
      <c r="A322" s="120"/>
      <c r="B322" s="132"/>
      <c r="C322" s="132"/>
      <c r="D322" s="132"/>
      <c r="G322" s="132"/>
      <c r="H322" s="132"/>
      <c r="J322" s="132"/>
      <c r="K322" s="132"/>
      <c r="L322" s="132"/>
      <c r="O322" s="132"/>
      <c r="P322" s="133"/>
    </row>
    <row r="323" spans="1:16" s="107" customFormat="1">
      <c r="A323" s="120"/>
      <c r="B323" s="132"/>
      <c r="C323" s="132"/>
      <c r="D323" s="132"/>
      <c r="G323" s="132"/>
      <c r="H323" s="132"/>
      <c r="J323" s="132"/>
      <c r="K323" s="132"/>
      <c r="L323" s="132"/>
      <c r="O323" s="132"/>
      <c r="P323" s="133"/>
    </row>
    <row r="324" spans="1:16" s="107" customFormat="1">
      <c r="A324" s="120"/>
      <c r="B324" s="132"/>
      <c r="C324" s="132"/>
      <c r="D324" s="132"/>
      <c r="G324" s="132"/>
      <c r="H324" s="132"/>
      <c r="J324" s="132"/>
      <c r="K324" s="132"/>
      <c r="L324" s="132"/>
      <c r="O324" s="132"/>
      <c r="P324" s="133"/>
    </row>
    <row r="325" spans="1:16" s="107" customFormat="1">
      <c r="A325" s="120"/>
      <c r="B325" s="132"/>
      <c r="C325" s="132"/>
      <c r="D325" s="132"/>
      <c r="G325" s="132"/>
      <c r="H325" s="132"/>
      <c r="J325" s="132"/>
      <c r="K325" s="132"/>
      <c r="L325" s="132"/>
      <c r="O325" s="132"/>
      <c r="P325" s="133"/>
    </row>
    <row r="326" spans="1:16" s="107" customFormat="1">
      <c r="A326" s="120"/>
      <c r="B326" s="132"/>
      <c r="C326" s="132"/>
      <c r="D326" s="132"/>
      <c r="G326" s="132"/>
      <c r="H326" s="132"/>
      <c r="J326" s="132"/>
      <c r="K326" s="132"/>
      <c r="L326" s="132"/>
      <c r="O326" s="132"/>
      <c r="P326" s="133"/>
    </row>
    <row r="327" spans="1:16" s="107" customFormat="1">
      <c r="A327" s="120"/>
      <c r="B327" s="132"/>
      <c r="C327" s="132"/>
      <c r="D327" s="132"/>
      <c r="G327" s="132"/>
      <c r="H327" s="132"/>
      <c r="J327" s="132"/>
      <c r="K327" s="132"/>
      <c r="L327" s="132"/>
      <c r="O327" s="132"/>
      <c r="P327" s="133"/>
    </row>
    <row r="328" spans="1:16" s="107" customFormat="1">
      <c r="A328" s="120"/>
      <c r="B328" s="132"/>
      <c r="C328" s="132"/>
      <c r="D328" s="132"/>
      <c r="G328" s="132"/>
      <c r="H328" s="132"/>
      <c r="J328" s="132"/>
      <c r="K328" s="132"/>
      <c r="L328" s="132"/>
      <c r="O328" s="132"/>
      <c r="P328" s="133"/>
    </row>
    <row r="329" spans="1:16" s="107" customFormat="1">
      <c r="A329" s="120"/>
      <c r="B329" s="132"/>
      <c r="C329" s="132"/>
      <c r="D329" s="132"/>
      <c r="G329" s="132"/>
      <c r="H329" s="132"/>
      <c r="J329" s="132"/>
      <c r="K329" s="132"/>
      <c r="L329" s="132"/>
      <c r="O329" s="132"/>
      <c r="P329" s="133"/>
    </row>
    <row r="330" spans="1:16" s="107" customFormat="1">
      <c r="A330" s="120"/>
      <c r="B330" s="132"/>
      <c r="C330" s="132"/>
      <c r="D330" s="132"/>
      <c r="G330" s="132"/>
      <c r="H330" s="132"/>
      <c r="J330" s="132"/>
      <c r="K330" s="132"/>
      <c r="L330" s="132"/>
      <c r="O330" s="132"/>
      <c r="P330" s="133"/>
    </row>
    <row r="331" spans="1:16" s="107" customFormat="1">
      <c r="A331" s="120"/>
      <c r="B331" s="132"/>
      <c r="C331" s="132"/>
      <c r="D331" s="132"/>
      <c r="G331" s="132"/>
      <c r="H331" s="132"/>
      <c r="J331" s="132"/>
      <c r="K331" s="132"/>
      <c r="L331" s="132"/>
      <c r="O331" s="132"/>
      <c r="P331" s="133"/>
    </row>
    <row r="332" spans="1:16" s="107" customFormat="1">
      <c r="A332" s="120"/>
      <c r="B332" s="132"/>
      <c r="C332" s="132"/>
      <c r="D332" s="132"/>
      <c r="G332" s="132"/>
      <c r="H332" s="132"/>
      <c r="J332" s="132"/>
      <c r="K332" s="132"/>
      <c r="L332" s="132"/>
      <c r="O332" s="132"/>
      <c r="P332" s="133"/>
    </row>
    <row r="333" spans="1:16" s="107" customFormat="1">
      <c r="A333" s="120"/>
      <c r="B333" s="132"/>
      <c r="C333" s="132"/>
      <c r="D333" s="132"/>
      <c r="G333" s="132"/>
      <c r="H333" s="132"/>
      <c r="J333" s="132"/>
      <c r="K333" s="132"/>
      <c r="L333" s="132"/>
      <c r="O333" s="132"/>
      <c r="P333" s="133"/>
    </row>
    <row r="334" spans="1:16" s="107" customFormat="1">
      <c r="A334" s="120"/>
      <c r="B334" s="132"/>
      <c r="C334" s="132"/>
      <c r="D334" s="132"/>
      <c r="G334" s="132"/>
      <c r="H334" s="132"/>
      <c r="J334" s="132"/>
      <c r="K334" s="132"/>
      <c r="L334" s="132"/>
      <c r="O334" s="132"/>
      <c r="P334" s="133"/>
    </row>
    <row r="335" spans="1:16" s="107" customFormat="1">
      <c r="A335" s="120"/>
      <c r="B335" s="132"/>
      <c r="C335" s="132"/>
      <c r="D335" s="132"/>
      <c r="G335" s="132"/>
      <c r="H335" s="132"/>
      <c r="J335" s="132"/>
      <c r="K335" s="132"/>
      <c r="L335" s="132"/>
      <c r="O335" s="132"/>
      <c r="P335" s="133"/>
    </row>
    <row r="336" spans="1:16" s="107" customFormat="1">
      <c r="A336" s="120"/>
      <c r="B336" s="132"/>
      <c r="C336" s="132"/>
      <c r="D336" s="132"/>
      <c r="G336" s="132"/>
      <c r="H336" s="132"/>
      <c r="J336" s="132"/>
      <c r="K336" s="132"/>
      <c r="L336" s="132"/>
      <c r="O336" s="132"/>
      <c r="P336" s="133"/>
    </row>
    <row r="337" spans="1:16" s="107" customFormat="1">
      <c r="A337" s="120"/>
      <c r="B337" s="132"/>
      <c r="C337" s="132"/>
      <c r="D337" s="132"/>
      <c r="G337" s="132"/>
      <c r="H337" s="132"/>
      <c r="J337" s="132"/>
      <c r="K337" s="132"/>
      <c r="L337" s="132"/>
      <c r="O337" s="132"/>
      <c r="P337" s="133"/>
    </row>
    <row r="338" spans="1:16" s="107" customFormat="1">
      <c r="A338" s="120"/>
      <c r="B338" s="132"/>
      <c r="C338" s="132"/>
      <c r="D338" s="132"/>
      <c r="G338" s="132"/>
      <c r="H338" s="132"/>
      <c r="J338" s="132"/>
      <c r="K338" s="132"/>
      <c r="L338" s="132"/>
      <c r="O338" s="132"/>
      <c r="P338" s="133"/>
    </row>
    <row r="339" spans="1:16" s="107" customFormat="1">
      <c r="A339" s="120"/>
      <c r="B339" s="132"/>
      <c r="C339" s="132"/>
      <c r="D339" s="132"/>
      <c r="G339" s="132"/>
      <c r="H339" s="132"/>
      <c r="J339" s="132"/>
      <c r="K339" s="132"/>
      <c r="L339" s="132"/>
      <c r="O339" s="132"/>
      <c r="P339" s="133"/>
    </row>
    <row r="340" spans="1:16" s="107" customFormat="1">
      <c r="A340" s="120"/>
      <c r="B340" s="132"/>
      <c r="C340" s="132"/>
      <c r="D340" s="132"/>
      <c r="G340" s="132"/>
      <c r="H340" s="132"/>
      <c r="J340" s="132"/>
      <c r="K340" s="132"/>
      <c r="L340" s="132"/>
      <c r="O340" s="132"/>
      <c r="P340" s="133"/>
    </row>
    <row r="341" spans="1:16" s="107" customFormat="1">
      <c r="A341" s="120"/>
      <c r="B341" s="132"/>
      <c r="C341" s="132"/>
      <c r="D341" s="132"/>
      <c r="G341" s="132"/>
      <c r="H341" s="132"/>
      <c r="J341" s="132"/>
      <c r="K341" s="132"/>
      <c r="L341" s="132"/>
      <c r="O341" s="132"/>
      <c r="P341" s="133"/>
    </row>
    <row r="342" spans="1:16" s="107" customFormat="1">
      <c r="A342" s="120"/>
      <c r="B342" s="132"/>
      <c r="C342" s="132"/>
      <c r="D342" s="132"/>
      <c r="G342" s="132"/>
      <c r="H342" s="132"/>
      <c r="J342" s="132"/>
      <c r="K342" s="132"/>
      <c r="L342" s="132"/>
      <c r="O342" s="132"/>
      <c r="P342" s="133"/>
    </row>
    <row r="343" spans="1:16" s="107" customFormat="1">
      <c r="A343" s="120"/>
      <c r="B343" s="132"/>
      <c r="C343" s="132"/>
      <c r="D343" s="132"/>
      <c r="G343" s="132"/>
      <c r="H343" s="132"/>
      <c r="J343" s="132"/>
      <c r="K343" s="132"/>
      <c r="L343" s="132"/>
      <c r="O343" s="132"/>
      <c r="P343" s="133"/>
    </row>
    <row r="344" spans="1:16" s="107" customFormat="1">
      <c r="A344" s="120"/>
      <c r="B344" s="132"/>
      <c r="C344" s="132"/>
      <c r="D344" s="132"/>
      <c r="G344" s="132"/>
      <c r="H344" s="132"/>
      <c r="J344" s="132"/>
      <c r="K344" s="132"/>
      <c r="L344" s="132"/>
      <c r="O344" s="132"/>
      <c r="P344" s="133"/>
    </row>
    <row r="345" spans="1:16" s="107" customFormat="1">
      <c r="A345" s="120"/>
      <c r="B345" s="132"/>
      <c r="C345" s="132"/>
      <c r="D345" s="132"/>
      <c r="G345" s="132"/>
      <c r="H345" s="132"/>
      <c r="J345" s="132"/>
      <c r="K345" s="132"/>
      <c r="L345" s="132"/>
      <c r="O345" s="132"/>
      <c r="P345" s="133"/>
    </row>
    <row r="346" spans="1:16" s="107" customFormat="1">
      <c r="A346" s="120"/>
      <c r="B346" s="132"/>
      <c r="C346" s="132"/>
      <c r="D346" s="132"/>
      <c r="G346" s="132"/>
      <c r="H346" s="132"/>
      <c r="J346" s="132"/>
      <c r="K346" s="132"/>
      <c r="L346" s="132"/>
      <c r="O346" s="132"/>
      <c r="P346" s="133"/>
    </row>
    <row r="347" spans="1:16" s="107" customFormat="1">
      <c r="A347" s="120"/>
      <c r="B347" s="132"/>
      <c r="C347" s="132"/>
      <c r="D347" s="132"/>
      <c r="G347" s="132"/>
      <c r="H347" s="132"/>
      <c r="J347" s="132"/>
      <c r="K347" s="132"/>
      <c r="L347" s="132"/>
      <c r="O347" s="132"/>
      <c r="P347" s="133"/>
    </row>
    <row r="348" spans="1:16" s="107" customFormat="1">
      <c r="A348" s="120"/>
      <c r="B348" s="132"/>
      <c r="C348" s="132"/>
      <c r="D348" s="132"/>
      <c r="G348" s="132"/>
      <c r="H348" s="132"/>
      <c r="J348" s="132"/>
      <c r="K348" s="132"/>
      <c r="L348" s="132"/>
      <c r="O348" s="132"/>
      <c r="P348" s="133"/>
    </row>
    <row r="349" spans="1:16" s="107" customFormat="1">
      <c r="A349" s="120"/>
      <c r="B349" s="132"/>
      <c r="C349" s="132"/>
      <c r="D349" s="132"/>
      <c r="G349" s="132"/>
      <c r="H349" s="132"/>
      <c r="J349" s="132"/>
      <c r="K349" s="132"/>
      <c r="L349" s="132"/>
      <c r="O349" s="132"/>
      <c r="P349" s="133"/>
    </row>
    <row r="350" spans="1:16" s="107" customFormat="1">
      <c r="A350" s="120"/>
      <c r="B350" s="132"/>
      <c r="C350" s="132"/>
      <c r="D350" s="132"/>
      <c r="G350" s="132"/>
      <c r="H350" s="132"/>
      <c r="J350" s="132"/>
      <c r="K350" s="132"/>
      <c r="L350" s="132"/>
      <c r="O350" s="132"/>
      <c r="P350" s="133"/>
    </row>
    <row r="351" spans="1:16" s="107" customFormat="1">
      <c r="A351" s="120"/>
      <c r="B351" s="132"/>
      <c r="C351" s="132"/>
      <c r="D351" s="132"/>
      <c r="G351" s="132"/>
      <c r="H351" s="132"/>
      <c r="J351" s="132"/>
      <c r="K351" s="132"/>
      <c r="L351" s="132"/>
      <c r="O351" s="132"/>
      <c r="P351" s="133"/>
    </row>
    <row r="352" spans="1:16" s="107" customFormat="1">
      <c r="A352" s="120"/>
      <c r="B352" s="132"/>
      <c r="C352" s="132"/>
      <c r="D352" s="132"/>
      <c r="G352" s="132"/>
      <c r="H352" s="132"/>
      <c r="J352" s="132"/>
      <c r="K352" s="132"/>
      <c r="L352" s="132"/>
      <c r="O352" s="132"/>
      <c r="P352" s="133"/>
    </row>
    <row r="353" spans="1:16" s="107" customFormat="1">
      <c r="A353" s="120"/>
      <c r="B353" s="132"/>
      <c r="C353" s="132"/>
      <c r="D353" s="132"/>
      <c r="G353" s="132"/>
      <c r="H353" s="132"/>
      <c r="J353" s="132"/>
      <c r="K353" s="132"/>
      <c r="L353" s="132"/>
      <c r="O353" s="132"/>
      <c r="P353" s="133"/>
    </row>
    <row r="354" spans="1:16" s="107" customFormat="1">
      <c r="A354" s="120"/>
      <c r="B354" s="132"/>
      <c r="C354" s="132"/>
      <c r="D354" s="132"/>
      <c r="G354" s="132"/>
      <c r="H354" s="132"/>
      <c r="J354" s="132"/>
      <c r="K354" s="132"/>
      <c r="L354" s="132"/>
      <c r="O354" s="132"/>
      <c r="P354" s="133"/>
    </row>
    <row r="355" spans="1:16" s="107" customFormat="1">
      <c r="A355" s="120"/>
      <c r="B355" s="132"/>
      <c r="C355" s="132"/>
      <c r="D355" s="132"/>
      <c r="G355" s="132"/>
      <c r="H355" s="132"/>
      <c r="J355" s="132"/>
      <c r="K355" s="132"/>
      <c r="L355" s="132"/>
      <c r="O355" s="132"/>
      <c r="P355" s="133"/>
    </row>
    <row r="356" spans="1:16" s="107" customFormat="1">
      <c r="A356" s="120"/>
      <c r="B356" s="132"/>
      <c r="C356" s="132"/>
      <c r="D356" s="132"/>
      <c r="G356" s="132"/>
      <c r="H356" s="132"/>
      <c r="J356" s="132"/>
      <c r="K356" s="132"/>
      <c r="L356" s="132"/>
      <c r="O356" s="132"/>
      <c r="P356" s="133"/>
    </row>
    <row r="357" spans="1:16" s="107" customFormat="1">
      <c r="A357" s="120"/>
      <c r="B357" s="132"/>
      <c r="C357" s="132"/>
      <c r="D357" s="132"/>
      <c r="G357" s="132"/>
      <c r="H357" s="132"/>
      <c r="J357" s="132"/>
      <c r="K357" s="132"/>
      <c r="L357" s="132"/>
      <c r="O357" s="132"/>
      <c r="P357" s="133"/>
    </row>
    <row r="358" spans="1:16" s="107" customFormat="1">
      <c r="A358" s="120"/>
      <c r="B358" s="132"/>
      <c r="C358" s="132"/>
      <c r="D358" s="132"/>
      <c r="G358" s="132"/>
      <c r="H358" s="132"/>
      <c r="J358" s="132"/>
      <c r="K358" s="132"/>
      <c r="L358" s="132"/>
      <c r="O358" s="132"/>
      <c r="P358" s="133"/>
    </row>
    <row r="359" spans="1:16" s="107" customFormat="1">
      <c r="A359" s="120"/>
      <c r="B359" s="132"/>
      <c r="C359" s="132"/>
      <c r="D359" s="132"/>
      <c r="G359" s="132"/>
      <c r="H359" s="132"/>
      <c r="J359" s="132"/>
      <c r="K359" s="132"/>
      <c r="L359" s="132"/>
      <c r="O359" s="132"/>
      <c r="P359" s="133"/>
    </row>
    <row r="360" spans="1:16" s="107" customFormat="1">
      <c r="A360" s="120"/>
      <c r="B360" s="132"/>
      <c r="C360" s="132"/>
      <c r="D360" s="132"/>
      <c r="G360" s="132"/>
      <c r="H360" s="132"/>
      <c r="J360" s="132"/>
      <c r="K360" s="132"/>
      <c r="L360" s="132"/>
      <c r="O360" s="132"/>
      <c r="P360" s="133"/>
    </row>
    <row r="361" spans="1:16" s="107" customFormat="1">
      <c r="A361" s="120"/>
      <c r="B361" s="132"/>
      <c r="C361" s="132"/>
      <c r="D361" s="132"/>
      <c r="G361" s="132"/>
      <c r="H361" s="132"/>
      <c r="J361" s="132"/>
      <c r="K361" s="132"/>
      <c r="L361" s="132"/>
      <c r="O361" s="132"/>
      <c r="P361" s="133"/>
    </row>
    <row r="362" spans="1:16" s="107" customFormat="1">
      <c r="A362" s="120"/>
      <c r="B362" s="132"/>
      <c r="C362" s="132"/>
      <c r="D362" s="132"/>
      <c r="G362" s="132"/>
      <c r="H362" s="132"/>
      <c r="J362" s="132"/>
      <c r="K362" s="132"/>
      <c r="L362" s="132"/>
      <c r="O362" s="132"/>
      <c r="P362" s="133"/>
    </row>
    <row r="363" spans="1:16" s="107" customFormat="1">
      <c r="A363" s="120"/>
      <c r="B363" s="132"/>
      <c r="C363" s="132"/>
      <c r="D363" s="132"/>
      <c r="G363" s="132"/>
      <c r="H363" s="132"/>
      <c r="J363" s="132"/>
      <c r="K363" s="132"/>
      <c r="L363" s="132"/>
      <c r="O363" s="132"/>
      <c r="P363" s="133"/>
    </row>
    <row r="364" spans="1:16" s="107" customFormat="1">
      <c r="A364" s="120"/>
      <c r="B364" s="132"/>
      <c r="C364" s="132"/>
      <c r="D364" s="132"/>
      <c r="G364" s="132"/>
      <c r="H364" s="132"/>
      <c r="J364" s="132"/>
      <c r="K364" s="132"/>
      <c r="L364" s="132"/>
      <c r="O364" s="132"/>
      <c r="P364" s="133"/>
    </row>
    <row r="365" spans="1:16" s="107" customFormat="1">
      <c r="A365" s="120"/>
      <c r="B365" s="132"/>
      <c r="C365" s="132"/>
      <c r="D365" s="132"/>
      <c r="G365" s="132"/>
      <c r="H365" s="132"/>
      <c r="J365" s="132"/>
      <c r="K365" s="132"/>
      <c r="L365" s="132"/>
      <c r="O365" s="132"/>
      <c r="P365" s="133"/>
    </row>
    <row r="366" spans="1:16" s="107" customFormat="1">
      <c r="A366" s="120"/>
      <c r="B366" s="132"/>
      <c r="C366" s="132"/>
      <c r="D366" s="132"/>
      <c r="G366" s="132"/>
      <c r="H366" s="132"/>
      <c r="J366" s="132"/>
      <c r="K366" s="132"/>
      <c r="L366" s="132"/>
      <c r="O366" s="132"/>
      <c r="P366" s="133"/>
    </row>
    <row r="367" spans="1:16" s="107" customFormat="1">
      <c r="A367" s="120"/>
      <c r="B367" s="132"/>
      <c r="C367" s="132"/>
      <c r="D367" s="132"/>
      <c r="G367" s="132"/>
      <c r="H367" s="132"/>
      <c r="J367" s="132"/>
      <c r="K367" s="132"/>
      <c r="L367" s="132"/>
      <c r="O367" s="132"/>
      <c r="P367" s="133"/>
    </row>
    <row r="368" spans="1:16" s="107" customFormat="1">
      <c r="A368" s="120"/>
      <c r="B368" s="132"/>
      <c r="C368" s="132"/>
      <c r="D368" s="132"/>
      <c r="G368" s="132"/>
      <c r="H368" s="132"/>
      <c r="J368" s="132"/>
      <c r="K368" s="132"/>
      <c r="L368" s="132"/>
      <c r="O368" s="132"/>
      <c r="P368" s="133"/>
    </row>
    <row r="369" spans="1:16" s="107" customFormat="1">
      <c r="A369" s="120"/>
      <c r="B369" s="132"/>
      <c r="C369" s="132"/>
      <c r="D369" s="132"/>
      <c r="G369" s="132"/>
      <c r="H369" s="132"/>
      <c r="J369" s="132"/>
      <c r="K369" s="132"/>
      <c r="L369" s="132"/>
      <c r="O369" s="132"/>
      <c r="P369" s="133"/>
    </row>
    <row r="370" spans="1:16" s="107" customFormat="1">
      <c r="A370" s="120"/>
      <c r="B370" s="132"/>
      <c r="C370" s="132"/>
      <c r="D370" s="132"/>
      <c r="G370" s="132"/>
      <c r="H370" s="132"/>
      <c r="J370" s="132"/>
      <c r="K370" s="132"/>
      <c r="L370" s="132"/>
      <c r="O370" s="132"/>
      <c r="P370" s="133"/>
    </row>
    <row r="371" spans="1:16" s="107" customFormat="1">
      <c r="A371" s="120"/>
      <c r="B371" s="132"/>
      <c r="C371" s="132"/>
      <c r="D371" s="132"/>
      <c r="G371" s="132"/>
      <c r="H371" s="132"/>
      <c r="J371" s="132"/>
      <c r="K371" s="132"/>
      <c r="L371" s="132"/>
      <c r="O371" s="132"/>
      <c r="P371" s="133"/>
    </row>
    <row r="372" spans="1:16" s="107" customFormat="1">
      <c r="A372" s="120"/>
      <c r="B372" s="132"/>
      <c r="C372" s="132"/>
      <c r="D372" s="132"/>
      <c r="G372" s="132"/>
      <c r="H372" s="132"/>
      <c r="J372" s="132"/>
      <c r="K372" s="132"/>
      <c r="L372" s="132"/>
      <c r="O372" s="132"/>
      <c r="P372" s="133"/>
    </row>
    <row r="373" spans="1:16" s="107" customFormat="1">
      <c r="A373" s="120"/>
      <c r="B373" s="132"/>
      <c r="C373" s="132"/>
      <c r="D373" s="132"/>
      <c r="G373" s="132"/>
      <c r="H373" s="132"/>
      <c r="J373" s="132"/>
      <c r="K373" s="132"/>
      <c r="L373" s="132"/>
      <c r="O373" s="132"/>
      <c r="P373" s="133"/>
    </row>
    <row r="374" spans="1:16" s="107" customFormat="1">
      <c r="A374" s="120"/>
      <c r="B374" s="132"/>
      <c r="C374" s="132"/>
      <c r="D374" s="132"/>
      <c r="G374" s="132"/>
      <c r="H374" s="132"/>
      <c r="J374" s="132"/>
      <c r="K374" s="132"/>
      <c r="L374" s="132"/>
      <c r="O374" s="132"/>
      <c r="P374" s="133"/>
    </row>
    <row r="375" spans="1:16" s="107" customFormat="1">
      <c r="A375" s="120"/>
      <c r="B375" s="132"/>
      <c r="C375" s="132"/>
      <c r="D375" s="132"/>
      <c r="G375" s="132"/>
      <c r="H375" s="132"/>
      <c r="J375" s="132"/>
      <c r="K375" s="132"/>
      <c r="L375" s="132"/>
      <c r="O375" s="132"/>
      <c r="P375" s="133"/>
    </row>
    <row r="376" spans="1:16" s="107" customFormat="1">
      <c r="A376" s="120"/>
      <c r="B376" s="132"/>
      <c r="C376" s="132"/>
      <c r="D376" s="132"/>
      <c r="G376" s="132"/>
      <c r="H376" s="132"/>
      <c r="J376" s="132"/>
      <c r="K376" s="132"/>
      <c r="L376" s="132"/>
      <c r="O376" s="132"/>
      <c r="P376" s="133"/>
    </row>
    <row r="377" spans="1:16" s="107" customFormat="1">
      <c r="A377" s="120"/>
      <c r="B377" s="132"/>
      <c r="C377" s="132"/>
      <c r="D377" s="132"/>
      <c r="G377" s="132"/>
      <c r="H377" s="132"/>
      <c r="J377" s="132"/>
      <c r="K377" s="132"/>
      <c r="L377" s="132"/>
      <c r="O377" s="132"/>
      <c r="P377" s="133"/>
    </row>
    <row r="378" spans="1:16" s="107" customFormat="1">
      <c r="A378" s="120"/>
      <c r="B378" s="132"/>
      <c r="C378" s="132"/>
      <c r="D378" s="132"/>
      <c r="G378" s="132"/>
      <c r="H378" s="132"/>
      <c r="J378" s="132"/>
      <c r="K378" s="132"/>
      <c r="L378" s="132"/>
      <c r="O378" s="132"/>
      <c r="P378" s="133"/>
    </row>
    <row r="379" spans="1:16" s="107" customFormat="1">
      <c r="A379" s="120"/>
      <c r="B379" s="132"/>
      <c r="C379" s="132"/>
      <c r="D379" s="132"/>
      <c r="G379" s="132"/>
      <c r="H379" s="132"/>
      <c r="J379" s="132"/>
      <c r="K379" s="132"/>
      <c r="L379" s="132"/>
      <c r="O379" s="132"/>
      <c r="P379" s="133"/>
    </row>
    <row r="380" spans="1:16" s="107" customFormat="1">
      <c r="A380" s="120"/>
      <c r="B380" s="132"/>
      <c r="C380" s="132"/>
      <c r="D380" s="132"/>
      <c r="G380" s="132"/>
      <c r="H380" s="132"/>
      <c r="J380" s="132"/>
      <c r="K380" s="132"/>
      <c r="L380" s="132"/>
      <c r="O380" s="132"/>
      <c r="P380" s="133"/>
    </row>
    <row r="381" spans="1:16" s="107" customFormat="1">
      <c r="A381" s="120"/>
      <c r="B381" s="132"/>
      <c r="C381" s="132"/>
      <c r="D381" s="132"/>
      <c r="G381" s="132"/>
      <c r="H381" s="132"/>
      <c r="J381" s="132"/>
      <c r="K381" s="132"/>
      <c r="L381" s="132"/>
      <c r="O381" s="132"/>
      <c r="P381" s="133"/>
    </row>
    <row r="382" spans="1:16" s="107" customFormat="1">
      <c r="A382" s="120"/>
      <c r="B382" s="132"/>
      <c r="C382" s="132"/>
      <c r="D382" s="132"/>
      <c r="G382" s="132"/>
      <c r="H382" s="132"/>
      <c r="J382" s="132"/>
      <c r="K382" s="132"/>
      <c r="L382" s="132"/>
      <c r="O382" s="132"/>
      <c r="P382" s="133"/>
    </row>
    <row r="383" spans="1:16" s="107" customFormat="1">
      <c r="A383" s="120"/>
      <c r="B383" s="132"/>
      <c r="C383" s="132"/>
      <c r="D383" s="132"/>
      <c r="G383" s="132"/>
      <c r="H383" s="132"/>
      <c r="J383" s="132"/>
      <c r="K383" s="132"/>
      <c r="L383" s="132"/>
      <c r="O383" s="132"/>
      <c r="P383" s="133"/>
    </row>
    <row r="384" spans="1:16" s="107" customFormat="1">
      <c r="A384" s="120"/>
      <c r="B384" s="132"/>
      <c r="C384" s="132"/>
      <c r="D384" s="132"/>
      <c r="G384" s="132"/>
      <c r="H384" s="132"/>
      <c r="J384" s="132"/>
      <c r="K384" s="132"/>
      <c r="L384" s="132"/>
      <c r="O384" s="132"/>
      <c r="P384" s="133"/>
    </row>
    <row r="385" spans="1:16" s="107" customFormat="1">
      <c r="A385" s="120"/>
      <c r="B385" s="132"/>
      <c r="C385" s="132"/>
      <c r="D385" s="132"/>
      <c r="G385" s="132"/>
      <c r="H385" s="132"/>
      <c r="J385" s="132"/>
      <c r="K385" s="132"/>
      <c r="L385" s="132"/>
      <c r="O385" s="132"/>
      <c r="P385" s="133"/>
    </row>
    <row r="386" spans="1:16" s="107" customFormat="1">
      <c r="A386" s="120"/>
      <c r="B386" s="132"/>
      <c r="C386" s="132"/>
      <c r="D386" s="132"/>
      <c r="G386" s="132"/>
      <c r="H386" s="132"/>
      <c r="J386" s="132"/>
      <c r="K386" s="132"/>
      <c r="L386" s="132"/>
      <c r="O386" s="132"/>
      <c r="P386" s="133"/>
    </row>
    <row r="387" spans="1:16" s="107" customFormat="1">
      <c r="A387" s="120"/>
      <c r="B387" s="132"/>
      <c r="C387" s="132"/>
      <c r="D387" s="132"/>
      <c r="G387" s="132"/>
      <c r="H387" s="132"/>
      <c r="J387" s="132"/>
      <c r="K387" s="132"/>
      <c r="L387" s="132"/>
      <c r="O387" s="132"/>
      <c r="P387" s="133"/>
    </row>
    <row r="388" spans="1:16" s="107" customFormat="1">
      <c r="A388" s="120"/>
      <c r="B388" s="132"/>
      <c r="C388" s="132"/>
      <c r="D388" s="132"/>
      <c r="G388" s="132"/>
      <c r="H388" s="132"/>
      <c r="J388" s="132"/>
      <c r="K388" s="132"/>
      <c r="L388" s="132"/>
      <c r="O388" s="132"/>
      <c r="P388" s="133"/>
    </row>
    <row r="389" spans="1:16" s="107" customFormat="1">
      <c r="A389" s="120"/>
      <c r="B389" s="132"/>
      <c r="C389" s="132"/>
      <c r="D389" s="132"/>
      <c r="G389" s="132"/>
      <c r="H389" s="132"/>
      <c r="J389" s="132"/>
      <c r="K389" s="132"/>
      <c r="L389" s="132"/>
      <c r="O389" s="132"/>
      <c r="P389" s="133"/>
    </row>
    <row r="390" spans="1:16" s="107" customFormat="1">
      <c r="A390" s="120"/>
      <c r="B390" s="132"/>
      <c r="C390" s="132"/>
      <c r="D390" s="132"/>
      <c r="G390" s="132"/>
      <c r="H390" s="132"/>
      <c r="J390" s="132"/>
      <c r="K390" s="132"/>
      <c r="L390" s="132"/>
      <c r="O390" s="132"/>
      <c r="P390" s="133"/>
    </row>
    <row r="391" spans="1:16" s="107" customFormat="1">
      <c r="A391" s="120"/>
      <c r="B391" s="132"/>
      <c r="C391" s="132"/>
      <c r="D391" s="132"/>
      <c r="G391" s="132"/>
      <c r="H391" s="132"/>
      <c r="J391" s="132"/>
      <c r="K391" s="132"/>
      <c r="L391" s="132"/>
      <c r="O391" s="132"/>
      <c r="P391" s="133"/>
    </row>
    <row r="392" spans="1:16" s="107" customFormat="1">
      <c r="A392" s="120"/>
      <c r="B392" s="132"/>
      <c r="C392" s="132"/>
      <c r="D392" s="132"/>
      <c r="G392" s="132"/>
      <c r="H392" s="132"/>
      <c r="J392" s="132"/>
      <c r="K392" s="132"/>
      <c r="L392" s="132"/>
      <c r="O392" s="132"/>
      <c r="P392" s="133"/>
    </row>
    <row r="393" spans="1:16" s="107" customFormat="1">
      <c r="A393" s="120"/>
      <c r="B393" s="132"/>
      <c r="C393" s="132"/>
      <c r="D393" s="132"/>
      <c r="G393" s="132"/>
      <c r="H393" s="132"/>
      <c r="J393" s="132"/>
      <c r="K393" s="132"/>
      <c r="L393" s="132"/>
      <c r="O393" s="132"/>
      <c r="P393" s="133"/>
    </row>
    <row r="394" spans="1:16" s="107" customFormat="1">
      <c r="A394" s="120"/>
      <c r="B394" s="132"/>
      <c r="C394" s="132"/>
      <c r="D394" s="132"/>
      <c r="G394" s="132"/>
      <c r="H394" s="132"/>
      <c r="J394" s="132"/>
      <c r="K394" s="132"/>
      <c r="L394" s="132"/>
      <c r="O394" s="132"/>
      <c r="P394" s="133"/>
    </row>
    <row r="395" spans="1:16" s="107" customFormat="1">
      <c r="A395" s="120"/>
      <c r="B395" s="132"/>
      <c r="C395" s="132"/>
      <c r="D395" s="132"/>
      <c r="G395" s="132"/>
      <c r="H395" s="132"/>
      <c r="J395" s="132"/>
      <c r="K395" s="132"/>
      <c r="L395" s="132"/>
      <c r="O395" s="132"/>
      <c r="P395" s="133"/>
    </row>
    <row r="396" spans="1:16" s="107" customFormat="1">
      <c r="A396" s="120"/>
      <c r="B396" s="132"/>
      <c r="C396" s="132"/>
      <c r="D396" s="132"/>
      <c r="G396" s="132"/>
      <c r="H396" s="132"/>
      <c r="J396" s="132"/>
      <c r="K396" s="132"/>
      <c r="L396" s="132"/>
      <c r="O396" s="132"/>
      <c r="P396" s="133"/>
    </row>
    <row r="397" spans="1:16" s="107" customFormat="1">
      <c r="A397" s="120"/>
      <c r="B397" s="132"/>
      <c r="C397" s="132"/>
      <c r="D397" s="132"/>
      <c r="G397" s="132"/>
      <c r="H397" s="132"/>
      <c r="J397" s="132"/>
      <c r="K397" s="132"/>
      <c r="L397" s="132"/>
      <c r="O397" s="132"/>
      <c r="P397" s="133"/>
    </row>
    <row r="398" spans="1:16" s="107" customFormat="1">
      <c r="A398" s="120"/>
      <c r="B398" s="132"/>
      <c r="C398" s="132"/>
      <c r="D398" s="132"/>
      <c r="G398" s="132"/>
      <c r="H398" s="132"/>
      <c r="J398" s="132"/>
      <c r="K398" s="132"/>
      <c r="L398" s="132"/>
      <c r="O398" s="132"/>
      <c r="P398" s="133"/>
    </row>
    <row r="399" spans="1:16" s="107" customFormat="1">
      <c r="A399" s="120"/>
      <c r="B399" s="132"/>
      <c r="C399" s="132"/>
      <c r="D399" s="132"/>
      <c r="G399" s="132"/>
      <c r="H399" s="132"/>
      <c r="J399" s="132"/>
      <c r="K399" s="132"/>
      <c r="L399" s="132"/>
      <c r="O399" s="132"/>
      <c r="P399" s="133"/>
    </row>
    <row r="400" spans="1:16" s="107" customFormat="1">
      <c r="A400" s="120"/>
      <c r="B400" s="132"/>
      <c r="C400" s="132"/>
      <c r="D400" s="132"/>
      <c r="G400" s="132"/>
      <c r="H400" s="132"/>
      <c r="J400" s="132"/>
      <c r="K400" s="132"/>
      <c r="L400" s="132"/>
      <c r="O400" s="132"/>
      <c r="P400" s="133"/>
    </row>
    <row r="401" spans="1:16" s="107" customFormat="1">
      <c r="A401" s="120"/>
      <c r="B401" s="132"/>
      <c r="C401" s="132"/>
      <c r="D401" s="132"/>
      <c r="G401" s="132"/>
      <c r="H401" s="132"/>
      <c r="J401" s="132"/>
      <c r="K401" s="132"/>
      <c r="L401" s="132"/>
      <c r="O401" s="132"/>
      <c r="P401" s="133"/>
    </row>
    <row r="402" spans="1:16" s="107" customFormat="1">
      <c r="A402" s="120"/>
      <c r="B402" s="132"/>
      <c r="C402" s="132"/>
      <c r="D402" s="132"/>
      <c r="G402" s="132"/>
      <c r="H402" s="132"/>
      <c r="J402" s="132"/>
      <c r="K402" s="132"/>
      <c r="L402" s="132"/>
      <c r="O402" s="132"/>
      <c r="P402" s="133"/>
    </row>
    <row r="403" spans="1:16" s="107" customFormat="1">
      <c r="A403" s="120"/>
      <c r="B403" s="132"/>
      <c r="C403" s="132"/>
      <c r="D403" s="132"/>
      <c r="G403" s="132"/>
      <c r="H403" s="132"/>
      <c r="J403" s="132"/>
      <c r="K403" s="132"/>
      <c r="L403" s="132"/>
      <c r="O403" s="132"/>
      <c r="P403" s="133"/>
    </row>
    <row r="404" spans="1:16" s="107" customFormat="1">
      <c r="A404" s="120"/>
      <c r="B404" s="132"/>
      <c r="C404" s="132"/>
      <c r="D404" s="132"/>
      <c r="G404" s="132"/>
      <c r="H404" s="132"/>
      <c r="J404" s="132"/>
      <c r="K404" s="132"/>
      <c r="L404" s="132"/>
      <c r="O404" s="132"/>
      <c r="P404" s="133"/>
    </row>
    <row r="405" spans="1:16" s="107" customFormat="1">
      <c r="A405" s="120"/>
      <c r="B405" s="132"/>
      <c r="C405" s="132"/>
      <c r="D405" s="132"/>
      <c r="G405" s="132"/>
      <c r="H405" s="132"/>
      <c r="J405" s="132"/>
      <c r="K405" s="132"/>
      <c r="L405" s="132"/>
      <c r="O405" s="132"/>
      <c r="P405" s="133"/>
    </row>
    <row r="406" spans="1:16" s="107" customFormat="1">
      <c r="A406" s="120"/>
      <c r="B406" s="132"/>
      <c r="C406" s="132"/>
      <c r="D406" s="132"/>
      <c r="G406" s="132"/>
      <c r="H406" s="132"/>
      <c r="J406" s="132"/>
      <c r="K406" s="132"/>
      <c r="L406" s="132"/>
      <c r="O406" s="132"/>
      <c r="P406" s="133"/>
    </row>
    <row r="407" spans="1:16" s="107" customFormat="1">
      <c r="A407" s="120"/>
      <c r="B407" s="132"/>
      <c r="C407" s="132"/>
      <c r="D407" s="132"/>
      <c r="G407" s="132"/>
      <c r="H407" s="132"/>
      <c r="J407" s="132"/>
      <c r="K407" s="132"/>
      <c r="L407" s="132"/>
      <c r="O407" s="132"/>
      <c r="P407" s="133"/>
    </row>
    <row r="408" spans="1:16" s="107" customFormat="1">
      <c r="A408" s="120"/>
      <c r="B408" s="132"/>
      <c r="C408" s="132"/>
      <c r="D408" s="132"/>
      <c r="G408" s="132"/>
      <c r="H408" s="132"/>
      <c r="J408" s="132"/>
      <c r="K408" s="132"/>
      <c r="L408" s="132"/>
      <c r="O408" s="132"/>
      <c r="P408" s="133"/>
    </row>
    <row r="409" spans="1:16" s="107" customFormat="1">
      <c r="A409" s="120"/>
      <c r="B409" s="132"/>
      <c r="C409" s="132"/>
      <c r="D409" s="132"/>
      <c r="G409" s="132"/>
      <c r="H409" s="132"/>
      <c r="J409" s="132"/>
      <c r="K409" s="132"/>
      <c r="L409" s="132"/>
      <c r="O409" s="132"/>
      <c r="P409" s="133"/>
    </row>
    <row r="410" spans="1:16" s="107" customFormat="1">
      <c r="A410" s="120"/>
      <c r="B410" s="132"/>
      <c r="C410" s="132"/>
      <c r="D410" s="132"/>
      <c r="G410" s="132"/>
      <c r="H410" s="132"/>
      <c r="J410" s="132"/>
      <c r="K410" s="132"/>
      <c r="L410" s="132"/>
      <c r="O410" s="132"/>
      <c r="P410" s="133"/>
    </row>
    <row r="411" spans="1:16" s="107" customFormat="1">
      <c r="A411" s="120"/>
      <c r="B411" s="132"/>
      <c r="C411" s="132"/>
      <c r="D411" s="132"/>
      <c r="G411" s="132"/>
      <c r="H411" s="132"/>
      <c r="J411" s="132"/>
      <c r="K411" s="132"/>
      <c r="L411" s="132"/>
      <c r="O411" s="132"/>
      <c r="P411" s="133"/>
    </row>
    <row r="412" spans="1:16" s="107" customFormat="1">
      <c r="A412" s="120"/>
      <c r="B412" s="132"/>
      <c r="C412" s="132"/>
      <c r="D412" s="132"/>
      <c r="G412" s="132"/>
      <c r="H412" s="132"/>
      <c r="J412" s="132"/>
      <c r="K412" s="132"/>
      <c r="L412" s="132"/>
      <c r="O412" s="132"/>
      <c r="P412" s="133"/>
    </row>
    <row r="413" spans="1:16" s="107" customFormat="1">
      <c r="A413" s="120"/>
      <c r="B413" s="132"/>
      <c r="C413" s="132"/>
      <c r="D413" s="132"/>
      <c r="G413" s="132"/>
      <c r="H413" s="132"/>
      <c r="J413" s="132"/>
      <c r="K413" s="132"/>
      <c r="L413" s="132"/>
      <c r="O413" s="132"/>
      <c r="P413" s="133"/>
    </row>
    <row r="414" spans="1:16" s="107" customFormat="1">
      <c r="A414" s="120"/>
      <c r="B414" s="132"/>
      <c r="C414" s="132"/>
      <c r="D414" s="132"/>
      <c r="G414" s="132"/>
      <c r="H414" s="132"/>
      <c r="J414" s="132"/>
      <c r="K414" s="132"/>
      <c r="L414" s="132"/>
      <c r="O414" s="132"/>
      <c r="P414" s="133"/>
    </row>
    <row r="415" spans="1:16" s="107" customFormat="1">
      <c r="A415" s="120"/>
      <c r="B415" s="132"/>
      <c r="C415" s="132"/>
      <c r="D415" s="132"/>
      <c r="G415" s="132"/>
      <c r="H415" s="132"/>
      <c r="J415" s="132"/>
      <c r="K415" s="132"/>
      <c r="L415" s="132"/>
      <c r="O415" s="132"/>
      <c r="P415" s="133"/>
    </row>
    <row r="416" spans="1:16" s="107" customFormat="1">
      <c r="A416" s="120"/>
      <c r="B416" s="132"/>
      <c r="C416" s="132"/>
      <c r="D416" s="132"/>
      <c r="G416" s="132"/>
      <c r="H416" s="132"/>
      <c r="J416" s="132"/>
      <c r="K416" s="132"/>
      <c r="L416" s="132"/>
      <c r="O416" s="132"/>
      <c r="P416" s="133"/>
    </row>
    <row r="417" spans="1:16" s="107" customFormat="1">
      <c r="A417" s="120"/>
      <c r="B417" s="132"/>
      <c r="C417" s="132"/>
      <c r="D417" s="132"/>
      <c r="G417" s="132"/>
      <c r="H417" s="132"/>
      <c r="J417" s="132"/>
      <c r="K417" s="132"/>
      <c r="L417" s="132"/>
      <c r="O417" s="132"/>
      <c r="P417" s="133"/>
    </row>
    <row r="418" spans="1:16" s="107" customFormat="1">
      <c r="A418" s="120"/>
      <c r="B418" s="132"/>
      <c r="C418" s="132"/>
      <c r="D418" s="132"/>
      <c r="G418" s="132"/>
      <c r="H418" s="132"/>
      <c r="J418" s="132"/>
      <c r="K418" s="132"/>
      <c r="L418" s="132"/>
      <c r="O418" s="132"/>
      <c r="P418" s="133"/>
    </row>
    <row r="419" spans="1:16" s="107" customFormat="1">
      <c r="A419" s="120"/>
      <c r="B419" s="132"/>
      <c r="C419" s="132"/>
      <c r="D419" s="132"/>
      <c r="G419" s="132"/>
      <c r="H419" s="132"/>
      <c r="J419" s="132"/>
      <c r="K419" s="132"/>
      <c r="L419" s="132"/>
      <c r="O419" s="132"/>
      <c r="P419" s="133"/>
    </row>
    <row r="420" spans="1:16" s="107" customFormat="1">
      <c r="A420" s="120"/>
      <c r="B420" s="132"/>
      <c r="C420" s="132"/>
      <c r="D420" s="132"/>
      <c r="G420" s="132"/>
      <c r="H420" s="132"/>
      <c r="J420" s="132"/>
      <c r="K420" s="132"/>
      <c r="L420" s="132"/>
      <c r="O420" s="132"/>
      <c r="P420" s="133"/>
    </row>
    <row r="421" spans="1:16" s="107" customFormat="1">
      <c r="A421" s="120"/>
      <c r="B421" s="132"/>
      <c r="C421" s="132"/>
      <c r="D421" s="132"/>
      <c r="G421" s="132"/>
      <c r="H421" s="132"/>
      <c r="J421" s="132"/>
      <c r="K421" s="132"/>
      <c r="L421" s="132"/>
      <c r="O421" s="132"/>
      <c r="P421" s="133"/>
    </row>
    <row r="422" spans="1:16" s="107" customFormat="1">
      <c r="A422" s="120"/>
      <c r="B422" s="132"/>
      <c r="C422" s="132"/>
      <c r="D422" s="132"/>
      <c r="G422" s="132"/>
      <c r="H422" s="132"/>
      <c r="J422" s="132"/>
      <c r="K422" s="132"/>
      <c r="L422" s="132"/>
      <c r="O422" s="132"/>
      <c r="P422" s="133"/>
    </row>
    <row r="423" spans="1:16" s="107" customFormat="1">
      <c r="A423" s="120"/>
      <c r="B423" s="132"/>
      <c r="C423" s="132"/>
      <c r="D423" s="132"/>
      <c r="G423" s="132"/>
      <c r="H423" s="132"/>
      <c r="J423" s="132"/>
      <c r="K423" s="132"/>
      <c r="L423" s="132"/>
      <c r="O423" s="132"/>
      <c r="P423" s="133"/>
    </row>
    <row r="424" spans="1:16" s="107" customFormat="1">
      <c r="A424" s="120"/>
      <c r="B424" s="132"/>
      <c r="C424" s="132"/>
      <c r="D424" s="132"/>
      <c r="G424" s="132"/>
      <c r="H424" s="132"/>
      <c r="J424" s="132"/>
      <c r="K424" s="132"/>
      <c r="L424" s="132"/>
      <c r="O424" s="132"/>
      <c r="P424" s="133"/>
    </row>
    <row r="425" spans="1:16" s="107" customFormat="1">
      <c r="A425" s="120"/>
      <c r="B425" s="132"/>
      <c r="C425" s="132"/>
      <c r="D425" s="132"/>
      <c r="G425" s="132"/>
      <c r="H425" s="132"/>
      <c r="J425" s="132"/>
      <c r="K425" s="132"/>
      <c r="L425" s="132"/>
      <c r="O425" s="132"/>
      <c r="P425" s="133"/>
    </row>
    <row r="426" spans="1:16" s="107" customFormat="1">
      <c r="A426" s="120"/>
      <c r="B426" s="132"/>
      <c r="C426" s="132"/>
      <c r="D426" s="132"/>
      <c r="G426" s="132"/>
      <c r="H426" s="132"/>
      <c r="J426" s="132"/>
      <c r="K426" s="132"/>
      <c r="L426" s="132"/>
      <c r="O426" s="132"/>
      <c r="P426" s="133"/>
    </row>
    <row r="427" spans="1:16" s="107" customFormat="1">
      <c r="A427" s="120"/>
      <c r="B427" s="132"/>
      <c r="C427" s="132"/>
      <c r="D427" s="132"/>
      <c r="G427" s="132"/>
      <c r="H427" s="132"/>
      <c r="J427" s="132"/>
      <c r="K427" s="132"/>
      <c r="L427" s="132"/>
      <c r="O427" s="132"/>
      <c r="P427" s="133"/>
    </row>
    <row r="428" spans="1:16" s="107" customFormat="1">
      <c r="A428" s="120"/>
      <c r="B428" s="132"/>
      <c r="C428" s="132"/>
      <c r="D428" s="132"/>
      <c r="G428" s="132"/>
      <c r="H428" s="132"/>
      <c r="J428" s="132"/>
      <c r="K428" s="132"/>
      <c r="L428" s="132"/>
      <c r="O428" s="132"/>
      <c r="P428" s="133"/>
    </row>
    <row r="429" spans="1:16" s="107" customFormat="1">
      <c r="A429" s="120"/>
      <c r="B429" s="132"/>
      <c r="C429" s="132"/>
      <c r="D429" s="132"/>
      <c r="G429" s="132"/>
      <c r="H429" s="132"/>
      <c r="J429" s="132"/>
      <c r="K429" s="132"/>
      <c r="L429" s="132"/>
      <c r="O429" s="132"/>
      <c r="P429" s="133"/>
    </row>
    <row r="430" spans="1:16" s="107" customFormat="1">
      <c r="A430" s="120"/>
      <c r="B430" s="132"/>
      <c r="C430" s="132"/>
      <c r="D430" s="132"/>
      <c r="G430" s="132"/>
      <c r="H430" s="132"/>
      <c r="J430" s="132"/>
      <c r="K430" s="132"/>
      <c r="L430" s="132"/>
      <c r="O430" s="132"/>
      <c r="P430" s="133"/>
    </row>
    <row r="431" spans="1:16" s="107" customFormat="1">
      <c r="A431" s="120"/>
      <c r="B431" s="132"/>
      <c r="C431" s="132"/>
      <c r="D431" s="132"/>
      <c r="G431" s="132"/>
      <c r="H431" s="132"/>
      <c r="J431" s="132"/>
      <c r="K431" s="132"/>
      <c r="L431" s="132"/>
      <c r="O431" s="132"/>
      <c r="P431" s="133"/>
    </row>
    <row r="432" spans="1:16" s="107" customFormat="1">
      <c r="A432" s="120"/>
      <c r="B432" s="132"/>
      <c r="C432" s="132"/>
      <c r="D432" s="132"/>
      <c r="G432" s="132"/>
      <c r="H432" s="132"/>
      <c r="J432" s="132"/>
      <c r="K432" s="132"/>
      <c r="L432" s="132"/>
      <c r="O432" s="132"/>
      <c r="P432" s="133"/>
    </row>
    <row r="433" spans="1:16" s="107" customFormat="1">
      <c r="A433" s="120"/>
      <c r="B433" s="132"/>
      <c r="C433" s="132"/>
      <c r="D433" s="132"/>
      <c r="G433" s="132"/>
      <c r="H433" s="132"/>
      <c r="J433" s="132"/>
      <c r="K433" s="132"/>
      <c r="L433" s="132"/>
      <c r="O433" s="132"/>
      <c r="P433" s="133"/>
    </row>
    <row r="434" spans="1:16" s="107" customFormat="1">
      <c r="A434" s="120"/>
      <c r="B434" s="132"/>
      <c r="C434" s="132"/>
      <c r="D434" s="132"/>
      <c r="G434" s="132"/>
      <c r="H434" s="132"/>
      <c r="J434" s="132"/>
      <c r="K434" s="132"/>
      <c r="L434" s="132"/>
      <c r="O434" s="132"/>
      <c r="P434" s="133"/>
    </row>
    <row r="435" spans="1:16" s="107" customFormat="1">
      <c r="A435" s="120"/>
      <c r="B435" s="132"/>
      <c r="C435" s="132"/>
      <c r="D435" s="132"/>
      <c r="G435" s="132"/>
      <c r="H435" s="132"/>
      <c r="J435" s="132"/>
      <c r="K435" s="132"/>
      <c r="L435" s="132"/>
      <c r="O435" s="132"/>
      <c r="P435" s="133"/>
    </row>
    <row r="436" spans="1:16" s="107" customFormat="1">
      <c r="A436" s="120"/>
      <c r="B436" s="132"/>
      <c r="C436" s="132"/>
      <c r="D436" s="132"/>
      <c r="G436" s="132"/>
      <c r="H436" s="132"/>
      <c r="J436" s="132"/>
      <c r="K436" s="132"/>
      <c r="L436" s="132"/>
      <c r="O436" s="132"/>
      <c r="P436" s="133"/>
    </row>
    <row r="437" spans="1:16" s="107" customFormat="1">
      <c r="A437" s="120"/>
      <c r="B437" s="132"/>
      <c r="C437" s="132"/>
      <c r="D437" s="132"/>
      <c r="G437" s="132"/>
      <c r="H437" s="132"/>
      <c r="J437" s="132"/>
      <c r="K437" s="132"/>
      <c r="L437" s="132"/>
      <c r="O437" s="132"/>
      <c r="P437" s="133"/>
    </row>
    <row r="438" spans="1:16" s="107" customFormat="1">
      <c r="A438" s="120"/>
      <c r="B438" s="132"/>
      <c r="C438" s="132"/>
      <c r="D438" s="132"/>
      <c r="G438" s="132"/>
      <c r="H438" s="132"/>
      <c r="J438" s="132"/>
      <c r="K438" s="132"/>
      <c r="L438" s="132"/>
      <c r="O438" s="132"/>
      <c r="P438" s="133"/>
    </row>
    <row r="439" spans="1:16" s="107" customFormat="1">
      <c r="A439" s="120"/>
      <c r="B439" s="132"/>
      <c r="C439" s="132"/>
      <c r="D439" s="132"/>
      <c r="G439" s="132"/>
      <c r="H439" s="132"/>
      <c r="J439" s="132"/>
      <c r="K439" s="132"/>
      <c r="L439" s="132"/>
      <c r="O439" s="132"/>
      <c r="P439" s="133"/>
    </row>
    <row r="440" spans="1:16" s="107" customFormat="1">
      <c r="A440" s="120"/>
      <c r="B440" s="132"/>
      <c r="C440" s="132"/>
      <c r="D440" s="132"/>
      <c r="G440" s="132"/>
      <c r="H440" s="132"/>
      <c r="J440" s="132"/>
      <c r="K440" s="132"/>
      <c r="L440" s="132"/>
      <c r="O440" s="132"/>
      <c r="P440" s="133"/>
    </row>
    <row r="441" spans="1:16" s="107" customFormat="1">
      <c r="A441" s="120"/>
      <c r="B441" s="132"/>
      <c r="C441" s="132"/>
      <c r="D441" s="132"/>
      <c r="G441" s="132"/>
      <c r="H441" s="132"/>
      <c r="J441" s="132"/>
      <c r="K441" s="132"/>
      <c r="L441" s="132"/>
      <c r="O441" s="132"/>
      <c r="P441" s="133"/>
    </row>
    <row r="442" spans="1:16" s="107" customFormat="1">
      <c r="A442" s="120"/>
      <c r="B442" s="132"/>
      <c r="C442" s="132"/>
      <c r="D442" s="132"/>
      <c r="G442" s="132"/>
      <c r="H442" s="132"/>
      <c r="J442" s="132"/>
      <c r="K442" s="132"/>
      <c r="L442" s="132"/>
      <c r="O442" s="132"/>
      <c r="P442" s="133"/>
    </row>
    <row r="443" spans="1:16" s="107" customFormat="1">
      <c r="A443" s="120"/>
      <c r="B443" s="132"/>
      <c r="C443" s="132"/>
      <c r="D443" s="132"/>
      <c r="G443" s="132"/>
      <c r="H443" s="132"/>
      <c r="J443" s="132"/>
      <c r="K443" s="132"/>
      <c r="L443" s="132"/>
      <c r="O443" s="132"/>
      <c r="P443" s="133"/>
    </row>
    <row r="444" spans="1:16" s="107" customFormat="1">
      <c r="A444" s="120"/>
      <c r="B444" s="132"/>
      <c r="C444" s="132"/>
      <c r="D444" s="132"/>
      <c r="G444" s="132"/>
      <c r="H444" s="132"/>
      <c r="J444" s="132"/>
      <c r="K444" s="132"/>
      <c r="L444" s="132"/>
      <c r="O444" s="132"/>
      <c r="P444" s="133"/>
    </row>
    <row r="445" spans="1:16" s="107" customFormat="1">
      <c r="A445" s="120"/>
      <c r="B445" s="132"/>
      <c r="C445" s="132"/>
      <c r="D445" s="132"/>
      <c r="G445" s="132"/>
      <c r="H445" s="132"/>
      <c r="J445" s="132"/>
      <c r="K445" s="132"/>
      <c r="L445" s="132"/>
      <c r="O445" s="132"/>
      <c r="P445" s="133"/>
    </row>
    <row r="446" spans="1:16" s="107" customFormat="1">
      <c r="A446" s="120"/>
      <c r="B446" s="132"/>
      <c r="C446" s="132"/>
      <c r="D446" s="132"/>
      <c r="G446" s="132"/>
      <c r="H446" s="132"/>
      <c r="J446" s="132"/>
      <c r="K446" s="132"/>
      <c r="L446" s="132"/>
      <c r="O446" s="132"/>
      <c r="P446" s="133"/>
    </row>
    <row r="447" spans="1:16" s="107" customFormat="1">
      <c r="A447" s="120"/>
      <c r="B447" s="132"/>
      <c r="C447" s="132"/>
      <c r="D447" s="132"/>
      <c r="G447" s="132"/>
      <c r="H447" s="132"/>
      <c r="J447" s="132"/>
      <c r="K447" s="132"/>
      <c r="L447" s="132"/>
      <c r="O447" s="132"/>
      <c r="P447" s="133"/>
    </row>
    <row r="448" spans="1:16" s="107" customFormat="1">
      <c r="A448" s="120"/>
      <c r="B448" s="132"/>
      <c r="C448" s="132"/>
      <c r="D448" s="132"/>
      <c r="G448" s="132"/>
      <c r="H448" s="132"/>
      <c r="J448" s="132"/>
      <c r="K448" s="132"/>
      <c r="L448" s="132"/>
      <c r="O448" s="132"/>
      <c r="P448" s="133"/>
    </row>
    <row r="449" spans="1:16" s="107" customFormat="1">
      <c r="A449" s="120"/>
      <c r="B449" s="132"/>
      <c r="C449" s="132"/>
      <c r="D449" s="132"/>
      <c r="G449" s="132"/>
      <c r="H449" s="132"/>
      <c r="J449" s="132"/>
      <c r="K449" s="132"/>
      <c r="L449" s="132"/>
      <c r="O449" s="132"/>
      <c r="P449" s="133"/>
    </row>
    <row r="450" spans="1:16" s="107" customFormat="1">
      <c r="A450" s="120"/>
      <c r="B450" s="132"/>
      <c r="C450" s="132"/>
      <c r="D450" s="132"/>
      <c r="G450" s="132"/>
      <c r="H450" s="132"/>
      <c r="J450" s="132"/>
      <c r="K450" s="132"/>
      <c r="L450" s="132"/>
      <c r="O450" s="132"/>
      <c r="P450" s="133"/>
    </row>
    <row r="451" spans="1:16" s="107" customFormat="1">
      <c r="A451" s="120"/>
      <c r="B451" s="132"/>
      <c r="C451" s="132"/>
      <c r="D451" s="132"/>
      <c r="G451" s="132"/>
      <c r="H451" s="132"/>
      <c r="J451" s="132"/>
      <c r="K451" s="132"/>
      <c r="L451" s="132"/>
      <c r="O451" s="132"/>
      <c r="P451" s="133"/>
    </row>
    <row r="452" spans="1:16" s="107" customFormat="1">
      <c r="A452" s="120"/>
      <c r="B452" s="132"/>
      <c r="C452" s="132"/>
      <c r="D452" s="132"/>
      <c r="G452" s="132"/>
      <c r="H452" s="132"/>
      <c r="J452" s="132"/>
      <c r="K452" s="132"/>
      <c r="L452" s="132"/>
      <c r="O452" s="132"/>
      <c r="P452" s="133"/>
    </row>
    <row r="453" spans="1:16" s="107" customFormat="1">
      <c r="A453" s="120"/>
      <c r="B453" s="132"/>
      <c r="C453" s="132"/>
      <c r="D453" s="132"/>
      <c r="G453" s="132"/>
      <c r="H453" s="132"/>
      <c r="J453" s="132"/>
      <c r="K453" s="132"/>
      <c r="L453" s="132"/>
      <c r="O453" s="132"/>
      <c r="P453" s="133"/>
    </row>
    <row r="454" spans="1:16" s="107" customFormat="1">
      <c r="A454" s="120"/>
      <c r="B454" s="132"/>
      <c r="C454" s="132"/>
      <c r="D454" s="132"/>
      <c r="G454" s="132"/>
      <c r="H454" s="132"/>
      <c r="J454" s="132"/>
      <c r="K454" s="132"/>
      <c r="L454" s="132"/>
      <c r="O454" s="132"/>
      <c r="P454" s="133"/>
    </row>
    <row r="455" spans="1:16" s="107" customFormat="1">
      <c r="A455" s="120"/>
      <c r="B455" s="132"/>
      <c r="C455" s="132"/>
      <c r="D455" s="132"/>
      <c r="G455" s="132"/>
      <c r="H455" s="132"/>
      <c r="J455" s="132"/>
      <c r="K455" s="132"/>
      <c r="L455" s="132"/>
      <c r="O455" s="132"/>
      <c r="P455" s="133"/>
    </row>
    <row r="456" spans="1:16" s="107" customFormat="1">
      <c r="A456" s="120"/>
      <c r="B456" s="132"/>
      <c r="C456" s="132"/>
      <c r="D456" s="132"/>
      <c r="G456" s="132"/>
      <c r="H456" s="132"/>
      <c r="J456" s="132"/>
      <c r="K456" s="132"/>
      <c r="L456" s="132"/>
      <c r="O456" s="132"/>
      <c r="P456" s="133"/>
    </row>
    <row r="457" spans="1:16" s="107" customFormat="1">
      <c r="A457" s="120"/>
      <c r="B457" s="132"/>
      <c r="C457" s="132"/>
      <c r="D457" s="132"/>
      <c r="G457" s="132"/>
      <c r="H457" s="132"/>
      <c r="J457" s="132"/>
      <c r="K457" s="132"/>
      <c r="L457" s="132"/>
      <c r="O457" s="132"/>
      <c r="P457" s="133"/>
    </row>
    <row r="458" spans="1:16" s="107" customFormat="1">
      <c r="A458" s="120"/>
      <c r="B458" s="132"/>
      <c r="C458" s="132"/>
      <c r="D458" s="132"/>
      <c r="G458" s="132"/>
      <c r="H458" s="132"/>
      <c r="J458" s="132"/>
      <c r="K458" s="132"/>
      <c r="L458" s="132"/>
      <c r="O458" s="132"/>
      <c r="P458" s="133"/>
    </row>
    <row r="459" spans="1:16" s="107" customFormat="1">
      <c r="A459" s="120"/>
      <c r="B459" s="132"/>
      <c r="C459" s="132"/>
      <c r="D459" s="132"/>
      <c r="G459" s="132"/>
      <c r="H459" s="132"/>
      <c r="J459" s="132"/>
      <c r="K459" s="132"/>
      <c r="L459" s="132"/>
      <c r="O459" s="132"/>
      <c r="P459" s="133"/>
    </row>
    <row r="460" spans="1:16" s="107" customFormat="1">
      <c r="A460" s="120"/>
      <c r="B460" s="132"/>
      <c r="C460" s="132"/>
      <c r="D460" s="132"/>
      <c r="G460" s="132"/>
      <c r="H460" s="132"/>
      <c r="J460" s="132"/>
      <c r="K460" s="132"/>
      <c r="L460" s="132"/>
      <c r="O460" s="132"/>
      <c r="P460" s="133"/>
    </row>
    <row r="461" spans="1:16" s="107" customFormat="1">
      <c r="A461" s="120"/>
      <c r="B461" s="132"/>
      <c r="C461" s="132"/>
      <c r="D461" s="132"/>
      <c r="G461" s="132"/>
      <c r="H461" s="132"/>
      <c r="J461" s="132"/>
      <c r="K461" s="132"/>
      <c r="L461" s="132"/>
      <c r="O461" s="132"/>
      <c r="P461" s="133"/>
    </row>
    <row r="462" spans="1:16" s="107" customFormat="1">
      <c r="A462" s="120"/>
      <c r="B462" s="132"/>
      <c r="C462" s="132"/>
      <c r="D462" s="132"/>
      <c r="G462" s="132"/>
      <c r="H462" s="132"/>
      <c r="J462" s="132"/>
      <c r="K462" s="132"/>
      <c r="L462" s="132"/>
      <c r="O462" s="132"/>
      <c r="P462" s="133"/>
    </row>
    <row r="463" spans="1:16" s="107" customFormat="1">
      <c r="A463" s="120"/>
      <c r="B463" s="132"/>
      <c r="C463" s="132"/>
      <c r="D463" s="132"/>
      <c r="G463" s="132"/>
      <c r="H463" s="132"/>
      <c r="J463" s="132"/>
      <c r="K463" s="132"/>
      <c r="L463" s="132"/>
      <c r="O463" s="132"/>
      <c r="P463" s="133"/>
    </row>
    <row r="464" spans="1:16" s="107" customFormat="1">
      <c r="A464" s="120"/>
      <c r="B464" s="132"/>
      <c r="C464" s="132"/>
      <c r="D464" s="132"/>
      <c r="G464" s="132"/>
      <c r="H464" s="132"/>
      <c r="J464" s="132"/>
      <c r="K464" s="132"/>
      <c r="L464" s="132"/>
      <c r="O464" s="132"/>
      <c r="P464" s="133"/>
    </row>
    <row r="465" spans="1:16" s="107" customFormat="1">
      <c r="A465" s="120"/>
      <c r="B465" s="132"/>
      <c r="C465" s="132"/>
      <c r="D465" s="132"/>
      <c r="G465" s="132"/>
      <c r="H465" s="132"/>
      <c r="J465" s="132"/>
      <c r="K465" s="132"/>
      <c r="L465" s="132"/>
      <c r="O465" s="132"/>
      <c r="P465" s="133"/>
    </row>
    <row r="466" spans="1:16" s="107" customFormat="1">
      <c r="A466" s="120"/>
      <c r="B466" s="132"/>
      <c r="C466" s="132"/>
      <c r="D466" s="132"/>
      <c r="G466" s="132"/>
      <c r="H466" s="132"/>
      <c r="J466" s="132"/>
      <c r="K466" s="132"/>
      <c r="L466" s="132"/>
      <c r="O466" s="132"/>
      <c r="P466" s="133"/>
    </row>
    <row r="467" spans="1:16" s="107" customFormat="1">
      <c r="A467" s="120"/>
      <c r="B467" s="132"/>
      <c r="C467" s="132"/>
      <c r="D467" s="132"/>
      <c r="G467" s="132"/>
      <c r="H467" s="132"/>
      <c r="J467" s="132"/>
      <c r="K467" s="132"/>
      <c r="L467" s="132"/>
      <c r="O467" s="132"/>
      <c r="P467" s="133"/>
    </row>
    <row r="468" spans="1:16" s="107" customFormat="1">
      <c r="A468" s="120"/>
      <c r="B468" s="132"/>
      <c r="C468" s="132"/>
      <c r="D468" s="132"/>
      <c r="G468" s="132"/>
      <c r="H468" s="132"/>
      <c r="J468" s="132"/>
      <c r="K468" s="132"/>
      <c r="L468" s="132"/>
      <c r="O468" s="132"/>
      <c r="P468" s="133"/>
    </row>
    <row r="469" spans="1:16" s="107" customFormat="1">
      <c r="A469" s="120"/>
      <c r="B469" s="132"/>
      <c r="C469" s="132"/>
      <c r="D469" s="132"/>
      <c r="G469" s="132"/>
      <c r="H469" s="132"/>
      <c r="J469" s="132"/>
      <c r="K469" s="132"/>
      <c r="L469" s="132"/>
      <c r="O469" s="132"/>
      <c r="P469" s="133"/>
    </row>
    <row r="470" spans="1:16" s="107" customFormat="1">
      <c r="A470" s="120"/>
      <c r="B470" s="132"/>
      <c r="C470" s="132"/>
      <c r="D470" s="132"/>
      <c r="G470" s="132"/>
      <c r="H470" s="132"/>
      <c r="J470" s="132"/>
      <c r="K470" s="132"/>
      <c r="L470" s="132"/>
      <c r="O470" s="132"/>
      <c r="P470" s="133"/>
    </row>
    <row r="471" spans="1:16" s="107" customFormat="1">
      <c r="A471" s="120"/>
      <c r="B471" s="132"/>
      <c r="C471" s="132"/>
      <c r="D471" s="132"/>
      <c r="G471" s="132"/>
      <c r="H471" s="132"/>
      <c r="J471" s="132"/>
      <c r="K471" s="132"/>
      <c r="L471" s="132"/>
      <c r="O471" s="132"/>
      <c r="P471" s="133"/>
    </row>
    <row r="472" spans="1:16" s="107" customFormat="1">
      <c r="A472" s="120"/>
      <c r="B472" s="132"/>
      <c r="C472" s="132"/>
      <c r="D472" s="132"/>
      <c r="G472" s="132"/>
      <c r="H472" s="132"/>
      <c r="J472" s="132"/>
      <c r="K472" s="132"/>
      <c r="L472" s="132"/>
      <c r="O472" s="132"/>
      <c r="P472" s="133"/>
    </row>
    <row r="473" spans="1:16" s="107" customFormat="1">
      <c r="A473" s="120"/>
      <c r="B473" s="132"/>
      <c r="C473" s="132"/>
      <c r="D473" s="132"/>
      <c r="G473" s="132"/>
      <c r="H473" s="132"/>
      <c r="J473" s="132"/>
      <c r="K473" s="132"/>
      <c r="L473" s="132"/>
      <c r="O473" s="132"/>
      <c r="P473" s="133"/>
    </row>
    <row r="474" spans="1:16" s="107" customFormat="1">
      <c r="A474" s="120"/>
      <c r="B474" s="132"/>
      <c r="C474" s="132"/>
      <c r="D474" s="132"/>
      <c r="G474" s="132"/>
      <c r="H474" s="132"/>
      <c r="J474" s="132"/>
      <c r="K474" s="132"/>
      <c r="L474" s="132"/>
      <c r="O474" s="132"/>
      <c r="P474" s="133"/>
    </row>
    <row r="475" spans="1:16" s="107" customFormat="1">
      <c r="A475" s="120"/>
      <c r="B475" s="132"/>
      <c r="C475" s="132"/>
      <c r="D475" s="132"/>
      <c r="G475" s="132"/>
      <c r="H475" s="132"/>
      <c r="J475" s="132"/>
      <c r="K475" s="132"/>
      <c r="L475" s="132"/>
      <c r="O475" s="132"/>
      <c r="P475" s="133"/>
    </row>
    <row r="476" spans="1:16" s="107" customFormat="1">
      <c r="A476" s="120"/>
      <c r="B476" s="132"/>
      <c r="C476" s="132"/>
      <c r="D476" s="132"/>
      <c r="G476" s="132"/>
      <c r="H476" s="132"/>
      <c r="J476" s="132"/>
      <c r="K476" s="132"/>
      <c r="L476" s="132"/>
      <c r="O476" s="132"/>
      <c r="P476" s="133"/>
    </row>
    <row r="477" spans="1:16" s="107" customFormat="1">
      <c r="A477" s="120"/>
      <c r="B477" s="132"/>
      <c r="C477" s="132"/>
      <c r="D477" s="132"/>
      <c r="G477" s="132"/>
      <c r="H477" s="132"/>
      <c r="J477" s="132"/>
      <c r="K477" s="132"/>
      <c r="L477" s="132"/>
      <c r="O477" s="132"/>
      <c r="P477" s="133"/>
    </row>
    <row r="478" spans="1:16" s="107" customFormat="1">
      <c r="A478" s="120"/>
      <c r="B478" s="132"/>
      <c r="C478" s="132"/>
      <c r="D478" s="132"/>
      <c r="G478" s="132"/>
      <c r="H478" s="132"/>
      <c r="J478" s="132"/>
      <c r="K478" s="132"/>
      <c r="L478" s="132"/>
      <c r="O478" s="132"/>
      <c r="P478" s="133"/>
    </row>
    <row r="479" spans="1:16" s="107" customFormat="1">
      <c r="A479" s="120"/>
      <c r="B479" s="132"/>
      <c r="C479" s="132"/>
      <c r="D479" s="132"/>
      <c r="G479" s="132"/>
      <c r="H479" s="132"/>
      <c r="J479" s="132"/>
      <c r="K479" s="132"/>
      <c r="L479" s="132"/>
      <c r="O479" s="132"/>
      <c r="P479" s="133"/>
    </row>
    <row r="480" spans="1:16" s="107" customFormat="1">
      <c r="A480" s="120"/>
      <c r="B480" s="132"/>
      <c r="C480" s="132"/>
      <c r="D480" s="132"/>
      <c r="G480" s="132"/>
      <c r="H480" s="132"/>
      <c r="J480" s="132"/>
      <c r="K480" s="132"/>
      <c r="L480" s="132"/>
      <c r="O480" s="132"/>
      <c r="P480" s="133"/>
    </row>
    <row r="481" spans="1:16" s="107" customFormat="1">
      <c r="A481" s="120"/>
      <c r="B481" s="132"/>
      <c r="C481" s="132"/>
      <c r="D481" s="132"/>
      <c r="G481" s="132"/>
      <c r="H481" s="132"/>
      <c r="J481" s="132"/>
      <c r="K481" s="132"/>
      <c r="L481" s="132"/>
      <c r="O481" s="132"/>
      <c r="P481" s="133"/>
    </row>
    <row r="482" spans="1:16" s="107" customFormat="1">
      <c r="A482" s="120"/>
      <c r="B482" s="132"/>
      <c r="C482" s="132"/>
      <c r="D482" s="132"/>
      <c r="G482" s="132"/>
      <c r="H482" s="132"/>
      <c r="J482" s="132"/>
      <c r="K482" s="132"/>
      <c r="L482" s="132"/>
      <c r="O482" s="132"/>
      <c r="P482" s="133"/>
    </row>
    <row r="483" spans="1:16" s="107" customFormat="1">
      <c r="A483" s="120"/>
      <c r="B483" s="132"/>
      <c r="C483" s="132"/>
      <c r="D483" s="132"/>
      <c r="G483" s="132"/>
      <c r="H483" s="132"/>
      <c r="J483" s="132"/>
      <c r="K483" s="132"/>
      <c r="L483" s="132"/>
      <c r="O483" s="132"/>
      <c r="P483" s="133"/>
    </row>
    <row r="484" spans="1:16" s="107" customFormat="1">
      <c r="A484" s="120"/>
      <c r="B484" s="132"/>
      <c r="C484" s="132"/>
      <c r="D484" s="132"/>
      <c r="G484" s="132"/>
      <c r="H484" s="132"/>
      <c r="J484" s="132"/>
      <c r="K484" s="132"/>
      <c r="L484" s="132"/>
      <c r="O484" s="132"/>
      <c r="P484" s="133"/>
    </row>
    <row r="485" spans="1:16" s="107" customFormat="1">
      <c r="A485" s="120"/>
      <c r="B485" s="132"/>
      <c r="C485" s="132"/>
      <c r="D485" s="132"/>
      <c r="G485" s="132"/>
      <c r="H485" s="132"/>
      <c r="J485" s="132"/>
      <c r="K485" s="132"/>
      <c r="L485" s="132"/>
      <c r="O485" s="132"/>
      <c r="P485" s="133"/>
    </row>
    <row r="486" spans="1:16" s="107" customFormat="1">
      <c r="A486" s="120"/>
      <c r="B486" s="132"/>
      <c r="C486" s="132"/>
      <c r="D486" s="132"/>
      <c r="G486" s="132"/>
      <c r="H486" s="132"/>
      <c r="J486" s="132"/>
      <c r="K486" s="132"/>
      <c r="L486" s="132"/>
      <c r="O486" s="132"/>
      <c r="P486" s="133"/>
    </row>
    <row r="487" spans="1:16" s="107" customFormat="1">
      <c r="A487" s="120"/>
      <c r="B487" s="132"/>
      <c r="C487" s="132"/>
      <c r="D487" s="132"/>
      <c r="G487" s="132"/>
      <c r="H487" s="132"/>
      <c r="J487" s="132"/>
      <c r="K487" s="132"/>
      <c r="L487" s="132"/>
      <c r="O487" s="132"/>
      <c r="P487" s="133"/>
    </row>
    <row r="488" spans="1:16" s="107" customFormat="1">
      <c r="A488" s="120"/>
      <c r="B488" s="132"/>
      <c r="C488" s="132"/>
      <c r="D488" s="132"/>
      <c r="G488" s="132"/>
      <c r="H488" s="132"/>
      <c r="J488" s="132"/>
      <c r="K488" s="132"/>
      <c r="L488" s="132"/>
      <c r="O488" s="132"/>
      <c r="P488" s="133"/>
    </row>
    <row r="489" spans="1:16" s="107" customFormat="1">
      <c r="A489" s="120"/>
      <c r="B489" s="132"/>
      <c r="C489" s="132"/>
      <c r="D489" s="132"/>
      <c r="G489" s="132"/>
      <c r="H489" s="132"/>
      <c r="J489" s="132"/>
      <c r="K489" s="132"/>
      <c r="L489" s="132"/>
      <c r="O489" s="132"/>
      <c r="P489" s="133"/>
    </row>
    <row r="490" spans="1:16" s="107" customFormat="1">
      <c r="A490" s="120"/>
      <c r="B490" s="132"/>
      <c r="C490" s="132"/>
      <c r="D490" s="132"/>
      <c r="G490" s="132"/>
      <c r="H490" s="132"/>
      <c r="J490" s="132"/>
      <c r="K490" s="132"/>
      <c r="L490" s="132"/>
      <c r="O490" s="132"/>
      <c r="P490" s="133"/>
    </row>
    <row r="491" spans="1:16" s="107" customFormat="1">
      <c r="A491" s="120"/>
      <c r="B491" s="132"/>
      <c r="C491" s="132"/>
      <c r="D491" s="132"/>
      <c r="G491" s="132"/>
      <c r="H491" s="132"/>
      <c r="J491" s="132"/>
      <c r="K491" s="132"/>
      <c r="L491" s="132"/>
      <c r="O491" s="132"/>
      <c r="P491" s="133"/>
    </row>
    <row r="492" spans="1:16" s="107" customFormat="1">
      <c r="A492" s="120"/>
      <c r="B492" s="132"/>
      <c r="C492" s="132"/>
      <c r="D492" s="132"/>
      <c r="G492" s="132"/>
      <c r="H492" s="132"/>
      <c r="J492" s="132"/>
      <c r="K492" s="132"/>
      <c r="L492" s="132"/>
      <c r="O492" s="132"/>
      <c r="P492" s="133"/>
    </row>
    <row r="493" spans="1:16" s="107" customFormat="1">
      <c r="A493" s="120"/>
      <c r="B493" s="132"/>
      <c r="C493" s="132"/>
      <c r="D493" s="132"/>
      <c r="G493" s="132"/>
      <c r="H493" s="132"/>
      <c r="J493" s="132"/>
      <c r="K493" s="132"/>
      <c r="L493" s="132"/>
      <c r="O493" s="132"/>
      <c r="P493" s="133"/>
    </row>
    <row r="494" spans="1:16" s="107" customFormat="1">
      <c r="A494" s="120"/>
      <c r="B494" s="132"/>
      <c r="C494" s="132"/>
      <c r="D494" s="132"/>
      <c r="G494" s="132"/>
      <c r="H494" s="132"/>
      <c r="J494" s="132"/>
      <c r="K494" s="132"/>
      <c r="L494" s="132"/>
      <c r="O494" s="132"/>
      <c r="P494" s="133"/>
    </row>
    <row r="495" spans="1:16" s="107" customFormat="1">
      <c r="A495" s="120"/>
      <c r="B495" s="132"/>
      <c r="C495" s="132"/>
      <c r="D495" s="132"/>
      <c r="G495" s="132"/>
      <c r="H495" s="132"/>
      <c r="J495" s="132"/>
      <c r="K495" s="132"/>
      <c r="L495" s="132"/>
      <c r="O495" s="132"/>
      <c r="P495" s="133"/>
    </row>
    <row r="496" spans="1:16" s="107" customFormat="1">
      <c r="A496" s="120"/>
      <c r="B496" s="132"/>
      <c r="C496" s="132"/>
      <c r="D496" s="132"/>
      <c r="G496" s="132"/>
      <c r="H496" s="132"/>
      <c r="J496" s="132"/>
      <c r="K496" s="132"/>
      <c r="L496" s="132"/>
      <c r="O496" s="132"/>
      <c r="P496" s="133"/>
    </row>
    <row r="497" spans="1:16" s="107" customFormat="1">
      <c r="A497" s="120"/>
      <c r="B497" s="132"/>
      <c r="C497" s="132"/>
      <c r="D497" s="132"/>
      <c r="G497" s="132"/>
      <c r="H497" s="132"/>
      <c r="J497" s="132"/>
      <c r="K497" s="132"/>
      <c r="L497" s="132"/>
      <c r="O497" s="132"/>
      <c r="P497" s="133"/>
    </row>
    <row r="498" spans="1:16" s="107" customFormat="1">
      <c r="A498" s="120"/>
      <c r="B498" s="132"/>
      <c r="C498" s="132"/>
      <c r="D498" s="132"/>
      <c r="G498" s="132"/>
      <c r="H498" s="132"/>
      <c r="J498" s="132"/>
      <c r="K498" s="132"/>
      <c r="L498" s="132"/>
      <c r="O498" s="132"/>
      <c r="P498" s="133"/>
    </row>
    <row r="499" spans="1:16" s="107" customFormat="1">
      <c r="A499" s="120"/>
      <c r="B499" s="132"/>
      <c r="C499" s="132"/>
      <c r="D499" s="132"/>
      <c r="G499" s="132"/>
      <c r="H499" s="132"/>
      <c r="J499" s="132"/>
      <c r="K499" s="132"/>
      <c r="L499" s="132"/>
      <c r="O499" s="132"/>
      <c r="P499" s="133"/>
    </row>
    <row r="500" spans="1:16" s="107" customFormat="1">
      <c r="A500" s="120"/>
      <c r="B500" s="132"/>
      <c r="C500" s="132"/>
      <c r="D500" s="132"/>
      <c r="G500" s="132"/>
      <c r="H500" s="132"/>
      <c r="J500" s="132"/>
      <c r="K500" s="132"/>
      <c r="L500" s="132"/>
      <c r="O500" s="132"/>
      <c r="P500" s="133"/>
    </row>
    <row r="501" spans="1:16" s="107" customFormat="1">
      <c r="A501" s="120"/>
      <c r="B501" s="132"/>
      <c r="C501" s="132"/>
      <c r="D501" s="132"/>
      <c r="G501" s="132"/>
      <c r="H501" s="132"/>
      <c r="J501" s="132"/>
      <c r="K501" s="132"/>
      <c r="L501" s="132"/>
      <c r="O501" s="132"/>
      <c r="P501" s="133"/>
    </row>
    <row r="502" spans="1:16" s="107" customFormat="1">
      <c r="A502" s="120"/>
      <c r="B502" s="132"/>
      <c r="C502" s="132"/>
      <c r="D502" s="132"/>
      <c r="G502" s="132"/>
      <c r="H502" s="132"/>
      <c r="J502" s="132"/>
      <c r="K502" s="132"/>
      <c r="L502" s="132"/>
      <c r="O502" s="132"/>
      <c r="P502" s="133"/>
    </row>
    <row r="503" spans="1:16" s="107" customFormat="1">
      <c r="A503" s="120"/>
      <c r="B503" s="132"/>
      <c r="C503" s="132"/>
      <c r="D503" s="132"/>
      <c r="G503" s="132"/>
      <c r="H503" s="132"/>
      <c r="J503" s="132"/>
      <c r="K503" s="132"/>
      <c r="L503" s="132"/>
      <c r="O503" s="132"/>
      <c r="P503" s="133"/>
    </row>
    <row r="504" spans="1:16" s="107" customFormat="1">
      <c r="A504" s="120"/>
      <c r="B504" s="132"/>
      <c r="C504" s="132"/>
      <c r="D504" s="132"/>
      <c r="G504" s="132"/>
      <c r="H504" s="132"/>
      <c r="J504" s="132"/>
      <c r="K504" s="132"/>
      <c r="L504" s="132"/>
      <c r="O504" s="132"/>
      <c r="P504" s="133"/>
    </row>
    <row r="505" spans="1:16" s="107" customFormat="1">
      <c r="A505" s="120"/>
      <c r="B505" s="132"/>
      <c r="C505" s="132"/>
      <c r="D505" s="132"/>
      <c r="G505" s="132"/>
      <c r="H505" s="132"/>
      <c r="J505" s="132"/>
      <c r="K505" s="132"/>
      <c r="L505" s="132"/>
      <c r="O505" s="132"/>
      <c r="P505" s="133"/>
    </row>
    <row r="506" spans="1:16" s="107" customFormat="1">
      <c r="A506" s="120"/>
      <c r="B506" s="132"/>
      <c r="C506" s="132"/>
      <c r="D506" s="132"/>
      <c r="G506" s="132"/>
      <c r="H506" s="132"/>
      <c r="J506" s="132"/>
      <c r="K506" s="132"/>
      <c r="L506" s="132"/>
      <c r="O506" s="132"/>
      <c r="P506" s="133"/>
    </row>
    <row r="507" spans="1:16" s="107" customFormat="1">
      <c r="A507" s="120"/>
      <c r="B507" s="132"/>
      <c r="C507" s="132"/>
      <c r="D507" s="132"/>
      <c r="G507" s="132"/>
      <c r="H507" s="132"/>
      <c r="J507" s="132"/>
      <c r="K507" s="132"/>
      <c r="L507" s="132"/>
      <c r="O507" s="132"/>
      <c r="P507" s="133"/>
    </row>
    <row r="508" spans="1:16" s="107" customFormat="1">
      <c r="A508" s="120"/>
      <c r="B508" s="132"/>
      <c r="C508" s="132"/>
      <c r="D508" s="132"/>
      <c r="G508" s="132"/>
      <c r="H508" s="132"/>
      <c r="J508" s="132"/>
      <c r="K508" s="132"/>
      <c r="L508" s="132"/>
      <c r="O508" s="132"/>
      <c r="P508" s="133"/>
    </row>
    <row r="509" spans="1:16" s="107" customFormat="1">
      <c r="A509" s="120"/>
      <c r="B509" s="132"/>
      <c r="C509" s="132"/>
      <c r="D509" s="132"/>
      <c r="G509" s="132"/>
      <c r="H509" s="132"/>
      <c r="J509" s="132"/>
      <c r="K509" s="132"/>
      <c r="L509" s="132"/>
      <c r="O509" s="132"/>
      <c r="P509" s="133"/>
    </row>
    <row r="510" spans="1:16" s="107" customFormat="1">
      <c r="A510" s="120"/>
      <c r="B510" s="132"/>
      <c r="C510" s="132"/>
      <c r="D510" s="132"/>
      <c r="G510" s="132"/>
      <c r="H510" s="132"/>
      <c r="J510" s="132"/>
      <c r="K510" s="132"/>
      <c r="L510" s="132"/>
      <c r="O510" s="132"/>
      <c r="P510" s="133"/>
    </row>
    <row r="511" spans="1:16" s="107" customFormat="1">
      <c r="A511" s="120"/>
      <c r="B511" s="132"/>
      <c r="C511" s="132"/>
      <c r="D511" s="132"/>
      <c r="G511" s="132"/>
      <c r="H511" s="132"/>
      <c r="J511" s="132"/>
      <c r="K511" s="132"/>
      <c r="L511" s="132"/>
      <c r="O511" s="132"/>
      <c r="P511" s="133"/>
    </row>
    <row r="512" spans="1:16" s="107" customFormat="1">
      <c r="A512" s="120"/>
      <c r="B512" s="132"/>
      <c r="C512" s="132"/>
      <c r="D512" s="132"/>
      <c r="G512" s="132"/>
      <c r="H512" s="132"/>
      <c r="J512" s="132"/>
      <c r="K512" s="132"/>
      <c r="L512" s="132"/>
      <c r="O512" s="132"/>
      <c r="P512" s="133"/>
    </row>
    <row r="513" spans="1:16" s="107" customFormat="1">
      <c r="A513" s="120"/>
      <c r="B513" s="132"/>
      <c r="C513" s="132"/>
      <c r="D513" s="132"/>
      <c r="G513" s="132"/>
      <c r="H513" s="132"/>
      <c r="J513" s="132"/>
      <c r="K513" s="132"/>
      <c r="L513" s="132"/>
      <c r="O513" s="132"/>
      <c r="P513" s="133"/>
    </row>
    <row r="514" spans="1:16" s="107" customFormat="1">
      <c r="A514" s="120"/>
      <c r="B514" s="132"/>
      <c r="C514" s="132"/>
      <c r="D514" s="132"/>
      <c r="G514" s="132"/>
      <c r="H514" s="132"/>
      <c r="J514" s="132"/>
      <c r="K514" s="132"/>
      <c r="L514" s="132"/>
      <c r="O514" s="132"/>
      <c r="P514" s="133"/>
    </row>
    <row r="515" spans="1:16" s="107" customFormat="1">
      <c r="A515" s="120"/>
      <c r="B515" s="132"/>
      <c r="C515" s="132"/>
      <c r="D515" s="132"/>
      <c r="G515" s="132"/>
      <c r="H515" s="132"/>
      <c r="J515" s="132"/>
      <c r="K515" s="132"/>
      <c r="L515" s="132"/>
      <c r="O515" s="132"/>
      <c r="P515" s="133"/>
    </row>
    <row r="516" spans="1:16" s="107" customFormat="1">
      <c r="A516" s="120"/>
      <c r="B516" s="132"/>
      <c r="C516" s="132"/>
      <c r="D516" s="132"/>
      <c r="G516" s="132"/>
      <c r="H516" s="132"/>
      <c r="J516" s="132"/>
      <c r="K516" s="132"/>
      <c r="L516" s="132"/>
      <c r="O516" s="132"/>
      <c r="P516" s="133"/>
    </row>
    <row r="517" spans="1:16" s="107" customFormat="1">
      <c r="A517" s="120"/>
      <c r="B517" s="132"/>
      <c r="C517" s="132"/>
      <c r="D517" s="132"/>
      <c r="G517" s="132"/>
      <c r="H517" s="132"/>
      <c r="J517" s="132"/>
      <c r="K517" s="132"/>
      <c r="L517" s="132"/>
      <c r="O517" s="132"/>
      <c r="P517" s="133"/>
    </row>
    <row r="518" spans="1:16" s="107" customFormat="1">
      <c r="A518" s="120"/>
      <c r="B518" s="132"/>
      <c r="C518" s="132"/>
      <c r="D518" s="132"/>
      <c r="G518" s="132"/>
      <c r="H518" s="132"/>
      <c r="J518" s="132"/>
      <c r="K518" s="132"/>
      <c r="L518" s="132"/>
      <c r="O518" s="132"/>
      <c r="P518" s="133"/>
    </row>
    <row r="519" spans="1:16" s="107" customFormat="1">
      <c r="A519" s="120"/>
      <c r="B519" s="132"/>
      <c r="C519" s="132"/>
      <c r="D519" s="132"/>
      <c r="G519" s="132"/>
      <c r="H519" s="132"/>
      <c r="J519" s="132"/>
      <c r="K519" s="132"/>
      <c r="L519" s="132"/>
      <c r="O519" s="132"/>
      <c r="P519" s="133"/>
    </row>
    <row r="520" spans="1:16" s="107" customFormat="1">
      <c r="A520" s="120"/>
      <c r="B520" s="132"/>
      <c r="C520" s="132"/>
      <c r="D520" s="132"/>
      <c r="G520" s="132"/>
      <c r="H520" s="132"/>
      <c r="J520" s="132"/>
      <c r="K520" s="132"/>
      <c r="L520" s="132"/>
      <c r="O520" s="132"/>
      <c r="P520" s="133"/>
    </row>
    <row r="521" spans="1:16" s="107" customFormat="1">
      <c r="A521" s="120"/>
      <c r="B521" s="132"/>
      <c r="C521" s="132"/>
      <c r="D521" s="132"/>
      <c r="G521" s="132"/>
      <c r="H521" s="132"/>
      <c r="J521" s="132"/>
      <c r="K521" s="132"/>
      <c r="L521" s="132"/>
      <c r="O521" s="132"/>
      <c r="P521" s="133"/>
    </row>
    <row r="522" spans="1:16" s="107" customFormat="1">
      <c r="A522" s="120"/>
      <c r="B522" s="132"/>
      <c r="C522" s="132"/>
      <c r="D522" s="132"/>
      <c r="G522" s="132"/>
      <c r="H522" s="132"/>
      <c r="J522" s="132"/>
      <c r="K522" s="132"/>
      <c r="L522" s="132"/>
      <c r="O522" s="132"/>
      <c r="P522" s="133"/>
    </row>
    <row r="523" spans="1:16" s="107" customFormat="1">
      <c r="A523" s="120"/>
      <c r="B523" s="132"/>
      <c r="C523" s="132"/>
      <c r="D523" s="132"/>
      <c r="G523" s="132"/>
      <c r="H523" s="132"/>
      <c r="J523" s="132"/>
      <c r="K523" s="132"/>
      <c r="L523" s="132"/>
      <c r="O523" s="132"/>
      <c r="P523" s="133"/>
    </row>
    <row r="524" spans="1:16" s="107" customFormat="1">
      <c r="A524" s="120"/>
      <c r="B524" s="132"/>
      <c r="C524" s="132"/>
      <c r="D524" s="132"/>
      <c r="G524" s="132"/>
      <c r="H524" s="132"/>
      <c r="J524" s="132"/>
      <c r="K524" s="132"/>
      <c r="L524" s="132"/>
      <c r="O524" s="132"/>
      <c r="P524" s="133"/>
    </row>
    <row r="525" spans="1:16" s="107" customFormat="1">
      <c r="A525" s="120"/>
      <c r="B525" s="132"/>
      <c r="C525" s="132"/>
      <c r="D525" s="132"/>
      <c r="G525" s="132"/>
      <c r="H525" s="132"/>
      <c r="J525" s="132"/>
      <c r="K525" s="132"/>
      <c r="L525" s="132"/>
      <c r="O525" s="132"/>
      <c r="P525" s="133"/>
    </row>
    <row r="526" spans="1:16" s="107" customFormat="1">
      <c r="A526" s="120"/>
      <c r="B526" s="132"/>
      <c r="C526" s="132"/>
      <c r="D526" s="132"/>
      <c r="G526" s="132"/>
      <c r="H526" s="132"/>
      <c r="J526" s="132"/>
      <c r="K526" s="132"/>
      <c r="L526" s="132"/>
      <c r="O526" s="132"/>
      <c r="P526" s="133"/>
    </row>
    <row r="527" spans="1:16" s="107" customFormat="1">
      <c r="A527" s="120"/>
      <c r="B527" s="132"/>
      <c r="C527" s="132"/>
      <c r="D527" s="132"/>
      <c r="G527" s="132"/>
      <c r="H527" s="132"/>
      <c r="J527" s="132"/>
      <c r="K527" s="132"/>
      <c r="L527" s="132"/>
      <c r="O527" s="132"/>
      <c r="P527" s="133"/>
    </row>
    <row r="528" spans="1:16" s="107" customFormat="1">
      <c r="A528" s="120"/>
      <c r="B528" s="132"/>
      <c r="C528" s="132"/>
      <c r="D528" s="132"/>
      <c r="G528" s="132"/>
      <c r="H528" s="132"/>
      <c r="J528" s="132"/>
      <c r="K528" s="132"/>
      <c r="L528" s="132"/>
      <c r="O528" s="132"/>
      <c r="P528" s="133"/>
    </row>
    <row r="529" spans="1:16" s="107" customFormat="1">
      <c r="A529" s="120"/>
      <c r="B529" s="132"/>
      <c r="C529" s="132"/>
      <c r="D529" s="132"/>
      <c r="G529" s="132"/>
      <c r="H529" s="132"/>
      <c r="J529" s="132"/>
      <c r="K529" s="132"/>
      <c r="L529" s="132"/>
      <c r="O529" s="132"/>
      <c r="P529" s="133"/>
    </row>
    <row r="530" spans="1:16" s="107" customFormat="1">
      <c r="A530" s="120"/>
      <c r="B530" s="132"/>
      <c r="C530" s="132"/>
      <c r="D530" s="132"/>
      <c r="G530" s="132"/>
      <c r="H530" s="132"/>
      <c r="J530" s="132"/>
      <c r="K530" s="132"/>
      <c r="L530" s="132"/>
      <c r="O530" s="132"/>
      <c r="P530" s="133"/>
    </row>
    <row r="531" spans="1:16" s="107" customFormat="1">
      <c r="A531" s="120"/>
      <c r="B531" s="132"/>
      <c r="C531" s="132"/>
      <c r="D531" s="132"/>
      <c r="G531" s="132"/>
      <c r="H531" s="132"/>
      <c r="J531" s="132"/>
      <c r="K531" s="132"/>
      <c r="L531" s="132"/>
      <c r="O531" s="132"/>
      <c r="P531" s="133"/>
    </row>
    <row r="532" spans="1:16" s="107" customFormat="1">
      <c r="A532" s="120"/>
      <c r="B532" s="132"/>
      <c r="C532" s="132"/>
      <c r="D532" s="132"/>
      <c r="G532" s="132"/>
      <c r="H532" s="132"/>
      <c r="J532" s="132"/>
      <c r="K532" s="132"/>
      <c r="L532" s="132"/>
      <c r="O532" s="132"/>
      <c r="P532" s="133"/>
    </row>
    <row r="533" spans="1:16" s="107" customFormat="1">
      <c r="A533" s="120"/>
      <c r="B533" s="132"/>
      <c r="C533" s="132"/>
      <c r="D533" s="132"/>
      <c r="G533" s="132"/>
      <c r="H533" s="132"/>
      <c r="J533" s="132"/>
      <c r="K533" s="132"/>
      <c r="L533" s="132"/>
      <c r="O533" s="132"/>
      <c r="P533" s="133"/>
    </row>
    <row r="534" spans="1:16" s="107" customFormat="1">
      <c r="A534" s="120"/>
      <c r="B534" s="132"/>
      <c r="C534" s="132"/>
      <c r="D534" s="132"/>
      <c r="G534" s="132"/>
      <c r="H534" s="132"/>
      <c r="J534" s="132"/>
      <c r="K534" s="132"/>
      <c r="L534" s="132"/>
      <c r="O534" s="132"/>
      <c r="P534" s="133"/>
    </row>
    <row r="535" spans="1:16" s="107" customFormat="1">
      <c r="A535" s="120"/>
      <c r="B535" s="132"/>
      <c r="C535" s="132"/>
      <c r="D535" s="132"/>
      <c r="G535" s="132"/>
      <c r="H535" s="132"/>
      <c r="J535" s="132"/>
      <c r="K535" s="132"/>
      <c r="L535" s="132"/>
      <c r="O535" s="132"/>
      <c r="P535" s="133"/>
    </row>
    <row r="536" spans="1:16" s="107" customFormat="1">
      <c r="A536" s="120"/>
      <c r="B536" s="132"/>
      <c r="C536" s="132"/>
      <c r="D536" s="132"/>
      <c r="G536" s="132"/>
      <c r="H536" s="132"/>
      <c r="J536" s="132"/>
      <c r="K536" s="132"/>
      <c r="L536" s="132"/>
      <c r="O536" s="132"/>
      <c r="P536" s="133"/>
    </row>
    <row r="537" spans="1:16" s="107" customFormat="1">
      <c r="A537" s="120"/>
      <c r="B537" s="132"/>
      <c r="C537" s="132"/>
      <c r="D537" s="132"/>
      <c r="G537" s="132"/>
      <c r="H537" s="132"/>
      <c r="J537" s="132"/>
      <c r="K537" s="132"/>
      <c r="L537" s="132"/>
      <c r="O537" s="132"/>
      <c r="P537" s="133"/>
    </row>
    <row r="538" spans="1:16" s="107" customFormat="1">
      <c r="A538" s="120"/>
      <c r="B538" s="132"/>
      <c r="C538" s="132"/>
      <c r="D538" s="132"/>
      <c r="G538" s="132"/>
      <c r="H538" s="132"/>
      <c r="J538" s="132"/>
      <c r="K538" s="132"/>
      <c r="L538" s="132"/>
      <c r="O538" s="132"/>
      <c r="P538" s="133"/>
    </row>
    <row r="539" spans="1:16" s="107" customFormat="1">
      <c r="A539" s="120"/>
      <c r="B539" s="132"/>
      <c r="C539" s="132"/>
      <c r="D539" s="132"/>
      <c r="G539" s="132"/>
      <c r="H539" s="132"/>
      <c r="J539" s="132"/>
      <c r="K539" s="132"/>
      <c r="L539" s="132"/>
      <c r="O539" s="132"/>
      <c r="P539" s="133"/>
    </row>
    <row r="540" spans="1:16" s="107" customFormat="1">
      <c r="A540" s="120"/>
      <c r="B540" s="132"/>
      <c r="C540" s="132"/>
      <c r="D540" s="132"/>
      <c r="G540" s="132"/>
      <c r="H540" s="132"/>
      <c r="J540" s="132"/>
      <c r="K540" s="132"/>
      <c r="L540" s="132"/>
      <c r="O540" s="132"/>
      <c r="P540" s="133"/>
    </row>
    <row r="541" spans="1:16" s="107" customFormat="1">
      <c r="A541" s="120"/>
      <c r="B541" s="132"/>
      <c r="C541" s="132"/>
      <c r="D541" s="132"/>
      <c r="G541" s="132"/>
      <c r="H541" s="132"/>
      <c r="J541" s="132"/>
      <c r="K541" s="132"/>
      <c r="L541" s="132"/>
      <c r="O541" s="132"/>
      <c r="P541" s="133"/>
    </row>
    <row r="542" spans="1:16" s="107" customFormat="1">
      <c r="A542" s="120"/>
      <c r="B542" s="132"/>
      <c r="C542" s="132"/>
      <c r="D542" s="132"/>
      <c r="G542" s="132"/>
      <c r="H542" s="132"/>
      <c r="J542" s="132"/>
      <c r="K542" s="132"/>
      <c r="L542" s="132"/>
      <c r="O542" s="132"/>
      <c r="P542" s="133"/>
    </row>
    <row r="543" spans="1:16" s="107" customFormat="1">
      <c r="A543" s="120"/>
      <c r="B543" s="132"/>
      <c r="C543" s="132"/>
      <c r="D543" s="132"/>
      <c r="G543" s="132"/>
      <c r="H543" s="132"/>
      <c r="J543" s="132"/>
      <c r="K543" s="132"/>
      <c r="L543" s="132"/>
      <c r="O543" s="132"/>
      <c r="P543" s="133"/>
    </row>
    <row r="544" spans="1:16" s="107" customFormat="1">
      <c r="A544" s="120"/>
      <c r="B544" s="132"/>
      <c r="C544" s="132"/>
      <c r="D544" s="132"/>
      <c r="G544" s="132"/>
      <c r="H544" s="132"/>
      <c r="J544" s="132"/>
      <c r="K544" s="132"/>
      <c r="L544" s="132"/>
      <c r="O544" s="132"/>
      <c r="P544" s="133"/>
    </row>
    <row r="545" spans="1:16" s="107" customFormat="1">
      <c r="A545" s="120"/>
      <c r="B545" s="132"/>
      <c r="C545" s="132"/>
      <c r="D545" s="132"/>
      <c r="G545" s="132"/>
      <c r="H545" s="132"/>
      <c r="J545" s="132"/>
      <c r="K545" s="132"/>
      <c r="L545" s="132"/>
      <c r="O545" s="132"/>
      <c r="P545" s="133"/>
    </row>
    <row r="546" spans="1:16" s="107" customFormat="1">
      <c r="A546" s="120"/>
      <c r="B546" s="132"/>
      <c r="C546" s="132"/>
      <c r="D546" s="132"/>
      <c r="G546" s="132"/>
      <c r="H546" s="132"/>
      <c r="J546" s="132"/>
      <c r="K546" s="132"/>
      <c r="L546" s="132"/>
      <c r="O546" s="132"/>
      <c r="P546" s="133"/>
    </row>
    <row r="547" spans="1:16" s="107" customFormat="1">
      <c r="A547" s="120"/>
      <c r="B547" s="132"/>
      <c r="C547" s="132"/>
      <c r="D547" s="132"/>
      <c r="G547" s="132"/>
      <c r="H547" s="132"/>
      <c r="J547" s="132"/>
      <c r="K547" s="132"/>
      <c r="L547" s="132"/>
      <c r="O547" s="132"/>
      <c r="P547" s="133"/>
    </row>
    <row r="548" spans="1:16" s="107" customFormat="1">
      <c r="A548" s="120"/>
      <c r="B548" s="132"/>
      <c r="C548" s="132"/>
      <c r="D548" s="132"/>
      <c r="G548" s="132"/>
      <c r="H548" s="132"/>
      <c r="J548" s="132"/>
      <c r="K548" s="132"/>
      <c r="L548" s="132"/>
      <c r="O548" s="132"/>
      <c r="P548" s="133"/>
    </row>
    <row r="549" spans="1:16" s="107" customFormat="1">
      <c r="A549" s="120"/>
      <c r="B549" s="132"/>
      <c r="C549" s="132"/>
      <c r="D549" s="132"/>
      <c r="G549" s="132"/>
      <c r="H549" s="132"/>
      <c r="J549" s="132"/>
      <c r="K549" s="132"/>
      <c r="L549" s="132"/>
      <c r="O549" s="132"/>
      <c r="P549" s="133"/>
    </row>
    <row r="550" spans="1:16" s="107" customFormat="1">
      <c r="A550" s="120"/>
      <c r="B550" s="132"/>
      <c r="C550" s="132"/>
      <c r="D550" s="132"/>
      <c r="G550" s="132"/>
      <c r="H550" s="132"/>
      <c r="J550" s="132"/>
      <c r="K550" s="132"/>
      <c r="L550" s="132"/>
      <c r="O550" s="132"/>
      <c r="P550" s="133"/>
    </row>
    <row r="551" spans="1:16" s="107" customFormat="1">
      <c r="A551" s="120"/>
      <c r="B551" s="132"/>
      <c r="C551" s="132"/>
      <c r="D551" s="132"/>
      <c r="G551" s="132"/>
      <c r="H551" s="132"/>
      <c r="J551" s="132"/>
      <c r="K551" s="132"/>
      <c r="L551" s="132"/>
      <c r="O551" s="132"/>
      <c r="P551" s="133"/>
    </row>
    <row r="552" spans="1:16" s="107" customFormat="1">
      <c r="A552" s="120"/>
      <c r="B552" s="132"/>
      <c r="C552" s="132"/>
      <c r="D552" s="132"/>
      <c r="G552" s="132"/>
      <c r="H552" s="132"/>
      <c r="J552" s="132"/>
      <c r="K552" s="132"/>
      <c r="L552" s="132"/>
      <c r="O552" s="132"/>
      <c r="P552" s="133"/>
    </row>
    <row r="553" spans="1:16" s="107" customFormat="1">
      <c r="A553" s="120"/>
      <c r="B553" s="132"/>
      <c r="C553" s="132"/>
      <c r="D553" s="132"/>
      <c r="G553" s="132"/>
      <c r="H553" s="132"/>
      <c r="J553" s="132"/>
      <c r="K553" s="132"/>
      <c r="L553" s="132"/>
      <c r="O553" s="132"/>
      <c r="P553" s="133"/>
    </row>
    <row r="554" spans="1:16" s="107" customFormat="1">
      <c r="A554" s="120"/>
      <c r="B554" s="132"/>
      <c r="C554" s="132"/>
      <c r="D554" s="132"/>
      <c r="G554" s="132"/>
      <c r="H554" s="132"/>
      <c r="J554" s="132"/>
      <c r="K554" s="132"/>
      <c r="L554" s="132"/>
      <c r="O554" s="132"/>
      <c r="P554" s="133"/>
    </row>
    <row r="555" spans="1:16" s="107" customFormat="1">
      <c r="A555" s="120"/>
      <c r="B555" s="132"/>
      <c r="C555" s="132"/>
      <c r="D555" s="132"/>
      <c r="G555" s="132"/>
      <c r="H555" s="132"/>
      <c r="J555" s="132"/>
      <c r="K555" s="132"/>
      <c r="L555" s="132"/>
      <c r="O555" s="132"/>
      <c r="P555" s="133"/>
    </row>
    <row r="556" spans="1:16" s="107" customFormat="1">
      <c r="A556" s="120"/>
      <c r="B556" s="132"/>
      <c r="C556" s="132"/>
      <c r="D556" s="132"/>
      <c r="G556" s="132"/>
      <c r="H556" s="132"/>
      <c r="J556" s="132"/>
      <c r="K556" s="132"/>
      <c r="L556" s="132"/>
      <c r="O556" s="132"/>
      <c r="P556" s="133"/>
    </row>
    <row r="557" spans="1:16" s="107" customFormat="1">
      <c r="A557" s="120"/>
      <c r="B557" s="132"/>
      <c r="C557" s="132"/>
      <c r="D557" s="132"/>
      <c r="G557" s="132"/>
      <c r="H557" s="132"/>
      <c r="J557" s="132"/>
      <c r="K557" s="132"/>
      <c r="L557" s="132"/>
      <c r="O557" s="132"/>
      <c r="P557" s="133"/>
    </row>
    <row r="558" spans="1:16" s="107" customFormat="1">
      <c r="A558" s="120"/>
      <c r="B558" s="132"/>
      <c r="C558" s="132"/>
      <c r="D558" s="132"/>
      <c r="G558" s="132"/>
      <c r="H558" s="132"/>
      <c r="J558" s="132"/>
      <c r="K558" s="132"/>
      <c r="L558" s="132"/>
      <c r="O558" s="132"/>
      <c r="P558" s="133"/>
    </row>
    <row r="559" spans="1:16" s="107" customFormat="1">
      <c r="A559" s="120"/>
      <c r="B559" s="132"/>
      <c r="C559" s="132"/>
      <c r="D559" s="132"/>
      <c r="G559" s="132"/>
      <c r="H559" s="132"/>
      <c r="J559" s="132"/>
      <c r="K559" s="132"/>
      <c r="L559" s="132"/>
      <c r="O559" s="132"/>
      <c r="P559" s="133"/>
    </row>
    <row r="560" spans="1:16" s="107" customFormat="1">
      <c r="A560" s="120"/>
      <c r="B560" s="132"/>
      <c r="C560" s="132"/>
      <c r="D560" s="132"/>
      <c r="G560" s="132"/>
      <c r="H560" s="132"/>
      <c r="J560" s="132"/>
      <c r="K560" s="132"/>
      <c r="L560" s="132"/>
      <c r="O560" s="132"/>
      <c r="P560" s="133"/>
    </row>
    <row r="561" spans="1:16" s="107" customFormat="1">
      <c r="A561" s="120"/>
      <c r="B561" s="132"/>
      <c r="C561" s="132"/>
      <c r="D561" s="132"/>
      <c r="G561" s="132"/>
      <c r="H561" s="132"/>
      <c r="J561" s="132"/>
      <c r="K561" s="132"/>
      <c r="L561" s="132"/>
      <c r="O561" s="132"/>
      <c r="P561" s="133"/>
    </row>
    <row r="562" spans="1:16" s="107" customFormat="1">
      <c r="A562" s="120"/>
      <c r="B562" s="132"/>
      <c r="C562" s="132"/>
      <c r="D562" s="132"/>
      <c r="G562" s="132"/>
      <c r="H562" s="132"/>
      <c r="J562" s="132"/>
      <c r="K562" s="132"/>
      <c r="L562" s="132"/>
      <c r="O562" s="132"/>
      <c r="P562" s="133"/>
    </row>
    <row r="563" spans="1:16" s="107" customFormat="1">
      <c r="A563" s="120"/>
      <c r="B563" s="132"/>
      <c r="C563" s="132"/>
      <c r="D563" s="132"/>
      <c r="G563" s="132"/>
      <c r="H563" s="132"/>
      <c r="J563" s="132"/>
      <c r="K563" s="132"/>
      <c r="L563" s="132"/>
      <c r="O563" s="132"/>
      <c r="P563" s="133"/>
    </row>
    <row r="564" spans="1:16" s="107" customFormat="1">
      <c r="A564" s="120"/>
      <c r="B564" s="132"/>
      <c r="C564" s="132"/>
      <c r="D564" s="132"/>
      <c r="G564" s="132"/>
      <c r="H564" s="132"/>
      <c r="J564" s="132"/>
      <c r="K564" s="132"/>
      <c r="L564" s="132"/>
      <c r="O564" s="132"/>
      <c r="P564" s="133"/>
    </row>
    <row r="565" spans="1:16" s="107" customFormat="1">
      <c r="A565" s="120"/>
      <c r="B565" s="132"/>
      <c r="C565" s="132"/>
      <c r="D565" s="132"/>
      <c r="G565" s="132"/>
      <c r="H565" s="132"/>
      <c r="J565" s="132"/>
      <c r="K565" s="132"/>
      <c r="L565" s="132"/>
      <c r="O565" s="132"/>
      <c r="P565" s="133"/>
    </row>
    <row r="566" spans="1:16" s="107" customFormat="1">
      <c r="A566" s="120"/>
      <c r="B566" s="132"/>
      <c r="C566" s="132"/>
      <c r="D566" s="132"/>
      <c r="G566" s="132"/>
      <c r="H566" s="132"/>
      <c r="J566" s="132"/>
      <c r="K566" s="132"/>
      <c r="L566" s="132"/>
      <c r="O566" s="132"/>
      <c r="P566" s="133"/>
    </row>
    <row r="567" spans="1:16" s="107" customFormat="1">
      <c r="A567" s="120"/>
      <c r="B567" s="132"/>
      <c r="C567" s="132"/>
      <c r="D567" s="132"/>
      <c r="G567" s="132"/>
      <c r="H567" s="132"/>
      <c r="J567" s="132"/>
      <c r="K567" s="132"/>
      <c r="L567" s="132"/>
      <c r="O567" s="132"/>
      <c r="P567" s="133"/>
    </row>
    <row r="568" spans="1:16" s="107" customFormat="1">
      <c r="A568" s="120"/>
      <c r="B568" s="132"/>
      <c r="C568" s="132"/>
      <c r="D568" s="132"/>
      <c r="G568" s="132"/>
      <c r="H568" s="132"/>
      <c r="J568" s="132"/>
      <c r="K568" s="132"/>
      <c r="L568" s="132"/>
      <c r="O568" s="132"/>
      <c r="P568" s="133"/>
    </row>
    <row r="569" spans="1:16" s="107" customFormat="1">
      <c r="A569" s="120"/>
      <c r="B569" s="132"/>
      <c r="C569" s="132"/>
      <c r="D569" s="132"/>
      <c r="G569" s="132"/>
      <c r="H569" s="132"/>
      <c r="J569" s="132"/>
      <c r="K569" s="132"/>
      <c r="L569" s="132"/>
      <c r="O569" s="132"/>
      <c r="P569" s="133"/>
    </row>
    <row r="570" spans="1:16" s="107" customFormat="1">
      <c r="A570" s="120"/>
      <c r="B570" s="132"/>
      <c r="C570" s="132"/>
      <c r="D570" s="132"/>
      <c r="G570" s="132"/>
      <c r="H570" s="132"/>
      <c r="J570" s="132"/>
      <c r="K570" s="132"/>
      <c r="L570" s="132"/>
      <c r="O570" s="132"/>
      <c r="P570" s="133"/>
    </row>
    <row r="571" spans="1:16" s="107" customFormat="1">
      <c r="A571" s="120"/>
      <c r="B571" s="132"/>
      <c r="C571" s="132"/>
      <c r="D571" s="132"/>
      <c r="G571" s="132"/>
      <c r="H571" s="132"/>
      <c r="J571" s="132"/>
      <c r="K571" s="132"/>
      <c r="L571" s="132"/>
      <c r="O571" s="132"/>
      <c r="P571" s="133"/>
    </row>
    <row r="572" spans="1:16" s="107" customFormat="1">
      <c r="A572" s="120"/>
      <c r="B572" s="132"/>
      <c r="C572" s="132"/>
      <c r="D572" s="132"/>
      <c r="G572" s="132"/>
      <c r="H572" s="132"/>
      <c r="J572" s="132"/>
      <c r="K572" s="132"/>
      <c r="L572" s="132"/>
      <c r="O572" s="132"/>
      <c r="P572" s="133"/>
    </row>
    <row r="573" spans="1:16" s="107" customFormat="1">
      <c r="A573" s="120"/>
      <c r="B573" s="132"/>
      <c r="C573" s="132"/>
      <c r="D573" s="132"/>
      <c r="G573" s="132"/>
      <c r="H573" s="132"/>
      <c r="J573" s="132"/>
      <c r="K573" s="132"/>
      <c r="L573" s="132"/>
      <c r="O573" s="132"/>
      <c r="P573" s="133"/>
    </row>
    <row r="574" spans="1:16" s="107" customFormat="1">
      <c r="A574" s="120"/>
      <c r="B574" s="132"/>
      <c r="C574" s="132"/>
      <c r="D574" s="132"/>
      <c r="G574" s="132"/>
      <c r="H574" s="132"/>
      <c r="J574" s="132"/>
      <c r="K574" s="132"/>
      <c r="L574" s="132"/>
      <c r="O574" s="132"/>
      <c r="P574" s="133"/>
    </row>
    <row r="575" spans="1:16" s="107" customFormat="1">
      <c r="A575" s="120"/>
      <c r="B575" s="132"/>
      <c r="C575" s="132"/>
      <c r="D575" s="132"/>
      <c r="G575" s="132"/>
      <c r="H575" s="132"/>
      <c r="J575" s="132"/>
      <c r="K575" s="132"/>
      <c r="L575" s="132"/>
      <c r="O575" s="132"/>
      <c r="P575" s="133"/>
    </row>
    <row r="576" spans="1:16" s="107" customFormat="1">
      <c r="A576" s="120"/>
      <c r="B576" s="132"/>
      <c r="C576" s="132"/>
      <c r="D576" s="132"/>
      <c r="G576" s="132"/>
      <c r="H576" s="132"/>
      <c r="J576" s="132"/>
      <c r="K576" s="132"/>
      <c r="L576" s="132"/>
      <c r="O576" s="132"/>
      <c r="P576" s="133"/>
    </row>
    <row r="577" spans="1:16" s="107" customFormat="1">
      <c r="A577" s="120"/>
      <c r="B577" s="132"/>
      <c r="C577" s="132"/>
      <c r="D577" s="132"/>
      <c r="G577" s="132"/>
      <c r="H577" s="132"/>
      <c r="J577" s="132"/>
      <c r="K577" s="132"/>
      <c r="L577" s="132"/>
      <c r="O577" s="132"/>
      <c r="P577" s="133"/>
    </row>
    <row r="578" spans="1:16" s="107" customFormat="1">
      <c r="A578" s="120"/>
      <c r="B578" s="132"/>
      <c r="C578" s="132"/>
      <c r="D578" s="132"/>
      <c r="G578" s="132"/>
      <c r="H578" s="132"/>
      <c r="J578" s="132"/>
      <c r="K578" s="132"/>
      <c r="L578" s="132"/>
      <c r="O578" s="132"/>
      <c r="P578" s="133"/>
    </row>
    <row r="579" spans="1:16" s="107" customFormat="1">
      <c r="A579" s="120"/>
      <c r="B579" s="132"/>
      <c r="C579" s="132"/>
      <c r="D579" s="132"/>
      <c r="G579" s="132"/>
      <c r="H579" s="132"/>
      <c r="J579" s="132"/>
      <c r="K579" s="132"/>
      <c r="L579" s="132"/>
      <c r="O579" s="132"/>
      <c r="P579" s="133"/>
    </row>
    <row r="580" spans="1:16" s="107" customFormat="1">
      <c r="A580" s="120"/>
      <c r="B580" s="132"/>
      <c r="C580" s="132"/>
      <c r="D580" s="132"/>
      <c r="G580" s="132"/>
      <c r="H580" s="132"/>
      <c r="J580" s="132"/>
      <c r="K580" s="132"/>
      <c r="L580" s="132"/>
      <c r="O580" s="132"/>
      <c r="P580" s="133"/>
    </row>
    <row r="581" spans="1:16" s="107" customFormat="1">
      <c r="A581" s="120"/>
      <c r="B581" s="132"/>
      <c r="C581" s="132"/>
      <c r="D581" s="132"/>
      <c r="G581" s="132"/>
      <c r="H581" s="132"/>
      <c r="J581" s="132"/>
      <c r="K581" s="132"/>
      <c r="L581" s="132"/>
      <c r="O581" s="132"/>
      <c r="P581" s="133"/>
    </row>
    <row r="582" spans="1:16" s="107" customFormat="1">
      <c r="A582" s="120"/>
      <c r="B582" s="132"/>
      <c r="C582" s="132"/>
      <c r="D582" s="132"/>
      <c r="G582" s="132"/>
      <c r="H582" s="132"/>
      <c r="J582" s="132"/>
      <c r="K582" s="132"/>
      <c r="L582" s="132"/>
      <c r="O582" s="132"/>
      <c r="P582" s="133"/>
    </row>
    <row r="583" spans="1:16" s="107" customFormat="1">
      <c r="A583" s="120"/>
      <c r="B583" s="132"/>
      <c r="C583" s="132"/>
      <c r="D583" s="132"/>
      <c r="G583" s="132"/>
      <c r="H583" s="132"/>
      <c r="J583" s="132"/>
      <c r="K583" s="132"/>
      <c r="L583" s="132"/>
      <c r="O583" s="132"/>
      <c r="P583" s="133"/>
    </row>
    <row r="584" spans="1:16" s="107" customFormat="1">
      <c r="A584" s="120"/>
      <c r="B584" s="132"/>
      <c r="C584" s="132"/>
      <c r="D584" s="132"/>
      <c r="G584" s="132"/>
      <c r="H584" s="132"/>
      <c r="J584" s="132"/>
      <c r="K584" s="132"/>
      <c r="L584" s="132"/>
      <c r="O584" s="132"/>
      <c r="P584" s="133"/>
    </row>
    <row r="585" spans="1:16" s="107" customFormat="1">
      <c r="A585" s="120"/>
      <c r="B585" s="132"/>
      <c r="C585" s="132"/>
      <c r="D585" s="132"/>
      <c r="G585" s="132"/>
      <c r="H585" s="132"/>
      <c r="J585" s="132"/>
      <c r="K585" s="132"/>
      <c r="L585" s="132"/>
      <c r="O585" s="132"/>
      <c r="P585" s="133"/>
    </row>
    <row r="586" spans="1:16" s="107" customFormat="1">
      <c r="A586" s="120"/>
      <c r="B586" s="132"/>
      <c r="C586" s="132"/>
      <c r="D586" s="132"/>
      <c r="G586" s="132"/>
      <c r="H586" s="132"/>
      <c r="J586" s="132"/>
      <c r="K586" s="132"/>
      <c r="L586" s="132"/>
      <c r="O586" s="132"/>
      <c r="P586" s="133"/>
    </row>
    <row r="587" spans="1:16" s="107" customFormat="1">
      <c r="A587" s="120"/>
      <c r="B587" s="132"/>
      <c r="C587" s="132"/>
      <c r="D587" s="132"/>
      <c r="G587" s="132"/>
      <c r="H587" s="132"/>
      <c r="J587" s="132"/>
      <c r="K587" s="132"/>
      <c r="L587" s="132"/>
      <c r="O587" s="132"/>
      <c r="P587" s="133"/>
    </row>
    <row r="588" spans="1:16" s="107" customFormat="1">
      <c r="A588" s="120"/>
      <c r="B588" s="132"/>
      <c r="C588" s="132"/>
      <c r="D588" s="132"/>
      <c r="G588" s="132"/>
      <c r="H588" s="132"/>
      <c r="J588" s="132"/>
      <c r="K588" s="132"/>
      <c r="L588" s="132"/>
      <c r="O588" s="132"/>
      <c r="P588" s="133"/>
    </row>
    <row r="589" spans="1:16" s="107" customFormat="1">
      <c r="A589" s="120"/>
      <c r="B589" s="132"/>
      <c r="C589" s="132"/>
      <c r="D589" s="132"/>
      <c r="G589" s="132"/>
      <c r="H589" s="132"/>
      <c r="J589" s="132"/>
      <c r="K589" s="132"/>
      <c r="L589" s="132"/>
      <c r="O589" s="132"/>
      <c r="P589" s="133"/>
    </row>
    <row r="590" spans="1:16" s="107" customFormat="1">
      <c r="A590" s="120"/>
      <c r="B590" s="132"/>
      <c r="C590" s="132"/>
      <c r="D590" s="132"/>
      <c r="G590" s="132"/>
      <c r="H590" s="132"/>
      <c r="J590" s="132"/>
      <c r="K590" s="132"/>
      <c r="L590" s="132"/>
      <c r="O590" s="132"/>
      <c r="P590" s="133"/>
    </row>
    <row r="591" spans="1:16" s="107" customFormat="1">
      <c r="A591" s="120"/>
      <c r="B591" s="132"/>
      <c r="C591" s="132"/>
      <c r="D591" s="132"/>
      <c r="G591" s="132"/>
      <c r="H591" s="132"/>
      <c r="J591" s="132"/>
      <c r="K591" s="132"/>
      <c r="L591" s="132"/>
      <c r="O591" s="132"/>
      <c r="P591" s="133"/>
    </row>
    <row r="592" spans="1:16" s="107" customFormat="1">
      <c r="A592" s="120"/>
      <c r="B592" s="132"/>
      <c r="C592" s="132"/>
      <c r="D592" s="132"/>
      <c r="G592" s="132"/>
      <c r="H592" s="132"/>
      <c r="J592" s="132"/>
      <c r="K592" s="132"/>
      <c r="L592" s="132"/>
      <c r="O592" s="132"/>
      <c r="P592" s="133"/>
    </row>
    <row r="593" spans="1:16" s="107" customFormat="1">
      <c r="A593" s="120"/>
      <c r="B593" s="132"/>
      <c r="C593" s="132"/>
      <c r="D593" s="132"/>
      <c r="G593" s="132"/>
      <c r="H593" s="132"/>
      <c r="J593" s="132"/>
      <c r="K593" s="132"/>
      <c r="L593" s="132"/>
      <c r="O593" s="132"/>
      <c r="P593" s="133"/>
    </row>
    <row r="594" spans="1:16" s="107" customFormat="1">
      <c r="A594" s="120"/>
      <c r="B594" s="132"/>
      <c r="C594" s="132"/>
      <c r="D594" s="132"/>
      <c r="G594" s="132"/>
      <c r="H594" s="132"/>
      <c r="J594" s="132"/>
      <c r="K594" s="132"/>
      <c r="L594" s="132"/>
      <c r="O594" s="132"/>
      <c r="P594" s="133"/>
    </row>
    <row r="595" spans="1:16" s="107" customFormat="1">
      <c r="A595" s="120"/>
      <c r="B595" s="132"/>
      <c r="C595" s="132"/>
      <c r="D595" s="132"/>
      <c r="G595" s="132"/>
      <c r="H595" s="132"/>
      <c r="J595" s="132"/>
      <c r="K595" s="132"/>
      <c r="L595" s="132"/>
      <c r="O595" s="132"/>
      <c r="P595" s="133"/>
    </row>
    <row r="596" spans="1:16" s="107" customFormat="1">
      <c r="A596" s="120"/>
      <c r="B596" s="132"/>
      <c r="C596" s="132"/>
      <c r="D596" s="132"/>
      <c r="G596" s="132"/>
      <c r="H596" s="132"/>
      <c r="J596" s="132"/>
      <c r="K596" s="132"/>
      <c r="L596" s="132"/>
      <c r="O596" s="132"/>
      <c r="P596" s="133"/>
    </row>
    <row r="597" spans="1:16" s="107" customFormat="1">
      <c r="A597" s="120"/>
      <c r="B597" s="132"/>
      <c r="C597" s="132"/>
      <c r="D597" s="132"/>
      <c r="G597" s="132"/>
      <c r="H597" s="132"/>
      <c r="J597" s="132"/>
      <c r="K597" s="132"/>
      <c r="L597" s="132"/>
      <c r="O597" s="132"/>
      <c r="P597" s="133"/>
    </row>
    <row r="598" spans="1:16" s="107" customFormat="1">
      <c r="A598" s="120"/>
      <c r="B598" s="132"/>
      <c r="C598" s="132"/>
      <c r="D598" s="132"/>
      <c r="G598" s="132"/>
      <c r="H598" s="132"/>
      <c r="J598" s="132"/>
      <c r="K598" s="132"/>
      <c r="L598" s="132"/>
      <c r="O598" s="132"/>
      <c r="P598" s="133"/>
    </row>
    <row r="599" spans="1:16" s="107" customFormat="1">
      <c r="A599" s="120"/>
      <c r="B599" s="132"/>
      <c r="C599" s="132"/>
      <c r="D599" s="132"/>
      <c r="G599" s="132"/>
      <c r="H599" s="132"/>
      <c r="J599" s="132"/>
      <c r="K599" s="132"/>
      <c r="L599" s="132"/>
      <c r="O599" s="132"/>
      <c r="P599" s="133"/>
    </row>
    <row r="600" spans="1:16" s="107" customFormat="1">
      <c r="A600" s="120"/>
      <c r="B600" s="132"/>
      <c r="C600" s="132"/>
      <c r="D600" s="132"/>
      <c r="G600" s="132"/>
      <c r="H600" s="132"/>
      <c r="J600" s="132"/>
      <c r="K600" s="132"/>
      <c r="L600" s="132"/>
      <c r="O600" s="132"/>
      <c r="P600" s="133"/>
    </row>
    <row r="601" spans="1:16" s="107" customFormat="1">
      <c r="A601" s="120"/>
      <c r="B601" s="132"/>
      <c r="C601" s="132"/>
      <c r="D601" s="132"/>
      <c r="G601" s="132"/>
      <c r="H601" s="132"/>
      <c r="J601" s="132"/>
      <c r="K601" s="132"/>
      <c r="L601" s="132"/>
      <c r="O601" s="132"/>
      <c r="P601" s="133"/>
    </row>
    <row r="602" spans="1:16" s="107" customFormat="1">
      <c r="A602" s="120"/>
      <c r="B602" s="132"/>
      <c r="C602" s="132"/>
      <c r="D602" s="132"/>
      <c r="G602" s="132"/>
      <c r="H602" s="132"/>
      <c r="J602" s="132"/>
      <c r="K602" s="132"/>
      <c r="L602" s="132"/>
      <c r="O602" s="132"/>
      <c r="P602" s="133"/>
    </row>
    <row r="603" spans="1:16" s="107" customFormat="1">
      <c r="A603" s="120"/>
      <c r="B603" s="132"/>
      <c r="C603" s="132"/>
      <c r="D603" s="132"/>
      <c r="G603" s="132"/>
      <c r="H603" s="132"/>
      <c r="J603" s="132"/>
      <c r="K603" s="132"/>
      <c r="L603" s="132"/>
      <c r="O603" s="132"/>
      <c r="P603" s="133"/>
    </row>
    <row r="604" spans="1:16" s="107" customFormat="1">
      <c r="A604" s="120"/>
      <c r="B604" s="132"/>
      <c r="C604" s="132"/>
      <c r="D604" s="132"/>
      <c r="G604" s="132"/>
      <c r="H604" s="132"/>
      <c r="J604" s="132"/>
      <c r="K604" s="132"/>
      <c r="L604" s="132"/>
      <c r="O604" s="132"/>
      <c r="P604" s="133"/>
    </row>
    <row r="605" spans="1:16" s="107" customFormat="1">
      <c r="A605" s="120"/>
      <c r="B605" s="132"/>
      <c r="C605" s="132"/>
      <c r="D605" s="132"/>
      <c r="G605" s="132"/>
      <c r="H605" s="132"/>
      <c r="J605" s="132"/>
      <c r="K605" s="132"/>
      <c r="L605" s="132"/>
      <c r="O605" s="132"/>
      <c r="P605" s="133"/>
    </row>
    <row r="606" spans="1:16" s="107" customFormat="1">
      <c r="A606" s="120"/>
      <c r="B606" s="132"/>
      <c r="C606" s="132"/>
      <c r="D606" s="132"/>
      <c r="G606" s="132"/>
      <c r="H606" s="132"/>
      <c r="J606" s="132"/>
      <c r="K606" s="132"/>
      <c r="L606" s="132"/>
      <c r="O606" s="132"/>
      <c r="P606" s="133"/>
    </row>
    <row r="607" spans="1:16" s="107" customFormat="1">
      <c r="A607" s="120"/>
      <c r="B607" s="132"/>
      <c r="C607" s="132"/>
      <c r="D607" s="132"/>
      <c r="G607" s="132"/>
      <c r="H607" s="132"/>
      <c r="J607" s="132"/>
      <c r="K607" s="132"/>
      <c r="L607" s="132"/>
      <c r="O607" s="132"/>
      <c r="P607" s="133"/>
    </row>
    <row r="608" spans="1:16" s="107" customFormat="1">
      <c r="A608" s="120"/>
      <c r="B608" s="132"/>
      <c r="C608" s="132"/>
      <c r="D608" s="132"/>
      <c r="G608" s="132"/>
      <c r="H608" s="132"/>
      <c r="J608" s="132"/>
      <c r="K608" s="132"/>
      <c r="L608" s="132"/>
      <c r="O608" s="132"/>
      <c r="P608" s="133"/>
    </row>
    <row r="609" spans="1:16" s="107" customFormat="1">
      <c r="A609" s="120"/>
      <c r="B609" s="132"/>
      <c r="C609" s="132"/>
      <c r="D609" s="132"/>
      <c r="G609" s="132"/>
      <c r="H609" s="132"/>
      <c r="J609" s="132"/>
      <c r="K609" s="132"/>
      <c r="L609" s="132"/>
      <c r="O609" s="132"/>
      <c r="P609" s="133"/>
    </row>
    <row r="610" spans="1:16" s="107" customFormat="1">
      <c r="A610" s="120"/>
      <c r="B610" s="132"/>
      <c r="C610" s="132"/>
      <c r="D610" s="132"/>
      <c r="G610" s="132"/>
      <c r="H610" s="132"/>
      <c r="J610" s="132"/>
      <c r="K610" s="132"/>
      <c r="L610" s="132"/>
      <c r="O610" s="132"/>
      <c r="P610" s="133"/>
    </row>
    <row r="611" spans="1:16" s="107" customFormat="1">
      <c r="A611" s="120"/>
      <c r="B611" s="132"/>
      <c r="C611" s="132"/>
      <c r="D611" s="132"/>
      <c r="G611" s="132"/>
      <c r="H611" s="132"/>
      <c r="J611" s="132"/>
      <c r="K611" s="132"/>
      <c r="L611" s="132"/>
      <c r="O611" s="132"/>
      <c r="P611" s="133"/>
    </row>
    <row r="612" spans="1:16" s="107" customFormat="1">
      <c r="A612" s="120"/>
      <c r="B612" s="132"/>
      <c r="C612" s="132"/>
      <c r="D612" s="132"/>
      <c r="G612" s="132"/>
      <c r="H612" s="132"/>
      <c r="J612" s="132"/>
      <c r="K612" s="132"/>
      <c r="L612" s="132"/>
      <c r="O612" s="132"/>
      <c r="P612" s="133"/>
    </row>
    <row r="613" spans="1:16" s="107" customFormat="1">
      <c r="A613" s="120"/>
      <c r="B613" s="132"/>
      <c r="C613" s="132"/>
      <c r="D613" s="132"/>
      <c r="G613" s="132"/>
      <c r="H613" s="132"/>
      <c r="J613" s="132"/>
      <c r="K613" s="132"/>
      <c r="L613" s="132"/>
      <c r="O613" s="132"/>
      <c r="P613" s="133"/>
    </row>
    <row r="614" spans="1:16" s="107" customFormat="1">
      <c r="A614" s="120"/>
      <c r="B614" s="132"/>
      <c r="C614" s="132"/>
      <c r="D614" s="132"/>
      <c r="G614" s="132"/>
      <c r="H614" s="132"/>
      <c r="J614" s="132"/>
      <c r="K614" s="132"/>
      <c r="L614" s="132"/>
      <c r="O614" s="132"/>
      <c r="P614" s="133"/>
    </row>
    <row r="615" spans="1:16" s="107" customFormat="1">
      <c r="A615" s="120"/>
      <c r="B615" s="132"/>
      <c r="C615" s="132"/>
      <c r="D615" s="132"/>
      <c r="G615" s="132"/>
      <c r="H615" s="132"/>
      <c r="J615" s="132"/>
      <c r="K615" s="132"/>
      <c r="L615" s="132"/>
      <c r="O615" s="132"/>
      <c r="P615" s="133"/>
    </row>
    <row r="616" spans="1:16" s="107" customFormat="1">
      <c r="A616" s="120"/>
      <c r="B616" s="132"/>
      <c r="C616" s="132"/>
      <c r="D616" s="132"/>
      <c r="G616" s="132"/>
      <c r="H616" s="132"/>
      <c r="J616" s="132"/>
      <c r="K616" s="132"/>
      <c r="L616" s="132"/>
      <c r="O616" s="132"/>
      <c r="P616" s="133"/>
    </row>
    <row r="617" spans="1:16" s="107" customFormat="1">
      <c r="A617" s="120"/>
      <c r="B617" s="132"/>
      <c r="C617" s="132"/>
      <c r="D617" s="132"/>
      <c r="G617" s="132"/>
      <c r="H617" s="132"/>
      <c r="J617" s="132"/>
      <c r="K617" s="132"/>
      <c r="L617" s="132"/>
      <c r="O617" s="132"/>
      <c r="P617" s="133"/>
    </row>
    <row r="618" spans="1:16" s="107" customFormat="1">
      <c r="A618" s="120"/>
      <c r="B618" s="132"/>
      <c r="C618" s="132"/>
      <c r="D618" s="132"/>
      <c r="G618" s="132"/>
      <c r="H618" s="132"/>
      <c r="J618" s="132"/>
      <c r="K618" s="132"/>
      <c r="L618" s="132"/>
      <c r="O618" s="132"/>
      <c r="P618" s="133"/>
    </row>
    <row r="619" spans="1:16" s="107" customFormat="1">
      <c r="A619" s="120"/>
      <c r="B619" s="132"/>
      <c r="C619" s="132"/>
      <c r="D619" s="132"/>
      <c r="G619" s="132"/>
      <c r="H619" s="132"/>
      <c r="J619" s="132"/>
      <c r="K619" s="132"/>
      <c r="L619" s="132"/>
      <c r="O619" s="132"/>
      <c r="P619" s="133"/>
    </row>
    <row r="620" spans="1:16" s="107" customFormat="1">
      <c r="A620" s="120"/>
      <c r="B620" s="132"/>
      <c r="C620" s="132"/>
      <c r="D620" s="132"/>
      <c r="G620" s="132"/>
      <c r="H620" s="132"/>
      <c r="J620" s="132"/>
      <c r="K620" s="132"/>
      <c r="L620" s="132"/>
      <c r="O620" s="132"/>
      <c r="P620" s="133"/>
    </row>
    <row r="621" spans="1:16" s="107" customFormat="1">
      <c r="A621" s="120"/>
      <c r="B621" s="132"/>
      <c r="C621" s="132"/>
      <c r="D621" s="132"/>
      <c r="G621" s="132"/>
      <c r="H621" s="132"/>
      <c r="J621" s="132"/>
      <c r="K621" s="132"/>
      <c r="L621" s="132"/>
      <c r="O621" s="132"/>
      <c r="P621" s="133"/>
    </row>
    <row r="622" spans="1:16" s="107" customFormat="1">
      <c r="A622" s="120"/>
      <c r="B622" s="132"/>
      <c r="C622" s="132"/>
      <c r="D622" s="132"/>
      <c r="G622" s="132"/>
      <c r="H622" s="132"/>
      <c r="J622" s="132"/>
      <c r="K622" s="132"/>
      <c r="L622" s="132"/>
      <c r="O622" s="132"/>
      <c r="P622" s="133"/>
    </row>
    <row r="623" spans="1:16" s="107" customFormat="1">
      <c r="A623" s="120"/>
      <c r="B623" s="132"/>
      <c r="C623" s="132"/>
      <c r="D623" s="132"/>
      <c r="G623" s="132"/>
      <c r="H623" s="132"/>
      <c r="J623" s="132"/>
      <c r="K623" s="132"/>
      <c r="L623" s="132"/>
      <c r="O623" s="132"/>
      <c r="P623" s="133"/>
    </row>
    <row r="624" spans="1:16" s="107" customFormat="1">
      <c r="A624" s="120"/>
      <c r="B624" s="132"/>
      <c r="C624" s="132"/>
      <c r="D624" s="132"/>
      <c r="G624" s="132"/>
      <c r="H624" s="132"/>
      <c r="J624" s="132"/>
      <c r="K624" s="132"/>
      <c r="L624" s="132"/>
      <c r="O624" s="132"/>
      <c r="P624" s="133"/>
    </row>
    <row r="625" spans="1:16" s="107" customFormat="1">
      <c r="A625" s="120"/>
      <c r="B625" s="132"/>
      <c r="C625" s="132"/>
      <c r="D625" s="132"/>
      <c r="G625" s="132"/>
      <c r="H625" s="132"/>
      <c r="J625" s="132"/>
      <c r="K625" s="132"/>
      <c r="L625" s="132"/>
      <c r="O625" s="132"/>
      <c r="P625" s="133"/>
    </row>
    <row r="626" spans="1:16" s="107" customFormat="1">
      <c r="A626" s="120"/>
      <c r="B626" s="132"/>
      <c r="C626" s="132"/>
      <c r="D626" s="132"/>
      <c r="G626" s="132"/>
      <c r="H626" s="132"/>
      <c r="J626" s="132"/>
      <c r="K626" s="132"/>
      <c r="L626" s="132"/>
      <c r="O626" s="132"/>
      <c r="P626" s="133"/>
    </row>
    <row r="627" spans="1:16" s="107" customFormat="1">
      <c r="A627" s="120"/>
      <c r="B627" s="132"/>
      <c r="C627" s="132"/>
      <c r="D627" s="132"/>
      <c r="G627" s="132"/>
      <c r="H627" s="132"/>
      <c r="J627" s="132"/>
      <c r="K627" s="132"/>
      <c r="L627" s="132"/>
      <c r="O627" s="132"/>
      <c r="P627" s="133"/>
    </row>
    <row r="628" spans="1:16" s="107" customFormat="1">
      <c r="A628" s="120"/>
      <c r="B628" s="132"/>
      <c r="C628" s="132"/>
      <c r="D628" s="132"/>
      <c r="G628" s="132"/>
      <c r="H628" s="132"/>
      <c r="J628" s="132"/>
      <c r="K628" s="132"/>
      <c r="L628" s="132"/>
      <c r="O628" s="132"/>
      <c r="P628" s="133"/>
    </row>
    <row r="629" spans="1:16" s="107" customFormat="1">
      <c r="A629" s="120"/>
      <c r="B629" s="132"/>
      <c r="C629" s="132"/>
      <c r="D629" s="132"/>
      <c r="G629" s="132"/>
      <c r="H629" s="132"/>
      <c r="J629" s="132"/>
      <c r="K629" s="132"/>
      <c r="L629" s="132"/>
      <c r="O629" s="132"/>
      <c r="P629" s="133"/>
    </row>
    <row r="630" spans="1:16" s="107" customFormat="1">
      <c r="A630" s="120"/>
      <c r="B630" s="132"/>
      <c r="C630" s="132"/>
      <c r="D630" s="132"/>
      <c r="G630" s="132"/>
      <c r="H630" s="132"/>
      <c r="J630" s="132"/>
      <c r="K630" s="132"/>
      <c r="L630" s="132"/>
      <c r="O630" s="132"/>
      <c r="P630" s="133"/>
    </row>
    <row r="631" spans="1:16" s="107" customFormat="1">
      <c r="A631" s="120"/>
      <c r="B631" s="132"/>
      <c r="C631" s="132"/>
      <c r="D631" s="132"/>
      <c r="G631" s="132"/>
      <c r="H631" s="132"/>
      <c r="J631" s="132"/>
      <c r="K631" s="132"/>
      <c r="L631" s="132"/>
      <c r="O631" s="132"/>
      <c r="P631" s="133"/>
    </row>
    <row r="632" spans="1:16" s="107" customFormat="1">
      <c r="A632" s="120"/>
      <c r="B632" s="132"/>
      <c r="C632" s="132"/>
      <c r="D632" s="132"/>
      <c r="G632" s="132"/>
      <c r="H632" s="132"/>
      <c r="J632" s="132"/>
      <c r="K632" s="132"/>
      <c r="L632" s="132"/>
      <c r="O632" s="132"/>
      <c r="P632" s="133"/>
    </row>
    <row r="633" spans="1:16" s="107" customFormat="1">
      <c r="A633" s="120"/>
      <c r="B633" s="132"/>
      <c r="C633" s="132"/>
      <c r="D633" s="132"/>
      <c r="G633" s="132"/>
      <c r="H633" s="132"/>
      <c r="J633" s="132"/>
      <c r="K633" s="132"/>
      <c r="L633" s="132"/>
      <c r="O633" s="132"/>
      <c r="P633" s="133"/>
    </row>
    <row r="634" spans="1:16" s="107" customFormat="1">
      <c r="A634" s="120"/>
      <c r="B634" s="132"/>
      <c r="C634" s="132"/>
      <c r="D634" s="132"/>
      <c r="G634" s="132"/>
      <c r="H634" s="132"/>
      <c r="J634" s="132"/>
      <c r="K634" s="132"/>
      <c r="L634" s="132"/>
      <c r="O634" s="132"/>
      <c r="P634" s="133"/>
    </row>
    <row r="635" spans="1:16" s="107" customFormat="1">
      <c r="A635" s="120"/>
      <c r="B635" s="132"/>
      <c r="C635" s="132"/>
      <c r="D635" s="132"/>
      <c r="G635" s="132"/>
      <c r="H635" s="132"/>
      <c r="J635" s="132"/>
      <c r="K635" s="132"/>
      <c r="L635" s="132"/>
      <c r="O635" s="132"/>
      <c r="P635" s="133"/>
    </row>
    <row r="636" spans="1:16" s="107" customFormat="1">
      <c r="A636" s="120"/>
      <c r="B636" s="132"/>
      <c r="C636" s="132"/>
      <c r="D636" s="132"/>
      <c r="G636" s="132"/>
      <c r="H636" s="132"/>
      <c r="J636" s="132"/>
      <c r="K636" s="132"/>
      <c r="L636" s="132"/>
      <c r="O636" s="132"/>
      <c r="P636" s="133"/>
    </row>
    <row r="637" spans="1:16" s="107" customFormat="1">
      <c r="A637" s="120"/>
      <c r="B637" s="132"/>
      <c r="C637" s="132"/>
      <c r="D637" s="132"/>
      <c r="G637" s="132"/>
      <c r="H637" s="132"/>
      <c r="J637" s="132"/>
      <c r="K637" s="132"/>
      <c r="L637" s="132"/>
      <c r="O637" s="132"/>
      <c r="P637" s="133"/>
    </row>
    <row r="638" spans="1:16" s="107" customFormat="1">
      <c r="A638" s="120"/>
      <c r="B638" s="132"/>
      <c r="C638" s="132"/>
      <c r="D638" s="132"/>
      <c r="G638" s="132"/>
      <c r="H638" s="132"/>
      <c r="J638" s="132"/>
      <c r="K638" s="132"/>
      <c r="L638" s="132"/>
      <c r="O638" s="132"/>
      <c r="P638" s="133"/>
    </row>
    <row r="639" spans="1:16" s="107" customFormat="1">
      <c r="A639" s="120"/>
      <c r="B639" s="132"/>
      <c r="C639" s="132"/>
      <c r="D639" s="132"/>
      <c r="G639" s="132"/>
      <c r="H639" s="132"/>
      <c r="J639" s="132"/>
      <c r="K639" s="132"/>
      <c r="L639" s="132"/>
      <c r="O639" s="132"/>
      <c r="P639" s="133"/>
    </row>
    <row r="640" spans="1:16" s="107" customFormat="1">
      <c r="A640" s="120"/>
      <c r="B640" s="132"/>
      <c r="C640" s="132"/>
      <c r="D640" s="132"/>
      <c r="G640" s="132"/>
      <c r="H640" s="132"/>
      <c r="J640" s="132"/>
      <c r="K640" s="132"/>
      <c r="L640" s="132"/>
      <c r="O640" s="132"/>
      <c r="P640" s="133"/>
    </row>
    <row r="641" spans="1:16" s="107" customFormat="1">
      <c r="A641" s="120"/>
      <c r="B641" s="132"/>
      <c r="C641" s="132"/>
      <c r="D641" s="132"/>
      <c r="G641" s="132"/>
      <c r="H641" s="132"/>
      <c r="J641" s="132"/>
      <c r="K641" s="132"/>
      <c r="L641" s="132"/>
      <c r="O641" s="132"/>
      <c r="P641" s="133"/>
    </row>
    <row r="642" spans="1:16" s="107" customFormat="1">
      <c r="A642" s="120"/>
      <c r="B642" s="132"/>
      <c r="C642" s="132"/>
      <c r="D642" s="132"/>
      <c r="G642" s="132"/>
      <c r="H642" s="132"/>
      <c r="J642" s="132"/>
      <c r="K642" s="132"/>
      <c r="L642" s="132"/>
      <c r="O642" s="132"/>
      <c r="P642" s="133"/>
    </row>
    <row r="643" spans="1:16" s="107" customFormat="1">
      <c r="A643" s="120"/>
      <c r="B643" s="132"/>
      <c r="C643" s="132"/>
      <c r="D643" s="132"/>
      <c r="G643" s="132"/>
      <c r="H643" s="132"/>
      <c r="J643" s="132"/>
      <c r="K643" s="132"/>
      <c r="L643" s="132"/>
      <c r="O643" s="132"/>
      <c r="P643" s="133"/>
    </row>
    <row r="644" spans="1:16" s="107" customFormat="1">
      <c r="A644" s="120"/>
      <c r="B644" s="132"/>
      <c r="C644" s="132"/>
      <c r="D644" s="132"/>
      <c r="G644" s="132"/>
      <c r="H644" s="132"/>
      <c r="J644" s="132"/>
      <c r="K644" s="132"/>
      <c r="L644" s="132"/>
      <c r="O644" s="132"/>
      <c r="P644" s="133"/>
    </row>
    <row r="645" spans="1:16" s="107" customFormat="1">
      <c r="A645" s="120"/>
      <c r="B645" s="132"/>
      <c r="C645" s="132"/>
      <c r="D645" s="132"/>
      <c r="G645" s="132"/>
      <c r="H645" s="132"/>
      <c r="J645" s="132"/>
      <c r="K645" s="132"/>
      <c r="L645" s="132"/>
      <c r="O645" s="132"/>
      <c r="P645" s="133"/>
    </row>
    <row r="646" spans="1:16" s="107" customFormat="1">
      <c r="A646" s="120"/>
      <c r="B646" s="132"/>
      <c r="C646" s="132"/>
      <c r="D646" s="132"/>
      <c r="G646" s="132"/>
      <c r="H646" s="132"/>
      <c r="J646" s="132"/>
      <c r="K646" s="132"/>
      <c r="L646" s="132"/>
      <c r="O646" s="132"/>
      <c r="P646" s="133"/>
    </row>
    <row r="647" spans="1:16" s="107" customFormat="1">
      <c r="A647" s="120"/>
      <c r="B647" s="132"/>
      <c r="C647" s="132"/>
      <c r="D647" s="132"/>
      <c r="G647" s="132"/>
      <c r="H647" s="132"/>
      <c r="J647" s="132"/>
      <c r="K647" s="132"/>
      <c r="L647" s="132"/>
      <c r="O647" s="132"/>
      <c r="P647" s="133"/>
    </row>
    <row r="648" spans="1:16" s="107" customFormat="1">
      <c r="A648" s="120"/>
      <c r="B648" s="132"/>
      <c r="C648" s="132"/>
      <c r="D648" s="132"/>
      <c r="G648" s="132"/>
      <c r="H648" s="132"/>
      <c r="J648" s="132"/>
      <c r="K648" s="132"/>
      <c r="L648" s="132"/>
      <c r="O648" s="132"/>
      <c r="P648" s="133"/>
    </row>
    <row r="649" spans="1:16" s="107" customFormat="1">
      <c r="A649" s="120"/>
      <c r="B649" s="132"/>
      <c r="C649" s="132"/>
      <c r="D649" s="132"/>
      <c r="G649" s="132"/>
      <c r="H649" s="132"/>
      <c r="J649" s="132"/>
      <c r="K649" s="132"/>
      <c r="L649" s="132"/>
      <c r="O649" s="132"/>
      <c r="P649" s="133"/>
    </row>
    <row r="650" spans="1:16" s="107" customFormat="1">
      <c r="A650" s="120"/>
      <c r="B650" s="132"/>
      <c r="C650" s="132"/>
      <c r="D650" s="132"/>
      <c r="G650" s="132"/>
      <c r="H650" s="132"/>
      <c r="J650" s="132"/>
      <c r="K650" s="132"/>
      <c r="L650" s="132"/>
      <c r="O650" s="132"/>
      <c r="P650" s="133"/>
    </row>
    <row r="651" spans="1:16" s="107" customFormat="1">
      <c r="A651" s="120"/>
      <c r="B651" s="132"/>
      <c r="C651" s="132"/>
      <c r="D651" s="132"/>
      <c r="G651" s="132"/>
      <c r="H651" s="132"/>
      <c r="J651" s="132"/>
      <c r="K651" s="132"/>
      <c r="L651" s="132"/>
      <c r="O651" s="132"/>
      <c r="P651" s="133"/>
    </row>
    <row r="652" spans="1:16" s="107" customFormat="1">
      <c r="A652" s="120"/>
      <c r="B652" s="132"/>
      <c r="C652" s="132"/>
      <c r="D652" s="132"/>
      <c r="G652" s="132"/>
      <c r="H652" s="132"/>
      <c r="J652" s="132"/>
      <c r="K652" s="132"/>
      <c r="L652" s="132"/>
      <c r="O652" s="132"/>
      <c r="P652" s="133"/>
    </row>
    <row r="653" spans="1:16" s="107" customFormat="1">
      <c r="A653" s="120"/>
      <c r="B653" s="132"/>
      <c r="C653" s="132"/>
      <c r="D653" s="132"/>
      <c r="G653" s="132"/>
      <c r="H653" s="132"/>
      <c r="J653" s="132"/>
      <c r="K653" s="132"/>
      <c r="L653" s="132"/>
      <c r="O653" s="132"/>
      <c r="P653" s="133"/>
    </row>
    <row r="654" spans="1:16" s="107" customFormat="1">
      <c r="A654" s="120"/>
      <c r="B654" s="132"/>
      <c r="C654" s="132"/>
      <c r="D654" s="132"/>
      <c r="G654" s="132"/>
      <c r="H654" s="132"/>
      <c r="J654" s="132"/>
      <c r="K654" s="132"/>
      <c r="L654" s="132"/>
      <c r="O654" s="132"/>
      <c r="P654" s="133"/>
    </row>
    <row r="655" spans="1:16" s="107" customFormat="1">
      <c r="A655" s="120"/>
      <c r="B655" s="132"/>
      <c r="C655" s="132"/>
      <c r="D655" s="132"/>
      <c r="G655" s="132"/>
      <c r="H655" s="132"/>
      <c r="J655" s="132"/>
      <c r="K655" s="132"/>
      <c r="L655" s="132"/>
      <c r="O655" s="132"/>
      <c r="P655" s="133"/>
    </row>
    <row r="656" spans="1:16" s="107" customFormat="1">
      <c r="A656" s="120"/>
      <c r="B656" s="132"/>
      <c r="C656" s="132"/>
      <c r="D656" s="132"/>
      <c r="G656" s="132"/>
      <c r="H656" s="132"/>
      <c r="J656" s="132"/>
      <c r="K656" s="132"/>
      <c r="L656" s="132"/>
      <c r="O656" s="132"/>
      <c r="P656" s="133"/>
    </row>
    <row r="657" spans="1:16" s="107" customFormat="1">
      <c r="A657" s="120"/>
      <c r="B657" s="132"/>
      <c r="C657" s="132"/>
      <c r="D657" s="132"/>
      <c r="G657" s="132"/>
      <c r="H657" s="132"/>
      <c r="J657" s="132"/>
      <c r="K657" s="132"/>
      <c r="L657" s="132"/>
      <c r="O657" s="132"/>
      <c r="P657" s="133"/>
    </row>
    <row r="658" spans="1:16" s="107" customFormat="1">
      <c r="A658" s="120"/>
      <c r="B658" s="132"/>
      <c r="C658" s="132"/>
      <c r="D658" s="132"/>
      <c r="G658" s="132"/>
      <c r="H658" s="132"/>
      <c r="J658" s="132"/>
      <c r="K658" s="132"/>
      <c r="L658" s="132"/>
      <c r="O658" s="132"/>
      <c r="P658" s="133"/>
    </row>
    <row r="659" spans="1:16" s="107" customFormat="1">
      <c r="A659" s="120"/>
      <c r="B659" s="132"/>
      <c r="C659" s="132"/>
      <c r="D659" s="132"/>
      <c r="G659" s="132"/>
      <c r="H659" s="132"/>
      <c r="J659" s="132"/>
      <c r="K659" s="132"/>
      <c r="L659" s="132"/>
      <c r="O659" s="132"/>
      <c r="P659" s="133"/>
    </row>
    <row r="660" spans="1:16" s="107" customFormat="1">
      <c r="A660" s="120"/>
      <c r="B660" s="132"/>
      <c r="C660" s="132"/>
      <c r="D660" s="132"/>
      <c r="G660" s="132"/>
      <c r="H660" s="132"/>
      <c r="J660" s="132"/>
      <c r="K660" s="132"/>
      <c r="L660" s="132"/>
      <c r="O660" s="132"/>
      <c r="P660" s="133"/>
    </row>
    <row r="661" spans="1:16" s="107" customFormat="1">
      <c r="A661" s="120"/>
      <c r="B661" s="132"/>
      <c r="C661" s="132"/>
      <c r="D661" s="132"/>
      <c r="G661" s="132"/>
      <c r="H661" s="132"/>
      <c r="J661" s="132"/>
      <c r="K661" s="132"/>
      <c r="L661" s="132"/>
      <c r="O661" s="132"/>
      <c r="P661" s="133"/>
    </row>
    <row r="662" spans="1:16" s="107" customFormat="1">
      <c r="A662" s="120"/>
      <c r="B662" s="132"/>
      <c r="C662" s="132"/>
      <c r="D662" s="132"/>
      <c r="G662" s="132"/>
      <c r="H662" s="132"/>
      <c r="J662" s="132"/>
      <c r="K662" s="132"/>
      <c r="L662" s="132"/>
      <c r="O662" s="132"/>
      <c r="P662" s="133"/>
    </row>
    <row r="663" spans="1:16" s="107" customFormat="1">
      <c r="A663" s="120"/>
      <c r="B663" s="132"/>
      <c r="C663" s="132"/>
      <c r="D663" s="132"/>
      <c r="G663" s="132"/>
      <c r="H663" s="132"/>
      <c r="J663" s="132"/>
      <c r="K663" s="132"/>
      <c r="L663" s="132"/>
      <c r="O663" s="132"/>
      <c r="P663" s="133"/>
    </row>
    <row r="664" spans="1:16" s="107" customFormat="1">
      <c r="A664" s="120"/>
      <c r="B664" s="132"/>
      <c r="C664" s="132"/>
      <c r="D664" s="132"/>
      <c r="G664" s="132"/>
      <c r="H664" s="132"/>
      <c r="J664" s="132"/>
      <c r="K664" s="132"/>
      <c r="L664" s="132"/>
      <c r="O664" s="132"/>
      <c r="P664" s="133"/>
    </row>
    <row r="665" spans="1:16" s="107" customFormat="1">
      <c r="A665" s="120"/>
      <c r="B665" s="132"/>
      <c r="C665" s="132"/>
      <c r="D665" s="132"/>
      <c r="G665" s="132"/>
      <c r="H665" s="132"/>
      <c r="J665" s="132"/>
      <c r="K665" s="132"/>
      <c r="L665" s="132"/>
      <c r="O665" s="132"/>
      <c r="P665" s="133"/>
    </row>
    <row r="666" spans="1:16" s="107" customFormat="1">
      <c r="A666" s="120"/>
      <c r="B666" s="132"/>
      <c r="C666" s="132"/>
      <c r="D666" s="132"/>
      <c r="G666" s="132"/>
      <c r="H666" s="132"/>
      <c r="J666" s="132"/>
      <c r="K666" s="132"/>
      <c r="L666" s="132"/>
      <c r="O666" s="132"/>
      <c r="P666" s="133"/>
    </row>
    <row r="667" spans="1:16" s="107" customFormat="1">
      <c r="A667" s="120"/>
      <c r="B667" s="132"/>
      <c r="C667" s="132"/>
      <c r="D667" s="132"/>
      <c r="G667" s="132"/>
      <c r="H667" s="132"/>
      <c r="J667" s="132"/>
      <c r="K667" s="132"/>
      <c r="L667" s="132"/>
      <c r="O667" s="132"/>
      <c r="P667" s="133"/>
    </row>
    <row r="668" spans="1:16" s="107" customFormat="1">
      <c r="A668" s="120"/>
      <c r="B668" s="132"/>
      <c r="C668" s="132"/>
      <c r="D668" s="132"/>
      <c r="G668" s="132"/>
      <c r="H668" s="132"/>
      <c r="J668" s="132"/>
      <c r="K668" s="132"/>
      <c r="L668" s="132"/>
      <c r="O668" s="132"/>
      <c r="P668" s="133"/>
    </row>
    <row r="669" spans="1:16" s="107" customFormat="1">
      <c r="A669" s="120"/>
      <c r="B669" s="132"/>
      <c r="C669" s="132"/>
      <c r="D669" s="132"/>
      <c r="G669" s="132"/>
      <c r="H669" s="132"/>
      <c r="J669" s="132"/>
      <c r="K669" s="132"/>
      <c r="L669" s="132"/>
      <c r="O669" s="132"/>
      <c r="P669" s="133"/>
    </row>
    <row r="670" spans="1:16" s="107" customFormat="1">
      <c r="A670" s="120"/>
      <c r="B670" s="132"/>
      <c r="C670" s="132"/>
      <c r="D670" s="132"/>
      <c r="G670" s="132"/>
      <c r="H670" s="132"/>
      <c r="J670" s="132"/>
      <c r="K670" s="132"/>
      <c r="L670" s="132"/>
      <c r="O670" s="132"/>
      <c r="P670" s="133"/>
    </row>
    <row r="671" spans="1:16" s="107" customFormat="1">
      <c r="A671" s="120"/>
      <c r="B671" s="132"/>
      <c r="C671" s="132"/>
      <c r="D671" s="132"/>
      <c r="G671" s="132"/>
      <c r="H671" s="132"/>
      <c r="J671" s="132"/>
      <c r="K671" s="132"/>
      <c r="L671" s="132"/>
      <c r="O671" s="132"/>
      <c r="P671" s="133"/>
    </row>
    <row r="672" spans="1:16" s="107" customFormat="1">
      <c r="A672" s="120"/>
      <c r="B672" s="132"/>
      <c r="C672" s="132"/>
      <c r="D672" s="132"/>
      <c r="G672" s="132"/>
      <c r="H672" s="132"/>
      <c r="J672" s="132"/>
      <c r="K672" s="132"/>
      <c r="L672" s="132"/>
      <c r="O672" s="132"/>
      <c r="P672" s="133"/>
    </row>
    <row r="673" spans="1:16" s="107" customFormat="1">
      <c r="A673" s="120"/>
      <c r="B673" s="132"/>
      <c r="C673" s="132"/>
      <c r="D673" s="132"/>
      <c r="G673" s="132"/>
      <c r="H673" s="132"/>
      <c r="J673" s="132"/>
      <c r="K673" s="132"/>
      <c r="L673" s="132"/>
      <c r="O673" s="132"/>
      <c r="P673" s="133"/>
    </row>
    <row r="674" spans="1:16" s="107" customFormat="1">
      <c r="A674" s="120"/>
      <c r="B674" s="132"/>
      <c r="C674" s="132"/>
      <c r="D674" s="132"/>
      <c r="G674" s="132"/>
      <c r="H674" s="132"/>
      <c r="J674" s="132"/>
      <c r="K674" s="132"/>
      <c r="L674" s="132"/>
      <c r="O674" s="132"/>
      <c r="P674" s="133"/>
    </row>
    <row r="675" spans="1:16" s="107" customFormat="1">
      <c r="A675" s="120"/>
      <c r="B675" s="132"/>
      <c r="C675" s="132"/>
      <c r="D675" s="132"/>
      <c r="G675" s="132"/>
      <c r="H675" s="132"/>
      <c r="J675" s="132"/>
      <c r="K675" s="132"/>
      <c r="L675" s="132"/>
      <c r="O675" s="132"/>
      <c r="P675" s="133"/>
    </row>
    <row r="676" spans="1:16" s="107" customFormat="1">
      <c r="A676" s="120"/>
      <c r="B676" s="132"/>
      <c r="C676" s="132"/>
      <c r="D676" s="132"/>
      <c r="G676" s="132"/>
      <c r="H676" s="132"/>
      <c r="J676" s="132"/>
      <c r="K676" s="132"/>
      <c r="L676" s="132"/>
      <c r="O676" s="132"/>
      <c r="P676" s="133"/>
    </row>
    <row r="677" spans="1:16" s="107" customFormat="1">
      <c r="A677" s="120"/>
      <c r="B677" s="132"/>
      <c r="C677" s="132"/>
      <c r="D677" s="132"/>
      <c r="G677" s="132"/>
      <c r="H677" s="132"/>
      <c r="J677" s="132"/>
      <c r="K677" s="132"/>
      <c r="L677" s="132"/>
      <c r="O677" s="132"/>
      <c r="P677" s="133"/>
    </row>
    <row r="678" spans="1:16" s="107" customFormat="1">
      <c r="A678" s="120"/>
      <c r="B678" s="132"/>
      <c r="C678" s="132"/>
      <c r="D678" s="132"/>
      <c r="G678" s="132"/>
      <c r="H678" s="132"/>
      <c r="J678" s="132"/>
      <c r="K678" s="132"/>
      <c r="L678" s="132"/>
      <c r="O678" s="132"/>
      <c r="P678" s="133"/>
    </row>
    <row r="679" spans="1:16" s="107" customFormat="1">
      <c r="A679" s="120"/>
      <c r="B679" s="132"/>
      <c r="C679" s="132"/>
      <c r="D679" s="132"/>
      <c r="G679" s="132"/>
      <c r="H679" s="132"/>
      <c r="J679" s="132"/>
      <c r="K679" s="132"/>
      <c r="L679" s="132"/>
      <c r="O679" s="132"/>
      <c r="P679" s="133"/>
    </row>
    <row r="680" spans="1:16" s="107" customFormat="1">
      <c r="A680" s="120"/>
      <c r="B680" s="132"/>
      <c r="C680" s="132"/>
      <c r="D680" s="132"/>
      <c r="G680" s="132"/>
      <c r="H680" s="132"/>
      <c r="J680" s="132"/>
      <c r="K680" s="132"/>
      <c r="L680" s="132"/>
      <c r="O680" s="132"/>
      <c r="P680" s="133"/>
    </row>
    <row r="681" spans="1:16" s="107" customFormat="1">
      <c r="A681" s="120"/>
      <c r="B681" s="132"/>
      <c r="C681" s="132"/>
      <c r="D681" s="132"/>
      <c r="G681" s="132"/>
      <c r="H681" s="132"/>
      <c r="J681" s="132"/>
      <c r="K681" s="132"/>
      <c r="L681" s="132"/>
      <c r="O681" s="132"/>
      <c r="P681" s="133"/>
    </row>
    <row r="682" spans="1:16" s="107" customFormat="1">
      <c r="A682" s="120"/>
      <c r="B682" s="132"/>
      <c r="C682" s="132"/>
      <c r="D682" s="132"/>
      <c r="G682" s="132"/>
      <c r="H682" s="132"/>
      <c r="J682" s="132"/>
      <c r="K682" s="132"/>
      <c r="L682" s="132"/>
      <c r="O682" s="132"/>
      <c r="P682" s="133"/>
    </row>
    <row r="683" spans="1:16" s="107" customFormat="1">
      <c r="A683" s="120"/>
      <c r="B683" s="132"/>
      <c r="C683" s="132"/>
      <c r="D683" s="132"/>
      <c r="G683" s="132"/>
      <c r="H683" s="132"/>
      <c r="J683" s="132"/>
      <c r="K683" s="132"/>
      <c r="L683" s="132"/>
      <c r="O683" s="132"/>
      <c r="P683" s="133"/>
    </row>
    <row r="684" spans="1:16" s="107" customFormat="1">
      <c r="A684" s="120"/>
      <c r="B684" s="132"/>
      <c r="C684" s="132"/>
      <c r="D684" s="132"/>
      <c r="G684" s="132"/>
      <c r="H684" s="132"/>
      <c r="J684" s="132"/>
      <c r="K684" s="132"/>
      <c r="L684" s="132"/>
      <c r="O684" s="132"/>
      <c r="P684" s="133"/>
    </row>
    <row r="685" spans="1:16" s="107" customFormat="1">
      <c r="A685" s="120"/>
      <c r="B685" s="132"/>
      <c r="C685" s="132"/>
      <c r="D685" s="132"/>
      <c r="G685" s="132"/>
      <c r="H685" s="132"/>
      <c r="J685" s="132"/>
      <c r="K685" s="132"/>
      <c r="L685" s="132"/>
      <c r="O685" s="132"/>
      <c r="P685" s="133"/>
    </row>
    <row r="686" spans="1:16" s="107" customFormat="1">
      <c r="A686" s="120"/>
      <c r="B686" s="132"/>
      <c r="C686" s="132"/>
      <c r="D686" s="132"/>
      <c r="G686" s="132"/>
      <c r="H686" s="132"/>
      <c r="J686" s="132"/>
      <c r="K686" s="132"/>
      <c r="L686" s="132"/>
      <c r="O686" s="132"/>
      <c r="P686" s="133"/>
    </row>
    <row r="687" spans="1:16" s="107" customFormat="1">
      <c r="A687" s="120"/>
      <c r="B687" s="132"/>
      <c r="C687" s="132"/>
      <c r="D687" s="132"/>
      <c r="G687" s="132"/>
      <c r="H687" s="132"/>
      <c r="J687" s="132"/>
      <c r="K687" s="132"/>
      <c r="L687" s="132"/>
      <c r="O687" s="132"/>
      <c r="P687" s="133"/>
    </row>
    <row r="688" spans="1:16" s="107" customFormat="1">
      <c r="A688" s="120"/>
      <c r="B688" s="132"/>
      <c r="C688" s="132"/>
      <c r="D688" s="132"/>
      <c r="G688" s="132"/>
      <c r="H688" s="132"/>
      <c r="J688" s="132"/>
      <c r="K688" s="132"/>
      <c r="L688" s="132"/>
      <c r="O688" s="132"/>
      <c r="P688" s="133"/>
    </row>
    <row r="689" spans="1:16" s="107" customFormat="1">
      <c r="A689" s="120"/>
      <c r="B689" s="132"/>
      <c r="C689" s="132"/>
      <c r="D689" s="132"/>
      <c r="G689" s="132"/>
      <c r="H689" s="132"/>
      <c r="J689" s="132"/>
      <c r="K689" s="132"/>
      <c r="L689" s="132"/>
      <c r="O689" s="132"/>
      <c r="P689" s="133"/>
    </row>
    <row r="690" spans="1:16" s="107" customFormat="1">
      <c r="A690" s="120"/>
      <c r="B690" s="132"/>
      <c r="C690" s="132"/>
      <c r="D690" s="132"/>
      <c r="G690" s="132"/>
      <c r="H690" s="132"/>
      <c r="J690" s="132"/>
      <c r="K690" s="132"/>
      <c r="L690" s="132"/>
      <c r="O690" s="132"/>
      <c r="P690" s="133"/>
    </row>
    <row r="691" spans="1:16" s="107" customFormat="1">
      <c r="A691" s="120"/>
      <c r="B691" s="132"/>
      <c r="C691" s="132"/>
      <c r="D691" s="132"/>
      <c r="G691" s="132"/>
      <c r="H691" s="132"/>
      <c r="J691" s="132"/>
      <c r="K691" s="132"/>
      <c r="L691" s="132"/>
      <c r="O691" s="132"/>
      <c r="P691" s="133"/>
    </row>
    <row r="692" spans="1:16" s="107" customFormat="1">
      <c r="A692" s="120"/>
      <c r="B692" s="132"/>
      <c r="C692" s="132"/>
      <c r="D692" s="132"/>
      <c r="G692" s="132"/>
      <c r="H692" s="132"/>
      <c r="J692" s="132"/>
      <c r="K692" s="132"/>
      <c r="L692" s="132"/>
      <c r="O692" s="132"/>
      <c r="P692" s="133"/>
    </row>
    <row r="693" spans="1:16" s="107" customFormat="1">
      <c r="A693" s="120"/>
      <c r="B693" s="132"/>
      <c r="C693" s="132"/>
      <c r="D693" s="132"/>
      <c r="G693" s="132"/>
      <c r="H693" s="132"/>
      <c r="J693" s="132"/>
      <c r="K693" s="132"/>
      <c r="L693" s="132"/>
      <c r="O693" s="132"/>
      <c r="P693" s="133"/>
    </row>
    <row r="694" spans="1:16" s="107" customFormat="1">
      <c r="A694" s="120"/>
      <c r="B694" s="132"/>
      <c r="C694" s="132"/>
      <c r="D694" s="132"/>
      <c r="G694" s="132"/>
      <c r="H694" s="132"/>
      <c r="J694" s="132"/>
      <c r="K694" s="132"/>
      <c r="L694" s="132"/>
      <c r="O694" s="132"/>
      <c r="P694" s="133"/>
    </row>
    <row r="695" spans="1:16" s="107" customFormat="1">
      <c r="A695" s="120"/>
      <c r="B695" s="132"/>
      <c r="C695" s="132"/>
      <c r="D695" s="132"/>
      <c r="G695" s="132"/>
      <c r="H695" s="132"/>
      <c r="J695" s="132"/>
      <c r="K695" s="132"/>
      <c r="L695" s="132"/>
      <c r="O695" s="132"/>
      <c r="P695" s="133"/>
    </row>
    <row r="696" spans="1:16" s="107" customFormat="1">
      <c r="A696" s="120"/>
      <c r="B696" s="132"/>
      <c r="C696" s="132"/>
      <c r="D696" s="132"/>
      <c r="G696" s="132"/>
      <c r="H696" s="132"/>
      <c r="J696" s="132"/>
      <c r="K696" s="132"/>
      <c r="L696" s="132"/>
      <c r="O696" s="132"/>
      <c r="P696" s="133"/>
    </row>
    <row r="697" spans="1:16" s="107" customFormat="1">
      <c r="A697" s="120"/>
      <c r="B697" s="132"/>
      <c r="C697" s="132"/>
      <c r="D697" s="132"/>
      <c r="G697" s="132"/>
      <c r="H697" s="132"/>
      <c r="J697" s="132"/>
      <c r="K697" s="132"/>
      <c r="L697" s="132"/>
      <c r="O697" s="132"/>
      <c r="P697" s="133"/>
    </row>
    <row r="698" spans="1:16" s="107" customFormat="1">
      <c r="A698" s="120"/>
      <c r="B698" s="132"/>
      <c r="C698" s="132"/>
      <c r="D698" s="132"/>
      <c r="G698" s="132"/>
      <c r="H698" s="132"/>
      <c r="J698" s="132"/>
      <c r="K698" s="132"/>
      <c r="L698" s="132"/>
      <c r="O698" s="132"/>
      <c r="P698" s="133"/>
    </row>
    <row r="699" spans="1:16" s="107" customFormat="1">
      <c r="A699" s="120"/>
      <c r="B699" s="132"/>
      <c r="C699" s="132"/>
      <c r="D699" s="132"/>
      <c r="G699" s="132"/>
      <c r="H699" s="132"/>
      <c r="J699" s="132"/>
      <c r="K699" s="132"/>
      <c r="L699" s="132"/>
      <c r="O699" s="132"/>
      <c r="P699" s="133"/>
    </row>
    <row r="700" spans="1:16" s="107" customFormat="1">
      <c r="A700" s="120"/>
      <c r="B700" s="132"/>
      <c r="C700" s="132"/>
      <c r="D700" s="132"/>
      <c r="G700" s="132"/>
      <c r="H700" s="132"/>
      <c r="J700" s="132"/>
      <c r="K700" s="132"/>
      <c r="L700" s="132"/>
      <c r="O700" s="132"/>
      <c r="P700" s="133"/>
    </row>
    <row r="701" spans="1:16" s="107" customFormat="1">
      <c r="A701" s="120"/>
      <c r="B701" s="132"/>
      <c r="C701" s="132"/>
      <c r="D701" s="132"/>
      <c r="G701" s="132"/>
      <c r="H701" s="132"/>
      <c r="J701" s="132"/>
      <c r="K701" s="132"/>
      <c r="L701" s="132"/>
      <c r="O701" s="132"/>
      <c r="P701" s="133"/>
    </row>
    <row r="702" spans="1:16" s="107" customFormat="1">
      <c r="A702" s="120"/>
      <c r="B702" s="132"/>
      <c r="C702" s="132"/>
      <c r="D702" s="132"/>
      <c r="G702" s="132"/>
      <c r="H702" s="132"/>
      <c r="J702" s="132"/>
      <c r="K702" s="132"/>
      <c r="L702" s="132"/>
      <c r="O702" s="132"/>
      <c r="P702" s="133"/>
    </row>
    <row r="703" spans="1:16" s="107" customFormat="1">
      <c r="A703" s="120"/>
      <c r="B703" s="132"/>
      <c r="C703" s="132"/>
      <c r="D703" s="132"/>
      <c r="G703" s="132"/>
      <c r="H703" s="132"/>
      <c r="J703" s="132"/>
      <c r="K703" s="132"/>
      <c r="L703" s="132"/>
      <c r="O703" s="132"/>
      <c r="P703" s="133"/>
    </row>
    <row r="704" spans="1:16" s="107" customFormat="1">
      <c r="A704" s="120"/>
      <c r="B704" s="132"/>
      <c r="C704" s="132"/>
      <c r="D704" s="132"/>
      <c r="G704" s="132"/>
      <c r="H704" s="132"/>
      <c r="J704" s="132"/>
      <c r="K704" s="132"/>
      <c r="L704" s="132"/>
      <c r="O704" s="132"/>
      <c r="P704" s="133"/>
    </row>
    <row r="705" spans="1:16" s="107" customFormat="1">
      <c r="A705" s="120"/>
      <c r="B705" s="132"/>
      <c r="C705" s="132"/>
      <c r="D705" s="132"/>
      <c r="G705" s="132"/>
      <c r="H705" s="132"/>
      <c r="J705" s="132"/>
      <c r="K705" s="132"/>
      <c r="L705" s="132"/>
      <c r="O705" s="132"/>
      <c r="P705" s="133"/>
    </row>
    <row r="706" spans="1:16" s="107" customFormat="1">
      <c r="A706" s="120"/>
      <c r="B706" s="132"/>
      <c r="C706" s="132"/>
      <c r="D706" s="132"/>
      <c r="G706" s="132"/>
      <c r="H706" s="132"/>
      <c r="J706" s="132"/>
      <c r="K706" s="132"/>
      <c r="L706" s="132"/>
      <c r="O706" s="132"/>
      <c r="P706" s="133"/>
    </row>
    <row r="707" spans="1:16" s="107" customFormat="1">
      <c r="A707" s="120"/>
      <c r="B707" s="132"/>
      <c r="C707" s="132"/>
      <c r="D707" s="132"/>
      <c r="G707" s="132"/>
      <c r="H707" s="132"/>
      <c r="J707" s="132"/>
      <c r="K707" s="132"/>
      <c r="L707" s="132"/>
      <c r="O707" s="132"/>
      <c r="P707" s="133"/>
    </row>
    <row r="708" spans="1:16" s="107" customFormat="1">
      <c r="A708" s="120"/>
      <c r="B708" s="132"/>
      <c r="C708" s="132"/>
      <c r="D708" s="132"/>
      <c r="G708" s="132"/>
      <c r="H708" s="132"/>
      <c r="J708" s="132"/>
      <c r="K708" s="132"/>
      <c r="L708" s="132"/>
      <c r="O708" s="132"/>
      <c r="P708" s="133"/>
    </row>
    <row r="709" spans="1:16" s="107" customFormat="1">
      <c r="A709" s="120"/>
      <c r="B709" s="132"/>
      <c r="C709" s="132"/>
      <c r="D709" s="132"/>
      <c r="G709" s="132"/>
      <c r="H709" s="132"/>
      <c r="J709" s="132"/>
      <c r="K709" s="132"/>
      <c r="L709" s="132"/>
      <c r="O709" s="132"/>
      <c r="P709" s="133"/>
    </row>
    <row r="710" spans="1:16" s="107" customFormat="1">
      <c r="A710" s="120"/>
      <c r="B710" s="132"/>
      <c r="C710" s="132"/>
      <c r="D710" s="132"/>
      <c r="G710" s="132"/>
      <c r="H710" s="132"/>
      <c r="J710" s="132"/>
      <c r="K710" s="132"/>
      <c r="L710" s="132"/>
      <c r="O710" s="132"/>
      <c r="P710" s="133"/>
    </row>
    <row r="711" spans="1:16" s="107" customFormat="1">
      <c r="A711" s="120"/>
      <c r="B711" s="132"/>
      <c r="C711" s="132"/>
      <c r="D711" s="132"/>
      <c r="G711" s="132"/>
      <c r="H711" s="132"/>
      <c r="J711" s="132"/>
      <c r="K711" s="132"/>
      <c r="L711" s="132"/>
      <c r="O711" s="132"/>
      <c r="P711" s="133"/>
    </row>
    <row r="712" spans="1:16" s="107" customFormat="1">
      <c r="A712" s="120"/>
      <c r="B712" s="132"/>
      <c r="C712" s="132"/>
      <c r="D712" s="132"/>
      <c r="G712" s="132"/>
      <c r="H712" s="132"/>
      <c r="J712" s="132"/>
      <c r="K712" s="132"/>
      <c r="L712" s="132"/>
      <c r="O712" s="132"/>
      <c r="P712" s="133"/>
    </row>
    <row r="713" spans="1:16" s="107" customFormat="1">
      <c r="A713" s="120"/>
      <c r="B713" s="132"/>
      <c r="C713" s="132"/>
      <c r="D713" s="132"/>
      <c r="G713" s="132"/>
      <c r="H713" s="132"/>
      <c r="J713" s="132"/>
      <c r="K713" s="132"/>
      <c r="L713" s="132"/>
      <c r="O713" s="132"/>
      <c r="P713" s="133"/>
    </row>
    <row r="714" spans="1:16" s="107" customFormat="1">
      <c r="A714" s="120"/>
      <c r="B714" s="132"/>
      <c r="C714" s="132"/>
      <c r="D714" s="132"/>
      <c r="G714" s="132"/>
      <c r="H714" s="132"/>
      <c r="J714" s="132"/>
      <c r="K714" s="132"/>
      <c r="L714" s="132"/>
      <c r="O714" s="132"/>
      <c r="P714" s="133"/>
    </row>
    <row r="715" spans="1:16" s="107" customFormat="1">
      <c r="A715" s="120"/>
      <c r="B715" s="132"/>
      <c r="C715" s="132"/>
      <c r="D715" s="132"/>
      <c r="G715" s="132"/>
      <c r="H715" s="132"/>
      <c r="J715" s="132"/>
      <c r="K715" s="132"/>
      <c r="L715" s="132"/>
      <c r="O715" s="132"/>
      <c r="P715" s="133"/>
    </row>
    <row r="716" spans="1:16" s="107" customFormat="1">
      <c r="A716" s="120"/>
      <c r="B716" s="132"/>
      <c r="C716" s="132"/>
      <c r="D716" s="132"/>
      <c r="G716" s="132"/>
      <c r="H716" s="132"/>
      <c r="J716" s="132"/>
      <c r="K716" s="132"/>
      <c r="L716" s="132"/>
      <c r="O716" s="132"/>
      <c r="P716" s="133"/>
    </row>
    <row r="717" spans="1:16" s="107" customFormat="1">
      <c r="A717" s="120"/>
      <c r="B717" s="132"/>
      <c r="C717" s="132"/>
      <c r="D717" s="132"/>
      <c r="G717" s="132"/>
      <c r="H717" s="132"/>
      <c r="J717" s="132"/>
      <c r="K717" s="132"/>
      <c r="L717" s="132"/>
      <c r="O717" s="132"/>
      <c r="P717" s="133"/>
    </row>
    <row r="718" spans="1:16" s="107" customFormat="1">
      <c r="A718" s="120"/>
      <c r="B718" s="132"/>
      <c r="C718" s="132"/>
      <c r="D718" s="132"/>
      <c r="G718" s="132"/>
      <c r="H718" s="132"/>
      <c r="J718" s="132"/>
      <c r="K718" s="132"/>
      <c r="L718" s="132"/>
      <c r="O718" s="132"/>
      <c r="P718" s="133"/>
    </row>
    <row r="719" spans="1:16" s="107" customFormat="1">
      <c r="A719" s="120"/>
      <c r="B719" s="132"/>
      <c r="C719" s="132"/>
      <c r="D719" s="132"/>
      <c r="G719" s="132"/>
      <c r="H719" s="132"/>
      <c r="J719" s="132"/>
      <c r="K719" s="132"/>
      <c r="L719" s="132"/>
      <c r="O719" s="132"/>
      <c r="P719" s="133"/>
    </row>
    <row r="720" spans="1:16" s="107" customFormat="1">
      <c r="A720" s="120"/>
      <c r="B720" s="132"/>
      <c r="C720" s="132"/>
      <c r="D720" s="132"/>
      <c r="G720" s="132"/>
      <c r="H720" s="132"/>
      <c r="J720" s="132"/>
      <c r="K720" s="132"/>
      <c r="L720" s="132"/>
      <c r="O720" s="132"/>
      <c r="P720" s="133"/>
    </row>
    <row r="721" spans="1:16" s="107" customFormat="1">
      <c r="A721" s="120"/>
      <c r="B721" s="132"/>
      <c r="C721" s="132"/>
      <c r="D721" s="132"/>
      <c r="G721" s="132"/>
      <c r="H721" s="132"/>
      <c r="J721" s="132"/>
      <c r="K721" s="132"/>
      <c r="L721" s="132"/>
      <c r="O721" s="132"/>
      <c r="P721" s="133"/>
    </row>
    <row r="722" spans="1:16" s="107" customFormat="1">
      <c r="A722" s="120"/>
      <c r="B722" s="132"/>
      <c r="C722" s="132"/>
      <c r="D722" s="132"/>
      <c r="G722" s="132"/>
      <c r="H722" s="132"/>
      <c r="J722" s="132"/>
      <c r="K722" s="132"/>
      <c r="L722" s="132"/>
      <c r="O722" s="132"/>
      <c r="P722" s="133"/>
    </row>
    <row r="723" spans="1:16" s="107" customFormat="1">
      <c r="A723" s="120"/>
      <c r="B723" s="132"/>
      <c r="C723" s="132"/>
      <c r="D723" s="132"/>
      <c r="G723" s="132"/>
      <c r="H723" s="132"/>
      <c r="J723" s="132"/>
      <c r="K723" s="132"/>
      <c r="L723" s="132"/>
      <c r="O723" s="132"/>
      <c r="P723" s="133"/>
    </row>
    <row r="724" spans="1:16" s="107" customFormat="1">
      <c r="A724" s="120"/>
      <c r="B724" s="132"/>
      <c r="C724" s="132"/>
      <c r="D724" s="132"/>
      <c r="G724" s="132"/>
      <c r="H724" s="132"/>
      <c r="J724" s="132"/>
      <c r="K724" s="132"/>
      <c r="L724" s="132"/>
      <c r="O724" s="132"/>
      <c r="P724" s="133"/>
    </row>
    <row r="725" spans="1:16" s="107" customFormat="1">
      <c r="A725" s="120"/>
      <c r="B725" s="132"/>
      <c r="C725" s="132"/>
      <c r="D725" s="132"/>
      <c r="G725" s="132"/>
      <c r="H725" s="132"/>
      <c r="J725" s="132"/>
      <c r="K725" s="132"/>
      <c r="L725" s="132"/>
      <c r="O725" s="132"/>
      <c r="P725" s="133"/>
    </row>
    <row r="726" spans="1:16" s="107" customFormat="1">
      <c r="A726" s="120"/>
      <c r="B726" s="132"/>
      <c r="C726" s="132"/>
      <c r="D726" s="132"/>
      <c r="G726" s="132"/>
      <c r="H726" s="132"/>
      <c r="J726" s="132"/>
      <c r="K726" s="132"/>
      <c r="L726" s="132"/>
      <c r="O726" s="132"/>
      <c r="P726" s="133"/>
    </row>
    <row r="727" spans="1:16" s="107" customFormat="1">
      <c r="A727" s="120"/>
      <c r="B727" s="132"/>
      <c r="C727" s="132"/>
      <c r="D727" s="132"/>
      <c r="G727" s="132"/>
      <c r="H727" s="132"/>
      <c r="J727" s="132"/>
      <c r="K727" s="132"/>
      <c r="L727" s="132"/>
      <c r="O727" s="132"/>
      <c r="P727" s="133"/>
    </row>
    <row r="728" spans="1:16" s="107" customFormat="1">
      <c r="A728" s="120"/>
      <c r="B728" s="132"/>
      <c r="C728" s="132"/>
      <c r="D728" s="132"/>
      <c r="G728" s="132"/>
      <c r="H728" s="132"/>
      <c r="J728" s="132"/>
      <c r="K728" s="132"/>
      <c r="L728" s="132"/>
      <c r="O728" s="132"/>
      <c r="P728" s="133"/>
    </row>
    <row r="729" spans="1:16" s="107" customFormat="1">
      <c r="A729" s="120"/>
      <c r="B729" s="132"/>
      <c r="C729" s="132"/>
      <c r="D729" s="132"/>
      <c r="G729" s="132"/>
      <c r="H729" s="132"/>
      <c r="J729" s="132"/>
      <c r="K729" s="132"/>
      <c r="L729" s="132"/>
      <c r="O729" s="132"/>
      <c r="P729" s="133"/>
    </row>
    <row r="730" spans="1:16" s="107" customFormat="1">
      <c r="A730" s="120"/>
      <c r="B730" s="132"/>
      <c r="C730" s="132"/>
      <c r="D730" s="132"/>
      <c r="G730" s="132"/>
      <c r="H730" s="132"/>
      <c r="J730" s="132"/>
      <c r="K730" s="132"/>
      <c r="L730" s="132"/>
      <c r="O730" s="132"/>
      <c r="P730" s="133"/>
    </row>
    <row r="731" spans="1:16" s="107" customFormat="1">
      <c r="A731" s="120"/>
      <c r="B731" s="132"/>
      <c r="C731" s="132"/>
      <c r="D731" s="132"/>
      <c r="G731" s="132"/>
      <c r="H731" s="132"/>
      <c r="J731" s="132"/>
      <c r="K731" s="132"/>
      <c r="L731" s="132"/>
      <c r="O731" s="132"/>
      <c r="P731" s="133"/>
    </row>
    <row r="732" spans="1:16" s="107" customFormat="1">
      <c r="A732" s="120"/>
      <c r="B732" s="132"/>
      <c r="C732" s="132"/>
      <c r="D732" s="132"/>
      <c r="G732" s="132"/>
      <c r="H732" s="132"/>
      <c r="J732" s="132"/>
      <c r="K732" s="132"/>
      <c r="L732" s="132"/>
      <c r="O732" s="132"/>
      <c r="P732" s="133"/>
    </row>
    <row r="733" spans="1:16" s="107" customFormat="1">
      <c r="A733" s="120"/>
      <c r="B733" s="132"/>
      <c r="C733" s="132"/>
      <c r="D733" s="132"/>
      <c r="G733" s="132"/>
      <c r="H733" s="132"/>
      <c r="J733" s="132"/>
      <c r="K733" s="132"/>
      <c r="L733" s="132"/>
      <c r="O733" s="132"/>
      <c r="P733" s="133"/>
    </row>
    <row r="734" spans="1:16" s="107" customFormat="1">
      <c r="A734" s="120"/>
      <c r="B734" s="132"/>
      <c r="C734" s="132"/>
      <c r="D734" s="132"/>
      <c r="G734" s="132"/>
      <c r="H734" s="132"/>
      <c r="J734" s="132"/>
      <c r="K734" s="132"/>
      <c r="L734" s="132"/>
      <c r="O734" s="132"/>
      <c r="P734" s="133"/>
    </row>
    <row r="735" spans="1:16" s="107" customFormat="1">
      <c r="A735" s="120"/>
      <c r="B735" s="132"/>
      <c r="C735" s="132"/>
      <c r="D735" s="132"/>
      <c r="G735" s="132"/>
      <c r="H735" s="132"/>
      <c r="J735" s="132"/>
      <c r="K735" s="132"/>
      <c r="L735" s="132"/>
      <c r="O735" s="132"/>
      <c r="P735" s="133"/>
    </row>
    <row r="736" spans="1:16" s="107" customFormat="1">
      <c r="A736" s="120"/>
      <c r="B736" s="132"/>
      <c r="C736" s="132"/>
      <c r="D736" s="132"/>
      <c r="G736" s="132"/>
      <c r="H736" s="132"/>
      <c r="J736" s="132"/>
      <c r="K736" s="132"/>
      <c r="L736" s="132"/>
      <c r="O736" s="132"/>
      <c r="P736" s="133"/>
    </row>
    <row r="737" spans="1:16" s="107" customFormat="1">
      <c r="A737" s="120"/>
      <c r="B737" s="132"/>
      <c r="C737" s="132"/>
      <c r="D737" s="132"/>
      <c r="G737" s="132"/>
      <c r="H737" s="132"/>
      <c r="J737" s="132"/>
      <c r="K737" s="132"/>
      <c r="L737" s="132"/>
      <c r="O737" s="132"/>
      <c r="P737" s="133"/>
    </row>
    <row r="738" spans="1:16" s="107" customFormat="1">
      <c r="A738" s="120"/>
      <c r="B738" s="132"/>
      <c r="C738" s="132"/>
      <c r="D738" s="132"/>
      <c r="G738" s="132"/>
      <c r="H738" s="132"/>
      <c r="J738" s="132"/>
      <c r="K738" s="132"/>
      <c r="L738" s="132"/>
      <c r="O738" s="132"/>
      <c r="P738" s="133"/>
    </row>
    <row r="739" spans="1:16" s="107" customFormat="1">
      <c r="A739" s="120"/>
      <c r="B739" s="132"/>
      <c r="C739" s="132"/>
      <c r="D739" s="132"/>
      <c r="G739" s="132"/>
      <c r="H739" s="132"/>
      <c r="J739" s="132"/>
      <c r="K739" s="132"/>
      <c r="L739" s="132"/>
      <c r="O739" s="132"/>
      <c r="P739" s="133"/>
    </row>
    <row r="740" spans="1:16" s="107" customFormat="1">
      <c r="A740" s="120"/>
      <c r="B740" s="132"/>
      <c r="C740" s="132"/>
      <c r="D740" s="132"/>
      <c r="G740" s="132"/>
      <c r="H740" s="132"/>
      <c r="J740" s="132"/>
      <c r="K740" s="132"/>
      <c r="L740" s="132"/>
      <c r="O740" s="132"/>
      <c r="P740" s="133"/>
    </row>
    <row r="741" spans="1:16" s="107" customFormat="1">
      <c r="A741" s="120"/>
      <c r="B741" s="132"/>
      <c r="C741" s="132"/>
      <c r="D741" s="132"/>
      <c r="G741" s="132"/>
      <c r="H741" s="132"/>
      <c r="J741" s="132"/>
      <c r="K741" s="132"/>
      <c r="L741" s="132"/>
      <c r="O741" s="132"/>
      <c r="P741" s="133"/>
    </row>
    <row r="742" spans="1:16" s="107" customFormat="1">
      <c r="A742" s="120"/>
      <c r="B742" s="132"/>
      <c r="C742" s="132"/>
      <c r="D742" s="132"/>
      <c r="G742" s="132"/>
      <c r="H742" s="132"/>
      <c r="J742" s="132"/>
      <c r="K742" s="132"/>
      <c r="L742" s="132"/>
      <c r="O742" s="132"/>
      <c r="P742" s="133"/>
    </row>
    <row r="743" spans="1:16" s="107" customFormat="1">
      <c r="A743" s="120"/>
      <c r="B743" s="132"/>
      <c r="C743" s="132"/>
      <c r="D743" s="132"/>
      <c r="G743" s="132"/>
      <c r="H743" s="132"/>
      <c r="J743" s="132"/>
      <c r="K743" s="132"/>
      <c r="L743" s="132"/>
      <c r="O743" s="132"/>
      <c r="P743" s="133"/>
    </row>
    <row r="744" spans="1:16" s="107" customFormat="1">
      <c r="A744" s="120"/>
      <c r="B744" s="132"/>
      <c r="C744" s="132"/>
      <c r="D744" s="132"/>
      <c r="G744" s="132"/>
      <c r="H744" s="132"/>
      <c r="J744" s="132"/>
      <c r="K744" s="132"/>
      <c r="L744" s="132"/>
      <c r="O744" s="132"/>
      <c r="P744" s="133"/>
    </row>
    <row r="745" spans="1:16" s="107" customFormat="1">
      <c r="A745" s="120"/>
      <c r="B745" s="132"/>
      <c r="C745" s="132"/>
      <c r="D745" s="132"/>
      <c r="G745" s="132"/>
      <c r="H745" s="132"/>
      <c r="J745" s="132"/>
      <c r="K745" s="132"/>
      <c r="L745" s="132"/>
      <c r="O745" s="132"/>
      <c r="P745" s="133"/>
    </row>
    <row r="746" spans="1:16" s="107" customFormat="1">
      <c r="A746" s="120"/>
      <c r="B746" s="132"/>
      <c r="C746" s="132"/>
      <c r="D746" s="132"/>
      <c r="G746" s="132"/>
      <c r="H746" s="132"/>
      <c r="J746" s="132"/>
      <c r="K746" s="132"/>
      <c r="L746" s="132"/>
      <c r="O746" s="132"/>
      <c r="P746" s="133"/>
    </row>
    <row r="747" spans="1:16" s="107" customFormat="1">
      <c r="A747" s="120"/>
      <c r="B747" s="132"/>
      <c r="C747" s="132"/>
      <c r="D747" s="132"/>
      <c r="G747" s="132"/>
      <c r="H747" s="132"/>
      <c r="J747" s="132"/>
      <c r="K747" s="132"/>
      <c r="L747" s="132"/>
      <c r="O747" s="132"/>
      <c r="P747" s="133"/>
    </row>
    <row r="748" spans="1:16" s="107" customFormat="1">
      <c r="A748" s="120"/>
      <c r="B748" s="132"/>
      <c r="C748" s="132"/>
      <c r="D748" s="132"/>
      <c r="G748" s="132"/>
      <c r="H748" s="132"/>
      <c r="J748" s="132"/>
      <c r="K748" s="132"/>
      <c r="L748" s="132"/>
      <c r="O748" s="132"/>
      <c r="P748" s="133"/>
    </row>
    <row r="749" spans="1:16" s="107" customFormat="1">
      <c r="A749" s="120"/>
      <c r="B749" s="132"/>
      <c r="C749" s="132"/>
      <c r="D749" s="132"/>
      <c r="G749" s="132"/>
      <c r="H749" s="132"/>
      <c r="J749" s="132"/>
      <c r="K749" s="132"/>
      <c r="L749" s="132"/>
      <c r="O749" s="132"/>
      <c r="P749" s="133"/>
    </row>
    <row r="750" spans="1:16" s="107" customFormat="1">
      <c r="A750" s="120"/>
      <c r="B750" s="132"/>
      <c r="C750" s="132"/>
      <c r="D750" s="132"/>
      <c r="G750" s="132"/>
      <c r="H750" s="132"/>
      <c r="J750" s="132"/>
      <c r="K750" s="132"/>
      <c r="L750" s="132"/>
      <c r="O750" s="132"/>
      <c r="P750" s="133"/>
    </row>
    <row r="751" spans="1:16" s="107" customFormat="1">
      <c r="A751" s="120"/>
      <c r="B751" s="132"/>
      <c r="C751" s="132"/>
      <c r="D751" s="132"/>
      <c r="G751" s="132"/>
      <c r="H751" s="132"/>
      <c r="J751" s="132"/>
      <c r="K751" s="132"/>
      <c r="L751" s="132"/>
      <c r="O751" s="132"/>
      <c r="P751" s="133"/>
    </row>
    <row r="752" spans="1:16" s="107" customFormat="1">
      <c r="A752" s="120"/>
      <c r="B752" s="132"/>
      <c r="C752" s="132"/>
      <c r="D752" s="132"/>
      <c r="G752" s="132"/>
      <c r="H752" s="132"/>
      <c r="J752" s="132"/>
      <c r="K752" s="132"/>
      <c r="L752" s="132"/>
      <c r="O752" s="132"/>
      <c r="P752" s="133"/>
    </row>
    <row r="753" spans="1:16" s="107" customFormat="1">
      <c r="A753" s="120"/>
      <c r="B753" s="132"/>
      <c r="C753" s="132"/>
      <c r="D753" s="132"/>
      <c r="G753" s="132"/>
      <c r="H753" s="132"/>
      <c r="J753" s="132"/>
      <c r="K753" s="132"/>
      <c r="L753" s="132"/>
      <c r="O753" s="132"/>
      <c r="P753" s="133"/>
    </row>
    <row r="754" spans="1:16" s="107" customFormat="1">
      <c r="A754" s="120"/>
      <c r="B754" s="132"/>
      <c r="C754" s="132"/>
      <c r="D754" s="132"/>
      <c r="G754" s="132"/>
      <c r="H754" s="132"/>
      <c r="J754" s="132"/>
      <c r="K754" s="132"/>
      <c r="L754" s="132"/>
      <c r="O754" s="132"/>
      <c r="P754" s="133"/>
    </row>
    <row r="755" spans="1:16" s="107" customFormat="1">
      <c r="A755" s="120"/>
      <c r="B755" s="132"/>
      <c r="C755" s="132"/>
      <c r="D755" s="132"/>
      <c r="G755" s="132"/>
      <c r="H755" s="132"/>
      <c r="J755" s="132"/>
      <c r="K755" s="132"/>
      <c r="L755" s="132"/>
      <c r="O755" s="132"/>
      <c r="P755" s="133"/>
    </row>
    <row r="756" spans="1:16" s="107" customFormat="1">
      <c r="A756" s="120"/>
      <c r="B756" s="132"/>
      <c r="C756" s="132"/>
      <c r="D756" s="132"/>
      <c r="G756" s="132"/>
      <c r="H756" s="132"/>
      <c r="J756" s="132"/>
      <c r="K756" s="132"/>
      <c r="L756" s="132"/>
      <c r="O756" s="132"/>
      <c r="P756" s="133"/>
    </row>
    <row r="757" spans="1:16" s="107" customFormat="1">
      <c r="A757" s="120"/>
      <c r="B757" s="132"/>
      <c r="C757" s="132"/>
      <c r="D757" s="132"/>
      <c r="G757" s="132"/>
      <c r="H757" s="132"/>
      <c r="J757" s="132"/>
      <c r="K757" s="132"/>
      <c r="L757" s="132"/>
      <c r="O757" s="132"/>
      <c r="P757" s="133"/>
    </row>
    <row r="758" spans="1:16" s="107" customFormat="1">
      <c r="A758" s="120"/>
      <c r="B758" s="132"/>
      <c r="C758" s="132"/>
      <c r="D758" s="132"/>
      <c r="G758" s="132"/>
      <c r="H758" s="132"/>
      <c r="J758" s="132"/>
      <c r="K758" s="132"/>
      <c r="L758" s="132"/>
      <c r="O758" s="132"/>
      <c r="P758" s="133"/>
    </row>
    <row r="759" spans="1:16" s="107" customFormat="1">
      <c r="A759" s="120"/>
      <c r="B759" s="132"/>
      <c r="C759" s="132"/>
      <c r="D759" s="132"/>
      <c r="G759" s="132"/>
      <c r="H759" s="132"/>
      <c r="J759" s="132"/>
      <c r="K759" s="132"/>
      <c r="L759" s="132"/>
      <c r="O759" s="132"/>
      <c r="P759" s="133"/>
    </row>
    <row r="760" spans="1:16" s="107" customFormat="1">
      <c r="A760" s="120"/>
      <c r="B760" s="132"/>
      <c r="C760" s="132"/>
      <c r="D760" s="132"/>
      <c r="G760" s="132"/>
      <c r="H760" s="132"/>
      <c r="J760" s="132"/>
      <c r="K760" s="132"/>
      <c r="L760" s="132"/>
      <c r="O760" s="132"/>
      <c r="P760" s="133"/>
    </row>
    <row r="761" spans="1:16" s="107" customFormat="1">
      <c r="A761" s="120"/>
      <c r="B761" s="132"/>
      <c r="C761" s="132"/>
      <c r="D761" s="132"/>
      <c r="G761" s="132"/>
      <c r="H761" s="132"/>
      <c r="J761" s="132"/>
      <c r="K761" s="132"/>
      <c r="L761" s="132"/>
      <c r="O761" s="132"/>
      <c r="P761" s="133"/>
    </row>
    <row r="762" spans="1:16" s="107" customFormat="1">
      <c r="A762" s="120"/>
      <c r="B762" s="132"/>
      <c r="C762" s="132"/>
      <c r="D762" s="132"/>
      <c r="G762" s="132"/>
      <c r="H762" s="132"/>
      <c r="J762" s="132"/>
      <c r="K762" s="132"/>
      <c r="L762" s="132"/>
      <c r="O762" s="132"/>
      <c r="P762" s="133"/>
    </row>
    <row r="763" spans="1:16" s="107" customFormat="1">
      <c r="A763" s="120"/>
      <c r="B763" s="132"/>
      <c r="C763" s="132"/>
      <c r="D763" s="132"/>
      <c r="G763" s="132"/>
      <c r="H763" s="132"/>
      <c r="J763" s="132"/>
      <c r="K763" s="132"/>
      <c r="L763" s="132"/>
      <c r="O763" s="132"/>
      <c r="P763" s="133"/>
    </row>
    <row r="764" spans="1:16" s="107" customFormat="1">
      <c r="A764" s="120"/>
      <c r="B764" s="132"/>
      <c r="C764" s="132"/>
      <c r="D764" s="132"/>
      <c r="G764" s="132"/>
      <c r="H764" s="132"/>
      <c r="J764" s="132"/>
      <c r="K764" s="132"/>
      <c r="L764" s="132"/>
      <c r="O764" s="132"/>
      <c r="P764" s="133"/>
    </row>
    <row r="765" spans="1:16" s="107" customFormat="1">
      <c r="A765" s="120"/>
      <c r="B765" s="132"/>
      <c r="C765" s="132"/>
      <c r="D765" s="132"/>
      <c r="G765" s="132"/>
      <c r="H765" s="132"/>
      <c r="J765" s="132"/>
      <c r="K765" s="132"/>
      <c r="L765" s="132"/>
      <c r="O765" s="132"/>
      <c r="P765" s="133"/>
    </row>
    <row r="766" spans="1:16" s="107" customFormat="1">
      <c r="A766" s="120"/>
      <c r="B766" s="132"/>
      <c r="C766" s="132"/>
      <c r="D766" s="132"/>
      <c r="G766" s="132"/>
      <c r="H766" s="132"/>
      <c r="J766" s="132"/>
      <c r="K766" s="132"/>
      <c r="L766" s="132"/>
      <c r="O766" s="132"/>
      <c r="P766" s="133"/>
    </row>
    <row r="767" spans="1:16" s="107" customFormat="1">
      <c r="A767" s="120"/>
      <c r="B767" s="132"/>
      <c r="C767" s="132"/>
      <c r="D767" s="132"/>
      <c r="G767" s="132"/>
      <c r="H767" s="132"/>
      <c r="J767" s="132"/>
      <c r="K767" s="132"/>
      <c r="L767" s="132"/>
      <c r="O767" s="132"/>
      <c r="P767" s="133"/>
    </row>
    <row r="768" spans="1:16" s="107" customFormat="1">
      <c r="A768" s="120"/>
      <c r="B768" s="132"/>
      <c r="C768" s="132"/>
      <c r="D768" s="132"/>
      <c r="G768" s="132"/>
      <c r="H768" s="132"/>
      <c r="J768" s="132"/>
      <c r="K768" s="132"/>
      <c r="L768" s="132"/>
      <c r="O768" s="132"/>
      <c r="P768" s="133"/>
    </row>
    <row r="769" spans="1:16" s="107" customFormat="1">
      <c r="A769" s="120"/>
      <c r="B769" s="132"/>
      <c r="C769" s="132"/>
      <c r="D769" s="132"/>
      <c r="G769" s="132"/>
      <c r="H769" s="132"/>
      <c r="J769" s="132"/>
      <c r="K769" s="132"/>
      <c r="L769" s="132"/>
      <c r="O769" s="132"/>
      <c r="P769" s="133"/>
    </row>
    <row r="770" spans="1:16" s="107" customFormat="1">
      <c r="A770" s="120"/>
      <c r="B770" s="132"/>
      <c r="C770" s="132"/>
      <c r="D770" s="132"/>
      <c r="G770" s="132"/>
      <c r="H770" s="132"/>
      <c r="J770" s="132"/>
      <c r="K770" s="132"/>
      <c r="L770" s="132"/>
      <c r="O770" s="132"/>
      <c r="P770" s="133"/>
    </row>
    <row r="771" spans="1:16" s="107" customFormat="1">
      <c r="A771" s="120"/>
      <c r="B771" s="132"/>
      <c r="C771" s="132"/>
      <c r="D771" s="132"/>
      <c r="G771" s="132"/>
      <c r="H771" s="132"/>
      <c r="J771" s="132"/>
      <c r="K771" s="132"/>
      <c r="L771" s="132"/>
      <c r="O771" s="132"/>
      <c r="P771" s="133"/>
    </row>
    <row r="772" spans="1:16" s="107" customFormat="1">
      <c r="A772" s="120"/>
      <c r="B772" s="132"/>
      <c r="C772" s="132"/>
      <c r="D772" s="132"/>
      <c r="G772" s="132"/>
      <c r="H772" s="132"/>
      <c r="J772" s="132"/>
      <c r="K772" s="132"/>
      <c r="L772" s="132"/>
      <c r="O772" s="132"/>
      <c r="P772" s="133"/>
    </row>
    <row r="773" spans="1:16" s="107" customFormat="1">
      <c r="A773" s="120"/>
      <c r="B773" s="132"/>
      <c r="C773" s="132"/>
      <c r="D773" s="132"/>
      <c r="G773" s="132"/>
      <c r="H773" s="132"/>
      <c r="J773" s="132"/>
      <c r="K773" s="132"/>
      <c r="L773" s="132"/>
      <c r="O773" s="132"/>
      <c r="P773" s="133"/>
    </row>
    <row r="774" spans="1:16" s="107" customFormat="1">
      <c r="A774" s="120"/>
      <c r="B774" s="132"/>
      <c r="C774" s="132"/>
      <c r="D774" s="132"/>
      <c r="G774" s="132"/>
      <c r="H774" s="132"/>
      <c r="J774" s="132"/>
      <c r="K774" s="132"/>
      <c r="L774" s="132"/>
      <c r="O774" s="132"/>
      <c r="P774" s="133"/>
    </row>
    <row r="775" spans="1:16" s="107" customFormat="1">
      <c r="A775" s="120"/>
      <c r="B775" s="132"/>
      <c r="C775" s="132"/>
      <c r="D775" s="132"/>
      <c r="G775" s="132"/>
      <c r="H775" s="132"/>
      <c r="J775" s="132"/>
      <c r="K775" s="132"/>
      <c r="L775" s="132"/>
      <c r="O775" s="132"/>
      <c r="P775" s="133"/>
    </row>
    <row r="776" spans="1:16" s="107" customFormat="1">
      <c r="A776" s="120"/>
      <c r="B776" s="132"/>
      <c r="C776" s="132"/>
      <c r="D776" s="132"/>
      <c r="G776" s="132"/>
      <c r="H776" s="132"/>
      <c r="J776" s="132"/>
      <c r="K776" s="132"/>
      <c r="L776" s="132"/>
      <c r="O776" s="132"/>
      <c r="P776" s="133"/>
    </row>
    <row r="777" spans="1:16" s="107" customFormat="1">
      <c r="A777" s="120"/>
      <c r="B777" s="132"/>
      <c r="C777" s="132"/>
      <c r="D777" s="132"/>
      <c r="G777" s="132"/>
      <c r="H777" s="132"/>
      <c r="J777" s="132"/>
      <c r="K777" s="132"/>
      <c r="L777" s="132"/>
      <c r="O777" s="132"/>
      <c r="P777" s="133"/>
    </row>
    <row r="778" spans="1:16" s="107" customFormat="1">
      <c r="A778" s="120"/>
      <c r="B778" s="132"/>
      <c r="C778" s="132"/>
      <c r="D778" s="132"/>
      <c r="G778" s="132"/>
      <c r="H778" s="132"/>
      <c r="J778" s="132"/>
      <c r="K778" s="132"/>
      <c r="L778" s="132"/>
      <c r="O778" s="132"/>
      <c r="P778" s="133"/>
    </row>
    <row r="779" spans="1:16" s="107" customFormat="1">
      <c r="A779" s="120"/>
      <c r="B779" s="132"/>
      <c r="C779" s="132"/>
      <c r="D779" s="132"/>
      <c r="G779" s="132"/>
      <c r="H779" s="132"/>
      <c r="J779" s="132"/>
      <c r="K779" s="132"/>
      <c r="L779" s="132"/>
      <c r="O779" s="132"/>
      <c r="P779" s="133"/>
    </row>
    <row r="780" spans="1:16" s="107" customFormat="1">
      <c r="A780" s="120"/>
      <c r="B780" s="132"/>
      <c r="C780" s="132"/>
      <c r="D780" s="132"/>
      <c r="G780" s="132"/>
      <c r="H780" s="132"/>
      <c r="J780" s="132"/>
      <c r="K780" s="132"/>
      <c r="L780" s="132"/>
      <c r="O780" s="132"/>
      <c r="P780" s="133"/>
    </row>
    <row r="781" spans="1:16" s="107" customFormat="1">
      <c r="A781" s="120"/>
      <c r="B781" s="132"/>
      <c r="C781" s="132"/>
      <c r="D781" s="132"/>
      <c r="G781" s="132"/>
      <c r="H781" s="132"/>
      <c r="J781" s="132"/>
      <c r="K781" s="132"/>
      <c r="L781" s="132"/>
      <c r="O781" s="132"/>
      <c r="P781" s="133"/>
    </row>
    <row r="782" spans="1:16" s="107" customFormat="1">
      <c r="A782" s="120"/>
      <c r="B782" s="132"/>
      <c r="C782" s="132"/>
      <c r="D782" s="132"/>
      <c r="G782" s="132"/>
      <c r="H782" s="132"/>
      <c r="J782" s="132"/>
      <c r="K782" s="132"/>
      <c r="L782" s="132"/>
      <c r="O782" s="132"/>
      <c r="P782" s="133"/>
    </row>
    <row r="783" spans="1:16" s="107" customFormat="1">
      <c r="A783" s="120"/>
      <c r="B783" s="132"/>
      <c r="C783" s="132"/>
      <c r="D783" s="132"/>
      <c r="G783" s="132"/>
      <c r="H783" s="132"/>
      <c r="J783" s="132"/>
      <c r="K783" s="132"/>
      <c r="L783" s="132"/>
      <c r="O783" s="132"/>
      <c r="P783" s="133"/>
    </row>
    <row r="784" spans="1:16" s="107" customFormat="1">
      <c r="A784" s="120"/>
      <c r="B784" s="132"/>
      <c r="C784" s="132"/>
      <c r="D784" s="132"/>
      <c r="G784" s="132"/>
      <c r="H784" s="132"/>
      <c r="J784" s="132"/>
      <c r="K784" s="132"/>
      <c r="L784" s="132"/>
      <c r="O784" s="132"/>
      <c r="P784" s="133"/>
    </row>
    <row r="785" spans="1:16" s="107" customFormat="1">
      <c r="A785" s="120"/>
      <c r="B785" s="132"/>
      <c r="C785" s="132"/>
      <c r="D785" s="132"/>
      <c r="G785" s="132"/>
      <c r="H785" s="132"/>
      <c r="J785" s="132"/>
      <c r="K785" s="132"/>
      <c r="L785" s="132"/>
      <c r="O785" s="132"/>
      <c r="P785" s="133"/>
    </row>
    <row r="786" spans="1:16" s="107" customFormat="1">
      <c r="A786" s="120"/>
      <c r="B786" s="132"/>
      <c r="C786" s="132"/>
      <c r="D786" s="132"/>
      <c r="G786" s="132"/>
      <c r="H786" s="132"/>
      <c r="J786" s="132"/>
      <c r="K786" s="132"/>
      <c r="L786" s="132"/>
      <c r="O786" s="132"/>
      <c r="P786" s="133"/>
    </row>
    <row r="787" spans="1:16" s="107" customFormat="1">
      <c r="A787" s="120"/>
      <c r="B787" s="132"/>
      <c r="C787" s="132"/>
      <c r="D787" s="132"/>
      <c r="G787" s="132"/>
      <c r="H787" s="132"/>
      <c r="J787" s="132"/>
      <c r="K787" s="132"/>
      <c r="L787" s="132"/>
      <c r="O787" s="132"/>
      <c r="P787" s="133"/>
    </row>
    <row r="788" spans="1:16" s="107" customFormat="1">
      <c r="A788" s="120"/>
      <c r="B788" s="132"/>
      <c r="C788" s="132"/>
      <c r="D788" s="132"/>
      <c r="G788" s="132"/>
      <c r="H788" s="132"/>
      <c r="J788" s="132"/>
      <c r="K788" s="132"/>
      <c r="L788" s="132"/>
      <c r="O788" s="132"/>
      <c r="P788" s="133"/>
    </row>
    <row r="789" spans="1:16" s="107" customFormat="1">
      <c r="A789" s="120"/>
      <c r="B789" s="132"/>
      <c r="C789" s="132"/>
      <c r="D789" s="132"/>
      <c r="G789" s="132"/>
      <c r="H789" s="132"/>
      <c r="J789" s="132"/>
      <c r="K789" s="132"/>
      <c r="L789" s="132"/>
      <c r="O789" s="132"/>
      <c r="P789" s="133"/>
    </row>
    <row r="790" spans="1:16" s="107" customFormat="1">
      <c r="A790" s="120"/>
      <c r="B790" s="132"/>
      <c r="C790" s="132"/>
      <c r="D790" s="132"/>
      <c r="G790" s="132"/>
      <c r="H790" s="132"/>
      <c r="J790" s="132"/>
      <c r="K790" s="132"/>
      <c r="L790" s="132"/>
      <c r="O790" s="132"/>
      <c r="P790" s="133"/>
    </row>
    <row r="791" spans="1:16" s="107" customFormat="1">
      <c r="A791" s="120"/>
      <c r="B791" s="132"/>
      <c r="C791" s="132"/>
      <c r="D791" s="132"/>
      <c r="G791" s="132"/>
      <c r="H791" s="132"/>
      <c r="J791" s="132"/>
      <c r="K791" s="132"/>
      <c r="L791" s="132"/>
      <c r="O791" s="132"/>
      <c r="P791" s="133"/>
    </row>
    <row r="792" spans="1:16" s="107" customFormat="1">
      <c r="A792" s="120"/>
      <c r="B792" s="132"/>
      <c r="C792" s="132"/>
      <c r="D792" s="132"/>
      <c r="G792" s="132"/>
      <c r="H792" s="132"/>
      <c r="J792" s="132"/>
      <c r="K792" s="132"/>
      <c r="L792" s="132"/>
      <c r="O792" s="132"/>
      <c r="P792" s="133"/>
    </row>
    <row r="793" spans="1:16" s="107" customFormat="1">
      <c r="A793" s="120"/>
      <c r="B793" s="132"/>
      <c r="C793" s="132"/>
      <c r="D793" s="132"/>
      <c r="G793" s="132"/>
      <c r="H793" s="132"/>
      <c r="J793" s="132"/>
      <c r="K793" s="132"/>
      <c r="L793" s="132"/>
      <c r="O793" s="132"/>
      <c r="P793" s="133"/>
    </row>
    <row r="794" spans="1:16" s="107" customFormat="1">
      <c r="A794" s="120"/>
      <c r="B794" s="132"/>
      <c r="C794" s="132"/>
      <c r="D794" s="132"/>
      <c r="G794" s="132"/>
      <c r="H794" s="132"/>
      <c r="J794" s="132"/>
      <c r="K794" s="132"/>
      <c r="L794" s="132"/>
      <c r="O794" s="132"/>
      <c r="P794" s="133"/>
    </row>
    <row r="795" spans="1:16" s="107" customFormat="1">
      <c r="A795" s="120"/>
      <c r="B795" s="132"/>
      <c r="C795" s="132"/>
      <c r="D795" s="132"/>
      <c r="G795" s="132"/>
      <c r="H795" s="132"/>
      <c r="J795" s="132"/>
      <c r="K795" s="132"/>
      <c r="L795" s="132"/>
      <c r="O795" s="132"/>
      <c r="P795" s="133"/>
    </row>
    <row r="796" spans="1:16" s="107" customFormat="1">
      <c r="A796" s="120"/>
      <c r="B796" s="132"/>
      <c r="C796" s="132"/>
      <c r="D796" s="132"/>
      <c r="G796" s="132"/>
      <c r="H796" s="132"/>
      <c r="J796" s="132"/>
      <c r="K796" s="132"/>
      <c r="L796" s="132"/>
      <c r="O796" s="132"/>
      <c r="P796" s="133"/>
    </row>
    <row r="797" spans="1:16" s="107" customFormat="1">
      <c r="A797" s="120"/>
      <c r="B797" s="132"/>
      <c r="C797" s="132"/>
      <c r="D797" s="132"/>
      <c r="G797" s="132"/>
      <c r="H797" s="132"/>
      <c r="J797" s="132"/>
      <c r="K797" s="132"/>
      <c r="L797" s="132"/>
      <c r="O797" s="132"/>
      <c r="P797" s="133"/>
    </row>
    <row r="798" spans="1:16" s="107" customFormat="1">
      <c r="A798" s="120"/>
      <c r="B798" s="132"/>
      <c r="C798" s="132"/>
      <c r="D798" s="132"/>
      <c r="G798" s="132"/>
      <c r="H798" s="132"/>
      <c r="J798" s="132"/>
      <c r="K798" s="132"/>
      <c r="L798" s="132"/>
      <c r="O798" s="132"/>
      <c r="P798" s="133"/>
    </row>
    <row r="799" spans="1:16" s="107" customFormat="1">
      <c r="A799" s="120"/>
      <c r="B799" s="132"/>
      <c r="C799" s="132"/>
      <c r="D799" s="132"/>
      <c r="G799" s="132"/>
      <c r="H799" s="132"/>
      <c r="J799" s="132"/>
      <c r="K799" s="132"/>
      <c r="L799" s="132"/>
      <c r="O799" s="132"/>
      <c r="P799" s="133"/>
    </row>
    <row r="800" spans="1:16" s="107" customFormat="1">
      <c r="A800" s="120"/>
      <c r="B800" s="132"/>
      <c r="C800" s="132"/>
      <c r="D800" s="132"/>
      <c r="G800" s="132"/>
      <c r="H800" s="132"/>
      <c r="J800" s="132"/>
      <c r="K800" s="132"/>
      <c r="L800" s="132"/>
      <c r="O800" s="132"/>
      <c r="P800" s="133"/>
    </row>
    <row r="801" spans="1:16" s="107" customFormat="1">
      <c r="A801" s="120"/>
      <c r="B801" s="132"/>
      <c r="C801" s="132"/>
      <c r="D801" s="132"/>
      <c r="G801" s="132"/>
      <c r="H801" s="132"/>
      <c r="J801" s="132"/>
      <c r="K801" s="132"/>
      <c r="L801" s="132"/>
      <c r="O801" s="132"/>
      <c r="P801" s="133"/>
    </row>
    <row r="802" spans="1:16" s="107" customFormat="1">
      <c r="A802" s="120"/>
      <c r="B802" s="132"/>
      <c r="C802" s="132"/>
      <c r="D802" s="132"/>
      <c r="G802" s="132"/>
      <c r="H802" s="132"/>
      <c r="J802" s="132"/>
      <c r="K802" s="132"/>
      <c r="L802" s="132"/>
      <c r="O802" s="132"/>
      <c r="P802" s="133"/>
    </row>
    <row r="803" spans="1:16" s="107" customFormat="1">
      <c r="A803" s="120"/>
      <c r="B803" s="132"/>
      <c r="C803" s="132"/>
      <c r="D803" s="132"/>
      <c r="G803" s="132"/>
      <c r="H803" s="132"/>
      <c r="J803" s="132"/>
      <c r="K803" s="132"/>
      <c r="L803" s="132"/>
      <c r="O803" s="132"/>
      <c r="P803" s="133"/>
    </row>
    <row r="804" spans="1:16" s="107" customFormat="1">
      <c r="A804" s="120"/>
      <c r="B804" s="132"/>
      <c r="C804" s="132"/>
      <c r="D804" s="132"/>
      <c r="G804" s="132"/>
      <c r="H804" s="132"/>
      <c r="J804" s="132"/>
      <c r="K804" s="132"/>
      <c r="L804" s="132"/>
      <c r="O804" s="132"/>
      <c r="P804" s="133"/>
    </row>
    <row r="805" spans="1:16" s="107" customFormat="1">
      <c r="A805" s="120"/>
      <c r="B805" s="132"/>
      <c r="C805" s="132"/>
      <c r="D805" s="132"/>
      <c r="G805" s="132"/>
      <c r="H805" s="132"/>
      <c r="J805" s="132"/>
      <c r="K805" s="132"/>
      <c r="L805" s="132"/>
      <c r="O805" s="132"/>
      <c r="P805" s="133"/>
    </row>
    <row r="806" spans="1:16" s="107" customFormat="1">
      <c r="A806" s="120"/>
      <c r="B806" s="132"/>
      <c r="C806" s="132"/>
      <c r="D806" s="132"/>
      <c r="G806" s="132"/>
      <c r="H806" s="132"/>
      <c r="J806" s="132"/>
      <c r="K806" s="132"/>
      <c r="L806" s="132"/>
      <c r="O806" s="132"/>
      <c r="P806" s="133"/>
    </row>
    <row r="807" spans="1:16" s="107" customFormat="1">
      <c r="A807" s="120"/>
      <c r="B807" s="132"/>
      <c r="C807" s="132"/>
      <c r="D807" s="132"/>
      <c r="G807" s="132"/>
      <c r="H807" s="132"/>
      <c r="J807" s="132"/>
      <c r="K807" s="132"/>
      <c r="L807" s="132"/>
      <c r="O807" s="132"/>
      <c r="P807" s="133"/>
    </row>
    <row r="808" spans="1:16" s="107" customFormat="1">
      <c r="A808" s="120"/>
      <c r="B808" s="132"/>
      <c r="C808" s="132"/>
      <c r="D808" s="132"/>
      <c r="G808" s="132"/>
      <c r="H808" s="132"/>
      <c r="J808" s="132"/>
      <c r="K808" s="132"/>
      <c r="L808" s="132"/>
      <c r="O808" s="132"/>
      <c r="P808" s="133"/>
    </row>
    <row r="809" spans="1:16" s="107" customFormat="1">
      <c r="A809" s="120"/>
      <c r="B809" s="132"/>
      <c r="C809" s="132"/>
      <c r="D809" s="132"/>
      <c r="G809" s="132"/>
      <c r="H809" s="132"/>
      <c r="J809" s="132"/>
      <c r="K809" s="132"/>
      <c r="L809" s="132"/>
      <c r="O809" s="132"/>
      <c r="P809" s="133"/>
    </row>
    <row r="810" spans="1:16" s="107" customFormat="1">
      <c r="A810" s="120"/>
      <c r="B810" s="132"/>
      <c r="C810" s="132"/>
      <c r="D810" s="132"/>
      <c r="G810" s="132"/>
      <c r="H810" s="132"/>
      <c r="J810" s="132"/>
      <c r="K810" s="132"/>
      <c r="L810" s="132"/>
      <c r="O810" s="132"/>
      <c r="P810" s="133"/>
    </row>
    <row r="811" spans="1:16" s="107" customFormat="1">
      <c r="A811" s="120"/>
      <c r="B811" s="132"/>
      <c r="C811" s="132"/>
      <c r="D811" s="132"/>
      <c r="G811" s="132"/>
      <c r="H811" s="132"/>
      <c r="J811" s="132"/>
      <c r="K811" s="132"/>
      <c r="L811" s="132"/>
      <c r="O811" s="132"/>
      <c r="P811" s="133"/>
    </row>
    <row r="812" spans="1:16" s="107" customFormat="1">
      <c r="A812" s="120"/>
      <c r="B812" s="132"/>
      <c r="C812" s="132"/>
      <c r="D812" s="132"/>
      <c r="G812" s="132"/>
      <c r="H812" s="132"/>
      <c r="J812" s="132"/>
      <c r="K812" s="132"/>
      <c r="L812" s="132"/>
      <c r="O812" s="132"/>
      <c r="P812" s="133"/>
    </row>
    <row r="813" spans="1:16" s="107" customFormat="1">
      <c r="A813" s="120"/>
      <c r="B813" s="132"/>
      <c r="C813" s="132"/>
      <c r="D813" s="132"/>
      <c r="G813" s="132"/>
      <c r="H813" s="132"/>
      <c r="J813" s="132"/>
      <c r="K813" s="132"/>
      <c r="L813" s="132"/>
      <c r="O813" s="132"/>
      <c r="P813" s="133"/>
    </row>
    <row r="814" spans="1:16" s="107" customFormat="1">
      <c r="A814" s="120"/>
      <c r="B814" s="132"/>
      <c r="C814" s="132"/>
      <c r="D814" s="132"/>
      <c r="G814" s="132"/>
      <c r="H814" s="132"/>
      <c r="J814" s="132"/>
      <c r="K814" s="132"/>
      <c r="L814" s="132"/>
      <c r="O814" s="132"/>
      <c r="P814" s="133"/>
    </row>
    <row r="815" spans="1:16" s="107" customFormat="1">
      <c r="A815" s="120"/>
      <c r="B815" s="132"/>
      <c r="C815" s="132"/>
      <c r="D815" s="132"/>
      <c r="G815" s="132"/>
      <c r="H815" s="132"/>
      <c r="J815" s="132"/>
      <c r="K815" s="132"/>
      <c r="L815" s="132"/>
      <c r="O815" s="132"/>
      <c r="P815" s="133"/>
    </row>
    <row r="816" spans="1:16" s="107" customFormat="1">
      <c r="A816" s="120"/>
      <c r="B816" s="132"/>
      <c r="C816" s="132"/>
      <c r="D816" s="132"/>
      <c r="G816" s="132"/>
      <c r="H816" s="132"/>
      <c r="J816" s="132"/>
      <c r="K816" s="132"/>
      <c r="L816" s="132"/>
      <c r="O816" s="132"/>
      <c r="P816" s="133"/>
    </row>
    <row r="817" spans="1:16" s="107" customFormat="1">
      <c r="A817" s="120"/>
      <c r="B817" s="132"/>
      <c r="C817" s="132"/>
      <c r="D817" s="132"/>
      <c r="G817" s="132"/>
      <c r="H817" s="132"/>
      <c r="J817" s="132"/>
      <c r="K817" s="132"/>
      <c r="L817" s="132"/>
      <c r="O817" s="132"/>
      <c r="P817" s="133"/>
    </row>
    <row r="818" spans="1:16" s="107" customFormat="1">
      <c r="A818" s="120"/>
      <c r="B818" s="132"/>
      <c r="C818" s="132"/>
      <c r="D818" s="132"/>
      <c r="G818" s="132"/>
      <c r="H818" s="132"/>
      <c r="J818" s="132"/>
      <c r="K818" s="132"/>
      <c r="L818" s="132"/>
      <c r="O818" s="132"/>
      <c r="P818" s="133"/>
    </row>
    <row r="819" spans="1:16" s="107" customFormat="1">
      <c r="A819" s="120"/>
      <c r="B819" s="132"/>
      <c r="C819" s="132"/>
      <c r="D819" s="132"/>
      <c r="G819" s="132"/>
      <c r="H819" s="132"/>
      <c r="J819" s="132"/>
      <c r="K819" s="132"/>
      <c r="L819" s="132"/>
      <c r="O819" s="132"/>
      <c r="P819" s="133"/>
    </row>
    <row r="820" spans="1:16" s="107" customFormat="1">
      <c r="A820" s="120"/>
      <c r="B820" s="132"/>
      <c r="C820" s="132"/>
      <c r="D820" s="132"/>
      <c r="G820" s="132"/>
      <c r="H820" s="132"/>
      <c r="J820" s="132"/>
      <c r="K820" s="132"/>
      <c r="L820" s="132"/>
      <c r="O820" s="132"/>
      <c r="P820" s="133"/>
    </row>
    <row r="821" spans="1:16" s="107" customFormat="1">
      <c r="A821" s="120"/>
      <c r="B821" s="132"/>
      <c r="C821" s="132"/>
      <c r="D821" s="132"/>
      <c r="G821" s="132"/>
      <c r="H821" s="132"/>
      <c r="J821" s="132"/>
      <c r="K821" s="132"/>
      <c r="L821" s="132"/>
      <c r="O821" s="132"/>
      <c r="P821" s="133"/>
    </row>
    <row r="822" spans="1:16" s="107" customFormat="1">
      <c r="A822" s="120"/>
      <c r="B822" s="132"/>
      <c r="C822" s="132"/>
      <c r="D822" s="132"/>
      <c r="G822" s="132"/>
      <c r="H822" s="132"/>
      <c r="J822" s="132"/>
      <c r="K822" s="132"/>
      <c r="L822" s="132"/>
      <c r="O822" s="132"/>
      <c r="P822" s="133"/>
    </row>
    <row r="823" spans="1:16" s="107" customFormat="1">
      <c r="A823" s="120"/>
      <c r="B823" s="132"/>
      <c r="C823" s="132"/>
      <c r="D823" s="132"/>
      <c r="G823" s="132"/>
      <c r="H823" s="132"/>
      <c r="J823" s="132"/>
      <c r="K823" s="132"/>
      <c r="L823" s="132"/>
      <c r="O823" s="132"/>
      <c r="P823" s="133"/>
    </row>
    <row r="824" spans="1:16" s="107" customFormat="1">
      <c r="A824" s="120"/>
      <c r="B824" s="132"/>
      <c r="C824" s="132"/>
      <c r="D824" s="132"/>
      <c r="G824" s="132"/>
      <c r="H824" s="132"/>
      <c r="J824" s="132"/>
      <c r="K824" s="132"/>
      <c r="L824" s="132"/>
      <c r="O824" s="132"/>
      <c r="P824" s="133"/>
    </row>
    <row r="825" spans="1:16" s="107" customFormat="1">
      <c r="A825" s="120"/>
      <c r="B825" s="132"/>
      <c r="C825" s="132"/>
      <c r="D825" s="132"/>
      <c r="G825" s="132"/>
      <c r="H825" s="132"/>
      <c r="J825" s="132"/>
      <c r="K825" s="132"/>
      <c r="L825" s="132"/>
      <c r="O825" s="132"/>
      <c r="P825" s="133"/>
    </row>
    <row r="826" spans="1:16" s="107" customFormat="1">
      <c r="A826" s="120"/>
      <c r="B826" s="132"/>
      <c r="C826" s="132"/>
      <c r="D826" s="132"/>
      <c r="G826" s="132"/>
      <c r="H826" s="132"/>
      <c r="J826" s="132"/>
      <c r="K826" s="132"/>
      <c r="L826" s="132"/>
      <c r="O826" s="132"/>
      <c r="P826" s="133"/>
    </row>
    <row r="827" spans="1:16" s="107" customFormat="1">
      <c r="A827" s="120"/>
      <c r="B827" s="132"/>
      <c r="C827" s="132"/>
      <c r="D827" s="132"/>
      <c r="G827" s="132"/>
      <c r="H827" s="132"/>
      <c r="J827" s="132"/>
      <c r="K827" s="132"/>
      <c r="L827" s="132"/>
      <c r="O827" s="132"/>
      <c r="P827" s="133"/>
    </row>
    <row r="828" spans="1:16" s="107" customFormat="1">
      <c r="A828" s="120"/>
      <c r="B828" s="132"/>
      <c r="C828" s="132"/>
      <c r="D828" s="132"/>
      <c r="G828" s="132"/>
      <c r="H828" s="132"/>
      <c r="J828" s="132"/>
      <c r="K828" s="132"/>
      <c r="L828" s="132"/>
      <c r="O828" s="132"/>
      <c r="P828" s="133"/>
    </row>
    <row r="829" spans="1:16" s="107" customFormat="1">
      <c r="A829" s="120"/>
      <c r="B829" s="132"/>
      <c r="C829" s="132"/>
      <c r="D829" s="132"/>
      <c r="G829" s="132"/>
      <c r="H829" s="132"/>
      <c r="J829" s="132"/>
      <c r="K829" s="132"/>
      <c r="L829" s="132"/>
      <c r="O829" s="132"/>
      <c r="P829" s="133"/>
    </row>
    <row r="830" spans="1:16" s="107" customFormat="1">
      <c r="A830" s="120"/>
      <c r="B830" s="132"/>
      <c r="C830" s="132"/>
      <c r="D830" s="132"/>
      <c r="G830" s="132"/>
      <c r="H830" s="132"/>
      <c r="J830" s="132"/>
      <c r="K830" s="132"/>
      <c r="L830" s="132"/>
      <c r="O830" s="132"/>
      <c r="P830" s="133"/>
    </row>
    <row r="831" spans="1:16" s="107" customFormat="1">
      <c r="A831" s="120"/>
      <c r="B831" s="132"/>
      <c r="C831" s="132"/>
      <c r="D831" s="132"/>
      <c r="G831" s="132"/>
      <c r="H831" s="132"/>
      <c r="J831" s="132"/>
      <c r="K831" s="132"/>
      <c r="L831" s="132"/>
      <c r="O831" s="132"/>
      <c r="P831" s="133"/>
    </row>
    <row r="832" spans="1:16" s="107" customFormat="1">
      <c r="A832" s="120"/>
      <c r="B832" s="132"/>
      <c r="C832" s="132"/>
      <c r="D832" s="132"/>
      <c r="G832" s="132"/>
      <c r="H832" s="132"/>
      <c r="J832" s="132"/>
      <c r="K832" s="132"/>
      <c r="L832" s="132"/>
      <c r="O832" s="132"/>
      <c r="P832" s="133"/>
    </row>
    <row r="833" spans="1:16" s="107" customFormat="1">
      <c r="A833" s="120"/>
      <c r="B833" s="132"/>
      <c r="C833" s="132"/>
      <c r="D833" s="132"/>
      <c r="G833" s="132"/>
      <c r="H833" s="132"/>
      <c r="J833" s="132"/>
      <c r="K833" s="132"/>
      <c r="L833" s="132"/>
      <c r="O833" s="132"/>
      <c r="P833" s="133"/>
    </row>
    <row r="834" spans="1:16" s="107" customFormat="1">
      <c r="A834" s="120"/>
      <c r="B834" s="132"/>
      <c r="C834" s="132"/>
      <c r="D834" s="132"/>
      <c r="G834" s="132"/>
      <c r="H834" s="132"/>
      <c r="J834" s="132"/>
      <c r="K834" s="132"/>
      <c r="L834" s="132"/>
      <c r="O834" s="132"/>
      <c r="P834" s="133"/>
    </row>
    <row r="835" spans="1:16" s="107" customFormat="1">
      <c r="A835" s="120"/>
      <c r="B835" s="132"/>
      <c r="C835" s="132"/>
      <c r="D835" s="132"/>
      <c r="G835" s="132"/>
      <c r="H835" s="132"/>
      <c r="J835" s="132"/>
      <c r="K835" s="132"/>
      <c r="L835" s="132"/>
      <c r="O835" s="132"/>
      <c r="P835" s="133"/>
    </row>
    <row r="836" spans="1:16" s="107" customFormat="1">
      <c r="A836" s="120"/>
      <c r="B836" s="132"/>
      <c r="C836" s="132"/>
      <c r="D836" s="132"/>
      <c r="G836" s="132"/>
      <c r="H836" s="132"/>
      <c r="J836" s="132"/>
      <c r="K836" s="132"/>
      <c r="L836" s="132"/>
      <c r="O836" s="132"/>
      <c r="P836" s="133"/>
    </row>
    <row r="837" spans="1:16" s="107" customFormat="1">
      <c r="A837" s="120"/>
      <c r="B837" s="132"/>
      <c r="C837" s="132"/>
      <c r="D837" s="132"/>
      <c r="G837" s="132"/>
      <c r="H837" s="132"/>
      <c r="J837" s="132"/>
      <c r="K837" s="132"/>
      <c r="L837" s="132"/>
      <c r="O837" s="132"/>
      <c r="P837" s="133"/>
    </row>
    <row r="838" spans="1:16" s="107" customFormat="1">
      <c r="A838" s="120"/>
      <c r="B838" s="132"/>
      <c r="C838" s="132"/>
      <c r="D838" s="132"/>
      <c r="G838" s="132"/>
      <c r="H838" s="132"/>
      <c r="J838" s="132"/>
      <c r="K838" s="132"/>
      <c r="L838" s="132"/>
      <c r="O838" s="132"/>
      <c r="P838" s="133"/>
    </row>
    <row r="839" spans="1:16" s="107" customFormat="1">
      <c r="A839" s="120"/>
      <c r="B839" s="132"/>
      <c r="C839" s="132"/>
      <c r="D839" s="132"/>
      <c r="G839" s="132"/>
      <c r="H839" s="132"/>
      <c r="J839" s="132"/>
      <c r="K839" s="132"/>
      <c r="L839" s="132"/>
      <c r="O839" s="132"/>
      <c r="P839" s="133"/>
    </row>
    <row r="840" spans="1:16" s="107" customFormat="1">
      <c r="A840" s="120"/>
      <c r="B840" s="132"/>
      <c r="C840" s="132"/>
      <c r="D840" s="132"/>
      <c r="G840" s="132"/>
      <c r="H840" s="132"/>
      <c r="J840" s="132"/>
      <c r="K840" s="132"/>
      <c r="L840" s="132"/>
      <c r="O840" s="132"/>
      <c r="P840" s="133"/>
    </row>
    <row r="841" spans="1:16" s="107" customFormat="1">
      <c r="A841" s="120"/>
      <c r="B841" s="132"/>
      <c r="C841" s="132"/>
      <c r="D841" s="132"/>
      <c r="G841" s="132"/>
      <c r="H841" s="132"/>
      <c r="J841" s="132"/>
      <c r="K841" s="132"/>
      <c r="L841" s="132"/>
      <c r="O841" s="132"/>
      <c r="P841" s="133"/>
    </row>
    <row r="842" spans="1:16" s="107" customFormat="1">
      <c r="A842" s="120"/>
      <c r="B842" s="132"/>
      <c r="C842" s="132"/>
      <c r="D842" s="132"/>
      <c r="G842" s="132"/>
      <c r="H842" s="132"/>
      <c r="J842" s="132"/>
      <c r="K842" s="132"/>
      <c r="L842" s="132"/>
      <c r="O842" s="132"/>
      <c r="P842" s="133"/>
    </row>
    <row r="843" spans="1:16" s="107" customFormat="1">
      <c r="A843" s="120"/>
      <c r="B843" s="132"/>
      <c r="C843" s="132"/>
      <c r="D843" s="132"/>
      <c r="G843" s="132"/>
      <c r="H843" s="132"/>
      <c r="J843" s="132"/>
      <c r="K843" s="132"/>
      <c r="L843" s="132"/>
      <c r="O843" s="132"/>
      <c r="P843" s="133"/>
    </row>
    <row r="844" spans="1:16" s="107" customFormat="1">
      <c r="A844" s="120"/>
      <c r="B844" s="132"/>
      <c r="C844" s="132"/>
      <c r="D844" s="132"/>
      <c r="G844" s="132"/>
      <c r="H844" s="132"/>
      <c r="J844" s="132"/>
      <c r="K844" s="132"/>
      <c r="L844" s="132"/>
      <c r="O844" s="132"/>
      <c r="P844" s="133"/>
    </row>
    <row r="845" spans="1:16" s="107" customFormat="1">
      <c r="A845" s="120"/>
      <c r="B845" s="132"/>
      <c r="C845" s="132"/>
      <c r="D845" s="132"/>
      <c r="G845" s="132"/>
      <c r="H845" s="132"/>
      <c r="J845" s="132"/>
      <c r="K845" s="132"/>
      <c r="L845" s="132"/>
      <c r="O845" s="132"/>
      <c r="P845" s="133"/>
    </row>
    <row r="846" spans="1:16" s="107" customFormat="1">
      <c r="A846" s="120"/>
      <c r="B846" s="132"/>
      <c r="C846" s="132"/>
      <c r="D846" s="132"/>
      <c r="G846" s="132"/>
      <c r="H846" s="132"/>
      <c r="J846" s="132"/>
      <c r="K846" s="132"/>
      <c r="L846" s="132"/>
      <c r="O846" s="132"/>
      <c r="P846" s="133"/>
    </row>
    <row r="847" spans="1:16" s="107" customFormat="1">
      <c r="A847" s="120"/>
      <c r="B847" s="132"/>
      <c r="C847" s="132"/>
      <c r="D847" s="132"/>
      <c r="G847" s="132"/>
      <c r="H847" s="132"/>
      <c r="J847" s="132"/>
      <c r="K847" s="132"/>
      <c r="L847" s="132"/>
      <c r="O847" s="132"/>
      <c r="P847" s="133"/>
    </row>
    <row r="848" spans="1:16" s="107" customFormat="1">
      <c r="A848" s="120"/>
      <c r="B848" s="132"/>
      <c r="C848" s="132"/>
      <c r="D848" s="132"/>
      <c r="G848" s="132"/>
      <c r="H848" s="132"/>
      <c r="J848" s="132"/>
      <c r="K848" s="132"/>
      <c r="L848" s="132"/>
      <c r="O848" s="132"/>
      <c r="P848" s="133"/>
    </row>
    <row r="849" spans="1:16" s="107" customFormat="1">
      <c r="A849" s="120"/>
      <c r="B849" s="132"/>
      <c r="C849" s="132"/>
      <c r="D849" s="132"/>
      <c r="G849" s="132"/>
      <c r="H849" s="132"/>
      <c r="J849" s="132"/>
      <c r="K849" s="132"/>
      <c r="L849" s="132"/>
      <c r="O849" s="132"/>
      <c r="P849" s="133"/>
    </row>
    <row r="850" spans="1:16" s="107" customFormat="1">
      <c r="A850" s="120"/>
      <c r="B850" s="132"/>
      <c r="C850" s="132"/>
      <c r="D850" s="132"/>
      <c r="G850" s="132"/>
      <c r="H850" s="132"/>
      <c r="J850" s="132"/>
      <c r="K850" s="132"/>
      <c r="L850" s="132"/>
      <c r="O850" s="132"/>
      <c r="P850" s="133"/>
    </row>
    <row r="851" spans="1:16" s="107" customFormat="1">
      <c r="A851" s="120"/>
      <c r="B851" s="132"/>
      <c r="C851" s="132"/>
      <c r="D851" s="132"/>
      <c r="G851" s="132"/>
      <c r="H851" s="132"/>
      <c r="J851" s="132"/>
      <c r="K851" s="132"/>
      <c r="L851" s="132"/>
      <c r="O851" s="132"/>
      <c r="P851" s="133"/>
    </row>
    <row r="852" spans="1:16" s="107" customFormat="1">
      <c r="A852" s="120"/>
      <c r="B852" s="132"/>
      <c r="C852" s="132"/>
      <c r="D852" s="132"/>
      <c r="G852" s="132"/>
      <c r="H852" s="132"/>
      <c r="J852" s="132"/>
      <c r="K852" s="132"/>
      <c r="L852" s="132"/>
      <c r="O852" s="132"/>
      <c r="P852" s="133"/>
    </row>
    <row r="853" spans="1:16" s="107" customFormat="1">
      <c r="A853" s="120"/>
      <c r="B853" s="132"/>
      <c r="C853" s="132"/>
      <c r="D853" s="132"/>
      <c r="G853" s="132"/>
      <c r="H853" s="132"/>
      <c r="J853" s="132"/>
      <c r="K853" s="132"/>
      <c r="L853" s="132"/>
      <c r="O853" s="132"/>
      <c r="P853" s="133"/>
    </row>
    <row r="854" spans="1:16" s="107" customFormat="1">
      <c r="A854" s="120"/>
      <c r="B854" s="132"/>
      <c r="C854" s="132"/>
      <c r="D854" s="132"/>
      <c r="G854" s="132"/>
      <c r="H854" s="132"/>
      <c r="J854" s="132"/>
      <c r="K854" s="132"/>
      <c r="L854" s="132"/>
      <c r="O854" s="132"/>
      <c r="P854" s="133"/>
    </row>
    <row r="855" spans="1:16" s="107" customFormat="1">
      <c r="A855" s="120"/>
      <c r="B855" s="132"/>
      <c r="C855" s="132"/>
      <c r="D855" s="132"/>
      <c r="G855" s="132"/>
      <c r="H855" s="132"/>
      <c r="J855" s="132"/>
      <c r="K855" s="132"/>
      <c r="L855" s="132"/>
      <c r="O855" s="132"/>
      <c r="P855" s="133"/>
    </row>
    <row r="856" spans="1:16" s="107" customFormat="1">
      <c r="A856" s="120"/>
      <c r="B856" s="132"/>
      <c r="C856" s="132"/>
      <c r="D856" s="132"/>
      <c r="G856" s="132"/>
      <c r="H856" s="132"/>
      <c r="J856" s="132"/>
      <c r="K856" s="132"/>
      <c r="L856" s="132"/>
      <c r="O856" s="132"/>
      <c r="P856" s="133"/>
    </row>
    <row r="857" spans="1:16" s="107" customFormat="1">
      <c r="A857" s="120"/>
      <c r="B857" s="132"/>
      <c r="C857" s="132"/>
      <c r="D857" s="132"/>
      <c r="G857" s="132"/>
      <c r="H857" s="132"/>
      <c r="J857" s="132"/>
      <c r="K857" s="132"/>
      <c r="L857" s="132"/>
      <c r="O857" s="132"/>
      <c r="P857" s="133"/>
    </row>
    <row r="858" spans="1:16" s="107" customFormat="1">
      <c r="A858" s="120"/>
      <c r="B858" s="132"/>
      <c r="C858" s="132"/>
      <c r="D858" s="132"/>
      <c r="G858" s="132"/>
      <c r="H858" s="132"/>
      <c r="J858" s="132"/>
      <c r="K858" s="132"/>
      <c r="L858" s="132"/>
      <c r="O858" s="132"/>
      <c r="P858" s="133"/>
    </row>
    <row r="859" spans="1:16" s="107" customFormat="1">
      <c r="A859" s="120"/>
      <c r="B859" s="132"/>
      <c r="C859" s="132"/>
      <c r="D859" s="132"/>
      <c r="G859" s="132"/>
      <c r="H859" s="132"/>
      <c r="J859" s="132"/>
      <c r="K859" s="132"/>
      <c r="L859" s="132"/>
      <c r="O859" s="132"/>
      <c r="P859" s="133"/>
    </row>
    <row r="860" spans="1:16" s="107" customFormat="1">
      <c r="A860" s="120"/>
      <c r="B860" s="132"/>
      <c r="C860" s="132"/>
      <c r="D860" s="132"/>
      <c r="G860" s="132"/>
      <c r="H860" s="132"/>
      <c r="J860" s="132"/>
      <c r="K860" s="132"/>
      <c r="L860" s="132"/>
      <c r="O860" s="132"/>
      <c r="P860" s="133"/>
    </row>
    <row r="861" spans="1:16" s="107" customFormat="1">
      <c r="A861" s="120"/>
      <c r="B861" s="132"/>
      <c r="C861" s="132"/>
      <c r="D861" s="132"/>
      <c r="G861" s="132"/>
      <c r="H861" s="132"/>
      <c r="J861" s="132"/>
      <c r="K861" s="132"/>
      <c r="L861" s="132"/>
      <c r="O861" s="132"/>
      <c r="P861" s="133"/>
    </row>
    <row r="862" spans="1:16" s="107" customFormat="1">
      <c r="A862" s="120"/>
      <c r="B862" s="132"/>
      <c r="C862" s="132"/>
      <c r="D862" s="132"/>
      <c r="G862" s="132"/>
      <c r="H862" s="132"/>
      <c r="J862" s="132"/>
      <c r="K862" s="132"/>
      <c r="L862" s="132"/>
      <c r="O862" s="132"/>
      <c r="P862" s="133"/>
    </row>
    <row r="863" spans="1:16" s="107" customFormat="1">
      <c r="A863" s="120"/>
      <c r="B863" s="132"/>
      <c r="C863" s="132"/>
      <c r="D863" s="132"/>
      <c r="G863" s="132"/>
      <c r="H863" s="132"/>
      <c r="J863" s="132"/>
      <c r="K863" s="132"/>
      <c r="L863" s="132"/>
      <c r="O863" s="132"/>
      <c r="P863" s="133"/>
    </row>
    <row r="864" spans="1:16" s="107" customFormat="1">
      <c r="A864" s="120"/>
      <c r="B864" s="132"/>
      <c r="C864" s="132"/>
      <c r="D864" s="132"/>
      <c r="G864" s="132"/>
      <c r="H864" s="132"/>
      <c r="J864" s="132"/>
      <c r="K864" s="132"/>
      <c r="L864" s="132"/>
      <c r="O864" s="132"/>
      <c r="P864" s="133"/>
    </row>
    <row r="865" spans="1:16" s="107" customFormat="1">
      <c r="A865" s="120"/>
      <c r="B865" s="132"/>
      <c r="C865" s="132"/>
      <c r="D865" s="132"/>
      <c r="G865" s="132"/>
      <c r="H865" s="132"/>
      <c r="J865" s="132"/>
      <c r="K865" s="132"/>
      <c r="L865" s="132"/>
      <c r="O865" s="132"/>
      <c r="P865" s="133"/>
    </row>
    <row r="866" spans="1:16" s="107" customFormat="1">
      <c r="A866" s="120"/>
      <c r="B866" s="132"/>
      <c r="C866" s="132"/>
      <c r="D866" s="132"/>
      <c r="G866" s="132"/>
      <c r="H866" s="132"/>
      <c r="J866" s="132"/>
      <c r="K866" s="132"/>
      <c r="L866" s="132"/>
      <c r="O866" s="132"/>
      <c r="P866" s="133"/>
    </row>
    <row r="867" spans="1:16" s="107" customFormat="1">
      <c r="A867" s="120"/>
      <c r="B867" s="132"/>
      <c r="C867" s="132"/>
      <c r="D867" s="132"/>
      <c r="G867" s="132"/>
      <c r="H867" s="132"/>
      <c r="J867" s="132"/>
      <c r="K867" s="132"/>
      <c r="L867" s="132"/>
      <c r="O867" s="132"/>
      <c r="P867" s="133"/>
    </row>
    <row r="868" spans="1:16" s="107" customFormat="1">
      <c r="A868" s="120"/>
      <c r="B868" s="132"/>
      <c r="C868" s="132"/>
      <c r="D868" s="132"/>
      <c r="G868" s="132"/>
      <c r="H868" s="132"/>
      <c r="J868" s="132"/>
      <c r="K868" s="132"/>
      <c r="L868" s="132"/>
      <c r="O868" s="132"/>
      <c r="P868" s="133"/>
    </row>
    <row r="869" spans="1:16" s="107" customFormat="1">
      <c r="A869" s="120"/>
      <c r="B869" s="132"/>
      <c r="C869" s="132"/>
      <c r="D869" s="132"/>
      <c r="G869" s="132"/>
      <c r="H869" s="132"/>
      <c r="J869" s="132"/>
      <c r="K869" s="132"/>
      <c r="L869" s="132"/>
      <c r="O869" s="132"/>
      <c r="P869" s="133"/>
    </row>
    <row r="870" spans="1:16" s="107" customFormat="1">
      <c r="A870" s="120"/>
      <c r="B870" s="132"/>
      <c r="C870" s="132"/>
      <c r="D870" s="132"/>
      <c r="G870" s="132"/>
      <c r="H870" s="132"/>
      <c r="J870" s="132"/>
      <c r="K870" s="132"/>
      <c r="L870" s="132"/>
      <c r="O870" s="132"/>
      <c r="P870" s="133"/>
    </row>
    <row r="871" spans="1:16" s="107" customFormat="1">
      <c r="A871" s="120"/>
      <c r="B871" s="132"/>
      <c r="C871" s="132"/>
      <c r="D871" s="132"/>
      <c r="G871" s="132"/>
      <c r="H871" s="132"/>
      <c r="J871" s="132"/>
      <c r="K871" s="132"/>
      <c r="L871" s="132"/>
      <c r="O871" s="132"/>
      <c r="P871" s="133"/>
    </row>
    <row r="872" spans="1:16" s="107" customFormat="1">
      <c r="A872" s="120"/>
      <c r="B872" s="132"/>
      <c r="C872" s="132"/>
      <c r="D872" s="132"/>
      <c r="G872" s="132"/>
      <c r="H872" s="132"/>
      <c r="J872" s="132"/>
      <c r="K872" s="132"/>
      <c r="L872" s="132"/>
      <c r="O872" s="132"/>
      <c r="P872" s="133"/>
    </row>
    <row r="873" spans="1:16" s="107" customFormat="1">
      <c r="A873" s="120"/>
      <c r="B873" s="132"/>
      <c r="C873" s="132"/>
      <c r="D873" s="132"/>
      <c r="G873" s="132"/>
      <c r="H873" s="132"/>
      <c r="J873" s="132"/>
      <c r="K873" s="132"/>
      <c r="L873" s="132"/>
      <c r="O873" s="132"/>
      <c r="P873" s="133"/>
    </row>
    <row r="874" spans="1:16" s="107" customFormat="1">
      <c r="A874" s="120"/>
      <c r="B874" s="132"/>
      <c r="C874" s="132"/>
      <c r="D874" s="132"/>
      <c r="G874" s="132"/>
      <c r="H874" s="132"/>
      <c r="J874" s="132"/>
      <c r="K874" s="132"/>
      <c r="L874" s="132"/>
      <c r="O874" s="132"/>
      <c r="P874" s="133"/>
    </row>
    <row r="875" spans="1:16" s="107" customFormat="1">
      <c r="A875" s="120"/>
      <c r="B875" s="132"/>
      <c r="C875" s="132"/>
      <c r="D875" s="132"/>
      <c r="G875" s="132"/>
      <c r="H875" s="132"/>
      <c r="J875" s="132"/>
      <c r="K875" s="132"/>
      <c r="L875" s="132"/>
      <c r="O875" s="132"/>
      <c r="P875" s="133"/>
    </row>
    <row r="876" spans="1:16" s="107" customFormat="1">
      <c r="A876" s="120"/>
      <c r="B876" s="132"/>
      <c r="C876" s="132"/>
      <c r="D876" s="132"/>
      <c r="G876" s="132"/>
      <c r="H876" s="132"/>
      <c r="J876" s="132"/>
      <c r="K876" s="132"/>
      <c r="L876" s="132"/>
      <c r="O876" s="132"/>
      <c r="P876" s="133"/>
    </row>
    <row r="877" spans="1:16" s="107" customFormat="1">
      <c r="A877" s="120"/>
      <c r="B877" s="132"/>
      <c r="C877" s="132"/>
      <c r="D877" s="132"/>
      <c r="G877" s="132"/>
      <c r="H877" s="132"/>
      <c r="J877" s="132"/>
      <c r="K877" s="132"/>
      <c r="L877" s="132"/>
      <c r="O877" s="132"/>
      <c r="P877" s="133"/>
    </row>
    <row r="878" spans="1:16" s="107" customFormat="1">
      <c r="A878" s="120"/>
      <c r="B878" s="132"/>
      <c r="C878" s="132"/>
      <c r="D878" s="132"/>
      <c r="G878" s="132"/>
      <c r="H878" s="132"/>
      <c r="J878" s="132"/>
      <c r="K878" s="132"/>
      <c r="L878" s="132"/>
      <c r="O878" s="132"/>
      <c r="P878" s="133"/>
    </row>
    <row r="879" spans="1:16" s="107" customFormat="1">
      <c r="A879" s="120"/>
      <c r="B879" s="132"/>
      <c r="C879" s="132"/>
      <c r="D879" s="132"/>
      <c r="G879" s="132"/>
      <c r="H879" s="132"/>
      <c r="J879" s="132"/>
      <c r="K879" s="132"/>
      <c r="L879" s="132"/>
      <c r="O879" s="132"/>
      <c r="P879" s="133"/>
    </row>
    <row r="880" spans="1:16" s="107" customFormat="1">
      <c r="A880" s="120"/>
      <c r="B880" s="132"/>
      <c r="C880" s="132"/>
      <c r="D880" s="132"/>
      <c r="G880" s="132"/>
      <c r="H880" s="132"/>
      <c r="J880" s="132"/>
      <c r="K880" s="132"/>
      <c r="L880" s="132"/>
      <c r="O880" s="132"/>
      <c r="P880" s="133"/>
    </row>
    <row r="881" spans="1:16" s="107" customFormat="1">
      <c r="A881" s="120"/>
      <c r="B881" s="132"/>
      <c r="C881" s="132"/>
      <c r="D881" s="132"/>
      <c r="G881" s="132"/>
      <c r="H881" s="132"/>
      <c r="J881" s="132"/>
      <c r="K881" s="132"/>
      <c r="L881" s="132"/>
      <c r="O881" s="132"/>
      <c r="P881" s="133"/>
    </row>
    <row r="882" spans="1:16" s="107" customFormat="1">
      <c r="A882" s="120"/>
      <c r="B882" s="132"/>
      <c r="C882" s="132"/>
      <c r="D882" s="132"/>
      <c r="G882" s="132"/>
      <c r="H882" s="132"/>
      <c r="J882" s="132"/>
      <c r="K882" s="132"/>
      <c r="L882" s="132"/>
      <c r="O882" s="132"/>
      <c r="P882" s="133"/>
    </row>
    <row r="883" spans="1:16" s="107" customFormat="1">
      <c r="A883" s="120"/>
      <c r="B883" s="132"/>
      <c r="C883" s="132"/>
      <c r="D883" s="132"/>
      <c r="G883" s="132"/>
      <c r="H883" s="132"/>
      <c r="J883" s="132"/>
      <c r="K883" s="132"/>
      <c r="L883" s="132"/>
      <c r="O883" s="132"/>
      <c r="P883" s="133"/>
    </row>
    <row r="884" spans="1:16" s="107" customFormat="1">
      <c r="A884" s="120"/>
      <c r="B884" s="132"/>
      <c r="C884" s="132"/>
      <c r="D884" s="132"/>
      <c r="G884" s="132"/>
      <c r="H884" s="132"/>
      <c r="J884" s="132"/>
      <c r="K884" s="132"/>
      <c r="L884" s="132"/>
      <c r="O884" s="132"/>
      <c r="P884" s="133"/>
    </row>
    <row r="885" spans="1:16" s="107" customFormat="1">
      <c r="A885" s="120"/>
      <c r="B885" s="132"/>
      <c r="C885" s="132"/>
      <c r="D885" s="132"/>
      <c r="G885" s="132"/>
      <c r="H885" s="132"/>
      <c r="J885" s="132"/>
      <c r="K885" s="132"/>
      <c r="L885" s="132"/>
      <c r="O885" s="132"/>
      <c r="P885" s="133"/>
    </row>
    <row r="886" spans="1:16" s="107" customFormat="1">
      <c r="A886" s="120"/>
      <c r="B886" s="132"/>
      <c r="C886" s="132"/>
      <c r="D886" s="132"/>
      <c r="G886" s="132"/>
      <c r="H886" s="132"/>
      <c r="J886" s="132"/>
      <c r="K886" s="132"/>
      <c r="L886" s="132"/>
      <c r="O886" s="132"/>
      <c r="P886" s="133"/>
    </row>
    <row r="887" spans="1:16" s="107" customFormat="1">
      <c r="A887" s="120"/>
      <c r="B887" s="132"/>
      <c r="C887" s="132"/>
      <c r="D887" s="132"/>
      <c r="G887" s="132"/>
      <c r="H887" s="132"/>
      <c r="J887" s="132"/>
      <c r="K887" s="132"/>
      <c r="L887" s="132"/>
      <c r="O887" s="132"/>
      <c r="P887" s="133"/>
    </row>
    <row r="888" spans="1:16" s="107" customFormat="1">
      <c r="A888" s="120"/>
      <c r="B888" s="132"/>
      <c r="C888" s="132"/>
      <c r="D888" s="132"/>
      <c r="G888" s="132"/>
      <c r="H888" s="132"/>
      <c r="J888" s="132"/>
      <c r="K888" s="132"/>
      <c r="L888" s="132"/>
      <c r="O888" s="132"/>
      <c r="P888" s="133"/>
    </row>
    <row r="889" spans="1:16" s="107" customFormat="1">
      <c r="A889" s="120"/>
      <c r="B889" s="132"/>
      <c r="C889" s="132"/>
      <c r="D889" s="132"/>
      <c r="G889" s="132"/>
      <c r="H889" s="132"/>
      <c r="J889" s="132"/>
      <c r="K889" s="132"/>
      <c r="L889" s="132"/>
      <c r="O889" s="132"/>
      <c r="P889" s="133"/>
    </row>
    <row r="890" spans="1:16" s="107" customFormat="1">
      <c r="A890" s="120"/>
      <c r="B890" s="132"/>
      <c r="C890" s="132"/>
      <c r="D890" s="132"/>
      <c r="G890" s="132"/>
      <c r="H890" s="132"/>
      <c r="J890" s="132"/>
      <c r="K890" s="132"/>
      <c r="L890" s="132"/>
      <c r="O890" s="132"/>
      <c r="P890" s="133"/>
    </row>
    <row r="891" spans="1:16" s="107" customFormat="1">
      <c r="A891" s="120"/>
      <c r="B891" s="132"/>
      <c r="C891" s="132"/>
      <c r="D891" s="132"/>
      <c r="G891" s="132"/>
      <c r="H891" s="132"/>
      <c r="J891" s="132"/>
      <c r="K891" s="132"/>
      <c r="L891" s="132"/>
      <c r="O891" s="132"/>
      <c r="P891" s="133"/>
    </row>
    <row r="892" spans="1:16" s="107" customFormat="1">
      <c r="A892" s="120"/>
      <c r="B892" s="132"/>
      <c r="C892" s="132"/>
      <c r="D892" s="132"/>
      <c r="G892" s="132"/>
      <c r="H892" s="132"/>
      <c r="J892" s="132"/>
      <c r="K892" s="132"/>
      <c r="L892" s="132"/>
      <c r="O892" s="132"/>
      <c r="P892" s="133"/>
    </row>
    <row r="893" spans="1:16" s="107" customFormat="1">
      <c r="A893" s="120"/>
      <c r="B893" s="132"/>
      <c r="C893" s="132"/>
      <c r="D893" s="132"/>
      <c r="G893" s="132"/>
      <c r="H893" s="132"/>
      <c r="J893" s="132"/>
      <c r="K893" s="132"/>
      <c r="L893" s="132"/>
      <c r="O893" s="132"/>
      <c r="P893" s="133"/>
    </row>
    <row r="894" spans="1:16" s="107" customFormat="1">
      <c r="A894" s="120"/>
      <c r="B894" s="132"/>
      <c r="C894" s="132"/>
      <c r="D894" s="132"/>
      <c r="G894" s="132"/>
      <c r="H894" s="132"/>
      <c r="J894" s="132"/>
      <c r="K894" s="132"/>
      <c r="L894" s="132"/>
      <c r="O894" s="132"/>
      <c r="P894" s="133"/>
    </row>
    <row r="895" spans="1:16" s="107" customFormat="1">
      <c r="A895" s="120"/>
      <c r="B895" s="132"/>
      <c r="C895" s="132"/>
      <c r="D895" s="132"/>
      <c r="G895" s="132"/>
      <c r="H895" s="132"/>
      <c r="J895" s="132"/>
      <c r="K895" s="132"/>
      <c r="L895" s="132"/>
      <c r="O895" s="132"/>
      <c r="P895" s="133"/>
    </row>
    <row r="896" spans="1:16" s="107" customFormat="1">
      <c r="A896" s="120"/>
      <c r="B896" s="132"/>
      <c r="C896" s="132"/>
      <c r="D896" s="132"/>
      <c r="G896" s="132"/>
      <c r="H896" s="132"/>
      <c r="J896" s="132"/>
      <c r="K896" s="132"/>
      <c r="L896" s="132"/>
      <c r="O896" s="132"/>
      <c r="P896" s="133"/>
    </row>
    <row r="897" spans="1:16" s="107" customFormat="1">
      <c r="A897" s="120"/>
      <c r="B897" s="132"/>
      <c r="C897" s="132"/>
      <c r="D897" s="132"/>
      <c r="G897" s="132"/>
      <c r="H897" s="132"/>
      <c r="J897" s="132"/>
      <c r="K897" s="132"/>
      <c r="L897" s="132"/>
      <c r="O897" s="132"/>
      <c r="P897" s="133"/>
    </row>
    <row r="898" spans="1:16" s="107" customFormat="1">
      <c r="A898" s="120"/>
      <c r="B898" s="132"/>
      <c r="C898" s="132"/>
      <c r="D898" s="132"/>
      <c r="G898" s="132"/>
      <c r="H898" s="132"/>
      <c r="J898" s="132"/>
      <c r="K898" s="132"/>
      <c r="L898" s="132"/>
      <c r="O898" s="132"/>
      <c r="P898" s="133"/>
    </row>
    <row r="899" spans="1:16" s="107" customFormat="1">
      <c r="A899" s="120"/>
      <c r="B899" s="132"/>
      <c r="C899" s="132"/>
      <c r="D899" s="132"/>
      <c r="G899" s="132"/>
      <c r="H899" s="132"/>
      <c r="J899" s="132"/>
      <c r="K899" s="132"/>
      <c r="L899" s="132"/>
      <c r="O899" s="132"/>
      <c r="P899" s="133"/>
    </row>
    <row r="900" spans="1:16" s="107" customFormat="1">
      <c r="A900" s="120"/>
      <c r="B900" s="132"/>
      <c r="C900" s="132"/>
      <c r="D900" s="132"/>
      <c r="G900" s="132"/>
      <c r="H900" s="132"/>
      <c r="J900" s="132"/>
      <c r="K900" s="132"/>
      <c r="L900" s="132"/>
      <c r="O900" s="132"/>
      <c r="P900" s="133"/>
    </row>
    <row r="901" spans="1:16" s="107" customFormat="1">
      <c r="A901" s="120"/>
      <c r="B901" s="132"/>
      <c r="C901" s="132"/>
      <c r="D901" s="132"/>
      <c r="G901" s="132"/>
      <c r="H901" s="132"/>
      <c r="J901" s="132"/>
      <c r="K901" s="132"/>
      <c r="L901" s="132"/>
      <c r="O901" s="132"/>
      <c r="P901" s="133"/>
    </row>
    <row r="902" spans="1:16" s="107" customFormat="1">
      <c r="A902" s="120"/>
      <c r="B902" s="132"/>
      <c r="C902" s="132"/>
      <c r="D902" s="132"/>
      <c r="G902" s="132"/>
      <c r="H902" s="132"/>
      <c r="J902" s="132"/>
      <c r="K902" s="132"/>
      <c r="L902" s="132"/>
      <c r="O902" s="132"/>
      <c r="P902" s="133"/>
    </row>
    <row r="903" spans="1:16" s="107" customFormat="1">
      <c r="A903" s="120"/>
      <c r="B903" s="132"/>
      <c r="C903" s="132"/>
      <c r="D903" s="132"/>
      <c r="G903" s="132"/>
      <c r="H903" s="132"/>
      <c r="J903" s="132"/>
      <c r="K903" s="132"/>
      <c r="L903" s="132"/>
      <c r="O903" s="132"/>
      <c r="P903" s="133"/>
    </row>
    <row r="904" spans="1:16" s="107" customFormat="1">
      <c r="A904" s="120"/>
      <c r="B904" s="132"/>
      <c r="C904" s="132"/>
      <c r="D904" s="132"/>
      <c r="G904" s="132"/>
      <c r="H904" s="132"/>
      <c r="J904" s="132"/>
      <c r="K904" s="132"/>
      <c r="L904" s="132"/>
      <c r="O904" s="132"/>
      <c r="P904" s="133"/>
    </row>
    <row r="905" spans="1:16" s="107" customFormat="1">
      <c r="A905" s="120"/>
      <c r="B905" s="132"/>
      <c r="C905" s="132"/>
      <c r="D905" s="132"/>
      <c r="G905" s="132"/>
      <c r="H905" s="132"/>
      <c r="J905" s="132"/>
      <c r="K905" s="132"/>
      <c r="L905" s="132"/>
      <c r="O905" s="132"/>
      <c r="P905" s="133"/>
    </row>
    <row r="906" spans="1:16" s="107" customFormat="1">
      <c r="A906" s="120"/>
      <c r="B906" s="132"/>
      <c r="C906" s="132"/>
      <c r="D906" s="132"/>
      <c r="G906" s="132"/>
      <c r="H906" s="132"/>
      <c r="J906" s="132"/>
      <c r="K906" s="132"/>
      <c r="L906" s="132"/>
      <c r="O906" s="132"/>
      <c r="P906" s="133"/>
    </row>
    <row r="907" spans="1:16" s="107" customFormat="1">
      <c r="A907" s="120"/>
      <c r="B907" s="132"/>
      <c r="C907" s="132"/>
      <c r="D907" s="132"/>
      <c r="G907" s="132"/>
      <c r="H907" s="132"/>
      <c r="J907" s="132"/>
      <c r="K907" s="132"/>
      <c r="L907" s="132"/>
      <c r="O907" s="132"/>
      <c r="P907" s="133"/>
    </row>
    <row r="908" spans="1:16" s="107" customFormat="1">
      <c r="A908" s="120"/>
      <c r="B908" s="132"/>
      <c r="C908" s="132"/>
      <c r="D908" s="132"/>
      <c r="G908" s="132"/>
      <c r="H908" s="132"/>
      <c r="J908" s="132"/>
      <c r="K908" s="132"/>
      <c r="L908" s="132"/>
      <c r="O908" s="132"/>
      <c r="P908" s="133"/>
    </row>
    <row r="909" spans="1:16" s="107" customFormat="1">
      <c r="A909" s="120"/>
      <c r="B909" s="132"/>
      <c r="C909" s="132"/>
      <c r="D909" s="132"/>
      <c r="G909" s="132"/>
      <c r="H909" s="132"/>
      <c r="J909" s="132"/>
      <c r="K909" s="132"/>
      <c r="L909" s="132"/>
      <c r="O909" s="132"/>
      <c r="P909" s="133"/>
    </row>
    <row r="910" spans="1:16" s="107" customFormat="1">
      <c r="A910" s="120"/>
      <c r="B910" s="132"/>
      <c r="C910" s="132"/>
      <c r="D910" s="132"/>
      <c r="G910" s="132"/>
      <c r="H910" s="132"/>
      <c r="J910" s="132"/>
      <c r="K910" s="132"/>
      <c r="L910" s="132"/>
      <c r="O910" s="132"/>
      <c r="P910" s="133"/>
    </row>
    <row r="911" spans="1:16" s="107" customFormat="1">
      <c r="A911" s="120"/>
      <c r="B911" s="132"/>
      <c r="C911" s="132"/>
      <c r="D911" s="132"/>
      <c r="G911" s="132"/>
      <c r="H911" s="132"/>
      <c r="J911" s="132"/>
      <c r="K911" s="132"/>
      <c r="L911" s="132"/>
      <c r="O911" s="132"/>
      <c r="P911" s="133"/>
    </row>
    <row r="912" spans="1:16" s="107" customFormat="1">
      <c r="A912" s="120"/>
      <c r="B912" s="132"/>
      <c r="C912" s="132"/>
      <c r="D912" s="132"/>
      <c r="G912" s="132"/>
      <c r="H912" s="132"/>
      <c r="J912" s="132"/>
      <c r="K912" s="132"/>
      <c r="L912" s="132"/>
      <c r="O912" s="132"/>
      <c r="P912" s="133"/>
    </row>
    <row r="913" spans="1:16" s="107" customFormat="1">
      <c r="A913" s="120"/>
      <c r="B913" s="132"/>
      <c r="C913" s="132"/>
      <c r="D913" s="132"/>
      <c r="G913" s="132"/>
      <c r="H913" s="132"/>
      <c r="J913" s="132"/>
      <c r="K913" s="132"/>
      <c r="L913" s="132"/>
      <c r="O913" s="132"/>
      <c r="P913" s="133"/>
    </row>
    <row r="914" spans="1:16" s="107" customFormat="1">
      <c r="A914" s="120"/>
      <c r="B914" s="132"/>
      <c r="C914" s="132"/>
      <c r="D914" s="132"/>
      <c r="G914" s="132"/>
      <c r="H914" s="132"/>
      <c r="J914" s="132"/>
      <c r="K914" s="132"/>
      <c r="L914" s="132"/>
      <c r="O914" s="132"/>
      <c r="P914" s="133"/>
    </row>
    <row r="915" spans="1:16" s="107" customFormat="1">
      <c r="A915" s="120"/>
      <c r="B915" s="132"/>
      <c r="C915" s="132"/>
      <c r="D915" s="132"/>
      <c r="G915" s="132"/>
      <c r="H915" s="132"/>
      <c r="J915" s="132"/>
      <c r="K915" s="132"/>
      <c r="L915" s="132"/>
      <c r="O915" s="132"/>
      <c r="P915" s="133"/>
    </row>
    <row r="916" spans="1:16" s="107" customFormat="1">
      <c r="A916" s="120"/>
      <c r="B916" s="132"/>
      <c r="C916" s="132"/>
      <c r="D916" s="132"/>
      <c r="G916" s="132"/>
      <c r="H916" s="132"/>
      <c r="J916" s="132"/>
      <c r="K916" s="132"/>
      <c r="L916" s="132"/>
      <c r="O916" s="132"/>
      <c r="P916" s="133"/>
    </row>
    <row r="917" spans="1:16" s="107" customFormat="1">
      <c r="A917" s="120"/>
      <c r="B917" s="132"/>
      <c r="C917" s="132"/>
      <c r="D917" s="132"/>
      <c r="G917" s="132"/>
      <c r="H917" s="132"/>
      <c r="J917" s="132"/>
      <c r="K917" s="132"/>
      <c r="L917" s="132"/>
      <c r="O917" s="132"/>
      <c r="P917" s="133"/>
    </row>
    <row r="918" spans="1:16" s="107" customFormat="1">
      <c r="A918" s="120"/>
      <c r="B918" s="132"/>
      <c r="C918" s="132"/>
      <c r="D918" s="132"/>
      <c r="G918" s="132"/>
      <c r="H918" s="132"/>
      <c r="J918" s="132"/>
      <c r="K918" s="132"/>
      <c r="L918" s="132"/>
      <c r="O918" s="132"/>
      <c r="P918" s="133"/>
    </row>
    <row r="919" spans="1:16" s="107" customFormat="1">
      <c r="A919" s="120"/>
      <c r="B919" s="132"/>
      <c r="C919" s="132"/>
      <c r="D919" s="132"/>
      <c r="G919" s="132"/>
      <c r="H919" s="132"/>
      <c r="J919" s="132"/>
      <c r="K919" s="132"/>
      <c r="L919" s="132"/>
      <c r="O919" s="132"/>
      <c r="P919" s="133"/>
    </row>
    <row r="920" spans="1:16" s="107" customFormat="1">
      <c r="A920" s="120"/>
      <c r="B920" s="132"/>
      <c r="C920" s="132"/>
      <c r="D920" s="132"/>
      <c r="G920" s="132"/>
      <c r="H920" s="132"/>
      <c r="J920" s="132"/>
      <c r="K920" s="132"/>
      <c r="L920" s="132"/>
      <c r="O920" s="132"/>
      <c r="P920" s="133"/>
    </row>
    <row r="921" spans="1:16" s="107" customFormat="1">
      <c r="A921" s="120"/>
      <c r="B921" s="132"/>
      <c r="C921" s="132"/>
      <c r="D921" s="132"/>
      <c r="G921" s="132"/>
      <c r="H921" s="132"/>
      <c r="J921" s="132"/>
      <c r="K921" s="132"/>
      <c r="L921" s="132"/>
      <c r="O921" s="132"/>
      <c r="P921" s="133"/>
    </row>
    <row r="922" spans="1:16" s="107" customFormat="1">
      <c r="A922" s="120"/>
      <c r="B922" s="132"/>
      <c r="C922" s="132"/>
      <c r="D922" s="132"/>
      <c r="G922" s="132"/>
      <c r="H922" s="132"/>
      <c r="J922" s="132"/>
      <c r="K922" s="132"/>
      <c r="L922" s="132"/>
      <c r="O922" s="132"/>
      <c r="P922" s="133"/>
    </row>
    <row r="923" spans="1:16" s="107" customFormat="1">
      <c r="A923" s="120"/>
      <c r="B923" s="132"/>
      <c r="C923" s="132"/>
      <c r="D923" s="132"/>
      <c r="G923" s="132"/>
      <c r="H923" s="132"/>
      <c r="J923" s="132"/>
      <c r="K923" s="132"/>
      <c r="L923" s="132"/>
      <c r="O923" s="132"/>
      <c r="P923" s="133"/>
    </row>
    <row r="924" spans="1:16" s="107" customFormat="1">
      <c r="A924" s="120"/>
      <c r="B924" s="132"/>
      <c r="C924" s="132"/>
      <c r="D924" s="132"/>
      <c r="G924" s="132"/>
      <c r="H924" s="132"/>
      <c r="J924" s="132"/>
      <c r="K924" s="132"/>
      <c r="L924" s="132"/>
      <c r="O924" s="132"/>
      <c r="P924" s="133"/>
    </row>
    <row r="925" spans="1:16" s="107" customFormat="1">
      <c r="A925" s="120"/>
      <c r="B925" s="132"/>
      <c r="C925" s="132"/>
      <c r="D925" s="132"/>
      <c r="G925" s="132"/>
      <c r="H925" s="132"/>
      <c r="J925" s="132"/>
      <c r="K925" s="132"/>
      <c r="L925" s="132"/>
      <c r="O925" s="132"/>
      <c r="P925" s="133"/>
    </row>
    <row r="926" spans="1:16" s="107" customFormat="1">
      <c r="A926" s="120"/>
      <c r="B926" s="132"/>
      <c r="C926" s="132"/>
      <c r="D926" s="132"/>
      <c r="G926" s="132"/>
      <c r="H926" s="132"/>
      <c r="J926" s="132"/>
      <c r="K926" s="132"/>
      <c r="L926" s="132"/>
      <c r="O926" s="132"/>
      <c r="P926" s="133"/>
    </row>
    <row r="927" spans="1:16" s="107" customFormat="1">
      <c r="A927" s="120"/>
      <c r="B927" s="132"/>
      <c r="C927" s="132"/>
      <c r="D927" s="132"/>
      <c r="G927" s="132"/>
      <c r="H927" s="132"/>
      <c r="J927" s="132"/>
      <c r="K927" s="132"/>
      <c r="L927" s="132"/>
      <c r="O927" s="132"/>
      <c r="P927" s="133"/>
    </row>
    <row r="928" spans="1:16" s="107" customFormat="1">
      <c r="A928" s="120"/>
      <c r="B928" s="132"/>
      <c r="C928" s="132"/>
      <c r="D928" s="132"/>
      <c r="G928" s="132"/>
      <c r="H928" s="132"/>
      <c r="J928" s="132"/>
      <c r="K928" s="132"/>
      <c r="L928" s="132"/>
      <c r="O928" s="132"/>
      <c r="P928" s="133"/>
    </row>
    <row r="929" spans="1:16" s="107" customFormat="1">
      <c r="A929" s="120"/>
      <c r="B929" s="132"/>
      <c r="C929" s="132"/>
      <c r="D929" s="132"/>
      <c r="G929" s="132"/>
      <c r="H929" s="132"/>
      <c r="J929" s="132"/>
      <c r="K929" s="132"/>
      <c r="L929" s="132"/>
      <c r="O929" s="132"/>
      <c r="P929" s="133"/>
    </row>
    <row r="930" spans="1:16" s="107" customFormat="1">
      <c r="A930" s="120"/>
      <c r="B930" s="132"/>
      <c r="C930" s="132"/>
      <c r="D930" s="132"/>
      <c r="G930" s="132"/>
      <c r="H930" s="132"/>
      <c r="J930" s="132"/>
      <c r="K930" s="132"/>
      <c r="L930" s="132"/>
      <c r="O930" s="132"/>
      <c r="P930" s="133"/>
    </row>
    <row r="931" spans="1:16" s="107" customFormat="1">
      <c r="A931" s="120"/>
      <c r="B931" s="132"/>
      <c r="C931" s="132"/>
      <c r="D931" s="132"/>
      <c r="G931" s="132"/>
      <c r="H931" s="132"/>
      <c r="J931" s="132"/>
      <c r="K931" s="132"/>
      <c r="L931" s="132"/>
      <c r="O931" s="132"/>
      <c r="P931" s="133"/>
    </row>
    <row r="932" spans="1:16" s="107" customFormat="1">
      <c r="A932" s="120"/>
      <c r="B932" s="132"/>
      <c r="C932" s="132"/>
      <c r="D932" s="132"/>
      <c r="G932" s="132"/>
      <c r="H932" s="132"/>
      <c r="J932" s="132"/>
      <c r="K932" s="132"/>
      <c r="L932" s="132"/>
      <c r="O932" s="132"/>
      <c r="P932" s="133"/>
    </row>
    <row r="933" spans="1:16" s="107" customFormat="1">
      <c r="A933" s="120"/>
      <c r="B933" s="132"/>
      <c r="C933" s="132"/>
      <c r="D933" s="132"/>
      <c r="G933" s="132"/>
      <c r="H933" s="132"/>
      <c r="J933" s="132"/>
      <c r="K933" s="132"/>
      <c r="L933" s="132"/>
      <c r="O933" s="132"/>
      <c r="P933" s="133"/>
    </row>
    <row r="934" spans="1:16" s="107" customFormat="1">
      <c r="A934" s="120"/>
      <c r="B934" s="132"/>
      <c r="C934" s="132"/>
      <c r="D934" s="132"/>
      <c r="G934" s="132"/>
      <c r="H934" s="132"/>
      <c r="J934" s="132"/>
      <c r="K934" s="132"/>
      <c r="L934" s="132"/>
      <c r="O934" s="132"/>
      <c r="P934" s="133"/>
    </row>
    <row r="935" spans="1:16" s="107" customFormat="1">
      <c r="A935" s="120"/>
      <c r="B935" s="132"/>
      <c r="C935" s="132"/>
      <c r="D935" s="132"/>
      <c r="G935" s="132"/>
      <c r="H935" s="132"/>
      <c r="J935" s="132"/>
      <c r="K935" s="132"/>
      <c r="L935" s="132"/>
      <c r="O935" s="132"/>
      <c r="P935" s="133"/>
    </row>
    <row r="936" spans="1:16" s="107" customFormat="1">
      <c r="A936" s="120"/>
      <c r="B936" s="132"/>
      <c r="C936" s="132"/>
      <c r="D936" s="132"/>
      <c r="G936" s="132"/>
      <c r="H936" s="132"/>
      <c r="J936" s="132"/>
      <c r="K936" s="132"/>
      <c r="L936" s="132"/>
      <c r="O936" s="132"/>
      <c r="P936" s="133"/>
    </row>
    <row r="937" spans="1:16" s="107" customFormat="1">
      <c r="A937" s="120"/>
      <c r="B937" s="132"/>
      <c r="C937" s="132"/>
      <c r="D937" s="132"/>
      <c r="G937" s="132"/>
      <c r="H937" s="132"/>
      <c r="J937" s="132"/>
      <c r="K937" s="132"/>
      <c r="L937" s="132"/>
      <c r="O937" s="132"/>
      <c r="P937" s="133"/>
    </row>
    <row r="938" spans="1:16" s="107" customFormat="1">
      <c r="A938" s="120"/>
      <c r="B938" s="132"/>
      <c r="C938" s="132"/>
      <c r="D938" s="132"/>
      <c r="G938" s="132"/>
      <c r="H938" s="132"/>
      <c r="J938" s="132"/>
      <c r="K938" s="132"/>
      <c r="L938" s="132"/>
      <c r="O938" s="132"/>
      <c r="P938" s="133"/>
    </row>
    <row r="939" spans="1:16" s="107" customFormat="1">
      <c r="A939" s="120"/>
      <c r="B939" s="132"/>
      <c r="C939" s="132"/>
      <c r="D939" s="132"/>
      <c r="G939" s="132"/>
      <c r="H939" s="132"/>
      <c r="J939" s="132"/>
      <c r="K939" s="132"/>
      <c r="L939" s="132"/>
      <c r="O939" s="132"/>
      <c r="P939" s="133"/>
    </row>
    <row r="940" spans="1:16" s="107" customFormat="1">
      <c r="A940" s="120"/>
      <c r="B940" s="132"/>
      <c r="C940" s="132"/>
      <c r="D940" s="132"/>
      <c r="G940" s="132"/>
      <c r="H940" s="132"/>
      <c r="J940" s="132"/>
      <c r="K940" s="132"/>
      <c r="L940" s="132"/>
      <c r="O940" s="132"/>
      <c r="P940" s="133"/>
    </row>
    <row r="941" spans="1:16" s="107" customFormat="1">
      <c r="A941" s="120"/>
      <c r="B941" s="132"/>
      <c r="C941" s="132"/>
      <c r="D941" s="132"/>
      <c r="G941" s="132"/>
      <c r="H941" s="132"/>
      <c r="J941" s="132"/>
      <c r="K941" s="132"/>
      <c r="L941" s="132"/>
      <c r="O941" s="132"/>
      <c r="P941" s="133"/>
    </row>
    <row r="942" spans="1:16" s="107" customFormat="1">
      <c r="A942" s="120"/>
      <c r="B942" s="132"/>
      <c r="C942" s="132"/>
      <c r="D942" s="132"/>
      <c r="G942" s="132"/>
      <c r="H942" s="132"/>
      <c r="J942" s="132"/>
      <c r="K942" s="132"/>
      <c r="L942" s="132"/>
      <c r="O942" s="132"/>
      <c r="P942" s="133"/>
    </row>
    <row r="943" spans="1:16" s="107" customFormat="1">
      <c r="A943" s="120"/>
      <c r="B943" s="132"/>
      <c r="C943" s="132"/>
      <c r="D943" s="132"/>
      <c r="G943" s="132"/>
      <c r="H943" s="132"/>
      <c r="J943" s="132"/>
      <c r="K943" s="132"/>
      <c r="L943" s="132"/>
      <c r="O943" s="132"/>
      <c r="P943" s="133"/>
    </row>
  </sheetData>
  <mergeCells count="13">
    <mergeCell ref="A307:P307"/>
    <mergeCell ref="A298:P298"/>
    <mergeCell ref="A299:P299"/>
    <mergeCell ref="A300:P300"/>
    <mergeCell ref="A302:P302"/>
    <mergeCell ref="A305:P305"/>
    <mergeCell ref="A306:P306"/>
    <mergeCell ref="A2:P2"/>
    <mergeCell ref="A3:P3"/>
    <mergeCell ref="A5:A6"/>
    <mergeCell ref="B5:O5"/>
    <mergeCell ref="P5:P6"/>
    <mergeCell ref="A297:P297"/>
  </mergeCells>
  <printOptions horizontalCentered="1"/>
  <pageMargins left="0.39370078740157483" right="0.19685039370078741" top="0.59055118110236227" bottom="0" header="0.70866141732283472" footer="0.51181102362204722"/>
  <pageSetup paperSize="9" scale="56" fitToHeight="2" orientation="landscape" horizontalDpi="4294967293" verticalDpi="0" r:id="rId1"/>
  <headerFooter alignWithMargins="0">
    <oddHeader>&amp;RStrana &amp;P/&amp;N</oddHeader>
  </headerFooter>
  <rowBreaks count="8" manualBreakCount="8">
    <brk id="42" max="15" man="1"/>
    <brk id="78" max="15" man="1"/>
    <brk id="114" max="15" man="1"/>
    <brk id="150" max="15" man="1"/>
    <brk id="186" max="15" man="1"/>
    <brk id="222" max="15" man="1"/>
    <brk id="258" max="15" man="1"/>
    <brk id="29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9"/>
  <sheetViews>
    <sheetView zoomScale="90" zoomScaleNormal="90" zoomScaleSheetLayoutView="90" workbookViewId="0">
      <selection activeCell="K1" sqref="K1"/>
    </sheetView>
  </sheetViews>
  <sheetFormatPr defaultRowHeight="12.75"/>
  <cols>
    <col min="1" max="1" width="13.85546875" style="135" customWidth="1"/>
    <col min="2" max="2" width="48.85546875" style="135" customWidth="1"/>
    <col min="3" max="3" width="8.7109375" style="135" customWidth="1"/>
    <col min="4" max="4" width="8.7109375" style="227" customWidth="1"/>
    <col min="5" max="5" width="10.5703125" style="227" customWidth="1"/>
    <col min="6" max="6" width="7.42578125" style="135" customWidth="1"/>
    <col min="7" max="7" width="13.85546875" style="135" customWidth="1"/>
    <col min="8" max="8" width="48.85546875" style="135" customWidth="1"/>
    <col min="9" max="10" width="8.7109375" style="135" customWidth="1"/>
    <col min="11" max="11" width="10.5703125" style="135" customWidth="1"/>
    <col min="12" max="16384" width="9.140625" style="135"/>
  </cols>
  <sheetData>
    <row r="1" spans="1:11" s="285" customFormat="1" ht="15.75">
      <c r="B1" s="286"/>
      <c r="C1" s="286"/>
      <c r="D1" s="287"/>
      <c r="E1" s="287"/>
      <c r="K1" s="282" t="s">
        <v>356</v>
      </c>
    </row>
    <row r="2" spans="1:11" ht="40.5" customHeight="1">
      <c r="A2" s="134" t="s">
        <v>95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22.5" customHeight="1">
      <c r="A3" s="136" t="s">
        <v>96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33" customHeight="1" thickBot="1">
      <c r="A4" s="137"/>
      <c r="B4" s="137"/>
      <c r="C4" s="137"/>
      <c r="D4" s="137"/>
      <c r="E4" s="137"/>
      <c r="F4" s="137"/>
      <c r="G4" s="137"/>
      <c r="H4" s="137"/>
      <c r="I4" s="137"/>
      <c r="K4" s="138" t="s">
        <v>97</v>
      </c>
    </row>
    <row r="5" spans="1:11" ht="13.5" thickBot="1">
      <c r="A5" s="139" t="s">
        <v>98</v>
      </c>
      <c r="B5" s="139" t="s">
        <v>99</v>
      </c>
      <c r="C5" s="140" t="s">
        <v>100</v>
      </c>
      <c r="D5" s="141"/>
      <c r="E5" s="142"/>
      <c r="G5" s="139" t="s">
        <v>98</v>
      </c>
      <c r="H5" s="139" t="s">
        <v>99</v>
      </c>
      <c r="I5" s="140" t="s">
        <v>100</v>
      </c>
      <c r="J5" s="141"/>
      <c r="K5" s="142"/>
    </row>
    <row r="6" spans="1:11" ht="13.5" thickBot="1">
      <c r="A6" s="143"/>
      <c r="B6" s="143"/>
      <c r="C6" s="144">
        <v>2011</v>
      </c>
      <c r="D6" s="145">
        <v>2010</v>
      </c>
      <c r="E6" s="146" t="s">
        <v>101</v>
      </c>
      <c r="G6" s="147"/>
      <c r="H6" s="147"/>
      <c r="I6" s="148">
        <v>2011</v>
      </c>
      <c r="J6" s="149">
        <v>2010</v>
      </c>
      <c r="K6" s="146" t="s">
        <v>101</v>
      </c>
    </row>
    <row r="7" spans="1:11">
      <c r="A7" s="150" t="s">
        <v>102</v>
      </c>
      <c r="B7" s="151" t="s">
        <v>103</v>
      </c>
      <c r="C7" s="152">
        <v>341</v>
      </c>
      <c r="D7" s="153">
        <v>388</v>
      </c>
      <c r="E7" s="154">
        <f>C7/D7*100-100</f>
        <v>-12.113402061855666</v>
      </c>
      <c r="F7" s="155"/>
      <c r="G7" s="156" t="s">
        <v>104</v>
      </c>
      <c r="H7" s="157" t="s">
        <v>105</v>
      </c>
      <c r="I7" s="158">
        <v>348</v>
      </c>
      <c r="J7" s="159">
        <v>396</v>
      </c>
      <c r="K7" s="154">
        <f t="shared" ref="K7:K16" si="0">I7/J7*100-100</f>
        <v>-12.121212121212125</v>
      </c>
    </row>
    <row r="8" spans="1:11">
      <c r="A8" s="150" t="s">
        <v>106</v>
      </c>
      <c r="B8" s="151" t="s">
        <v>107</v>
      </c>
      <c r="C8" s="152">
        <v>545</v>
      </c>
      <c r="D8" s="153">
        <v>619</v>
      </c>
      <c r="E8" s="160">
        <f>C8/D8*100-100</f>
        <v>-11.954765751211625</v>
      </c>
      <c r="G8" s="150" t="s">
        <v>108</v>
      </c>
      <c r="H8" s="151" t="s">
        <v>109</v>
      </c>
      <c r="I8" s="152">
        <v>348</v>
      </c>
      <c r="J8" s="161">
        <v>396</v>
      </c>
      <c r="K8" s="160">
        <f t="shared" si="0"/>
        <v>-12.121212121212125</v>
      </c>
    </row>
    <row r="9" spans="1:11">
      <c r="A9" s="162" t="s">
        <v>110</v>
      </c>
      <c r="B9" s="151" t="s">
        <v>107</v>
      </c>
      <c r="C9" s="152">
        <v>545</v>
      </c>
      <c r="D9" s="163" t="s">
        <v>111</v>
      </c>
      <c r="E9" s="164" t="s">
        <v>111</v>
      </c>
      <c r="G9" s="150" t="s">
        <v>112</v>
      </c>
      <c r="H9" s="151" t="s">
        <v>113</v>
      </c>
      <c r="I9" s="152">
        <v>348</v>
      </c>
      <c r="J9" s="161">
        <v>396</v>
      </c>
      <c r="K9" s="160">
        <f t="shared" si="0"/>
        <v>-12.121212121212125</v>
      </c>
    </row>
    <row r="10" spans="1:11">
      <c r="A10" s="150" t="s">
        <v>114</v>
      </c>
      <c r="B10" s="151" t="s">
        <v>115</v>
      </c>
      <c r="C10" s="152">
        <v>400</v>
      </c>
      <c r="D10" s="153">
        <v>454</v>
      </c>
      <c r="E10" s="160">
        <f t="shared" ref="E10:E35" si="1">C10/D10*100-100</f>
        <v>-11.894273127753308</v>
      </c>
      <c r="G10" s="150" t="s">
        <v>116</v>
      </c>
      <c r="H10" s="151" t="s">
        <v>117</v>
      </c>
      <c r="I10" s="152">
        <v>348</v>
      </c>
      <c r="J10" s="161">
        <v>396</v>
      </c>
      <c r="K10" s="160">
        <f t="shared" si="0"/>
        <v>-12.121212121212125</v>
      </c>
    </row>
    <row r="11" spans="1:11">
      <c r="A11" s="150" t="s">
        <v>118</v>
      </c>
      <c r="B11" s="151" t="s">
        <v>119</v>
      </c>
      <c r="C11" s="152">
        <v>400</v>
      </c>
      <c r="D11" s="153">
        <v>454</v>
      </c>
      <c r="E11" s="160">
        <f t="shared" si="1"/>
        <v>-11.894273127753308</v>
      </c>
      <c r="G11" s="150" t="s">
        <v>120</v>
      </c>
      <c r="H11" s="151" t="s">
        <v>121</v>
      </c>
      <c r="I11" s="152">
        <v>348</v>
      </c>
      <c r="J11" s="165" t="s">
        <v>111</v>
      </c>
      <c r="K11" s="164" t="s">
        <v>111</v>
      </c>
    </row>
    <row r="12" spans="1:11">
      <c r="A12" s="150" t="s">
        <v>122</v>
      </c>
      <c r="B12" s="151" t="s">
        <v>119</v>
      </c>
      <c r="C12" s="152">
        <v>400</v>
      </c>
      <c r="D12" s="153">
        <v>454</v>
      </c>
      <c r="E12" s="160">
        <f t="shared" si="1"/>
        <v>-11.894273127753308</v>
      </c>
      <c r="G12" s="150" t="s">
        <v>123</v>
      </c>
      <c r="H12" s="151" t="s">
        <v>124</v>
      </c>
      <c r="I12" s="152">
        <v>348</v>
      </c>
      <c r="J12" s="161">
        <v>396</v>
      </c>
      <c r="K12" s="160">
        <f t="shared" si="0"/>
        <v>-12.121212121212125</v>
      </c>
    </row>
    <row r="13" spans="1:11">
      <c r="A13" s="150" t="s">
        <v>125</v>
      </c>
      <c r="B13" s="151" t="s">
        <v>126</v>
      </c>
      <c r="C13" s="152">
        <v>798</v>
      </c>
      <c r="D13" s="153">
        <v>907</v>
      </c>
      <c r="E13" s="160">
        <f t="shared" si="1"/>
        <v>-12.01764057331863</v>
      </c>
      <c r="G13" s="150" t="s">
        <v>127</v>
      </c>
      <c r="H13" s="151" t="s">
        <v>128</v>
      </c>
      <c r="I13" s="152">
        <v>348</v>
      </c>
      <c r="J13" s="161">
        <v>396</v>
      </c>
      <c r="K13" s="160">
        <f t="shared" si="0"/>
        <v>-12.121212121212125</v>
      </c>
    </row>
    <row r="14" spans="1:11">
      <c r="A14" s="150" t="s">
        <v>129</v>
      </c>
      <c r="B14" s="151" t="s">
        <v>130</v>
      </c>
      <c r="C14" s="152">
        <v>370</v>
      </c>
      <c r="D14" s="166" t="s">
        <v>111</v>
      </c>
      <c r="E14" s="164" t="s">
        <v>111</v>
      </c>
      <c r="G14" s="150" t="s">
        <v>131</v>
      </c>
      <c r="H14" s="151" t="s">
        <v>128</v>
      </c>
      <c r="I14" s="152">
        <v>348</v>
      </c>
      <c r="J14" s="161">
        <v>396</v>
      </c>
      <c r="K14" s="160">
        <f t="shared" si="0"/>
        <v>-12.121212121212125</v>
      </c>
    </row>
    <row r="15" spans="1:11">
      <c r="A15" s="150" t="s">
        <v>132</v>
      </c>
      <c r="B15" s="151" t="s">
        <v>133</v>
      </c>
      <c r="C15" s="152">
        <v>545</v>
      </c>
      <c r="D15" s="153">
        <v>619</v>
      </c>
      <c r="E15" s="160">
        <f t="shared" si="1"/>
        <v>-11.954765751211625</v>
      </c>
      <c r="G15" s="150" t="s">
        <v>134</v>
      </c>
      <c r="H15" s="151" t="s">
        <v>135</v>
      </c>
      <c r="I15" s="152">
        <v>348</v>
      </c>
      <c r="J15" s="161">
        <v>396</v>
      </c>
      <c r="K15" s="160">
        <f t="shared" si="0"/>
        <v>-12.121212121212125</v>
      </c>
    </row>
    <row r="16" spans="1:11" ht="13.5" thickBot="1">
      <c r="A16" s="150" t="s">
        <v>136</v>
      </c>
      <c r="B16" s="151" t="s">
        <v>137</v>
      </c>
      <c r="C16" s="152">
        <v>545</v>
      </c>
      <c r="D16" s="153">
        <v>619</v>
      </c>
      <c r="E16" s="160">
        <f t="shared" si="1"/>
        <v>-11.954765751211625</v>
      </c>
      <c r="G16" s="167" t="s">
        <v>138</v>
      </c>
      <c r="H16" s="168" t="s">
        <v>139</v>
      </c>
      <c r="I16" s="169">
        <v>348</v>
      </c>
      <c r="J16" s="170">
        <v>396</v>
      </c>
      <c r="K16" s="171">
        <f t="shared" si="0"/>
        <v>-12.121212121212125</v>
      </c>
    </row>
    <row r="17" spans="1:11" ht="13.5" thickBot="1">
      <c r="A17" s="150" t="s">
        <v>140</v>
      </c>
      <c r="B17" s="151" t="s">
        <v>141</v>
      </c>
      <c r="C17" s="152">
        <v>545</v>
      </c>
      <c r="D17" s="153">
        <v>619</v>
      </c>
      <c r="E17" s="160">
        <f t="shared" si="1"/>
        <v>-11.954765751211625</v>
      </c>
      <c r="J17" s="172"/>
      <c r="K17" s="172"/>
    </row>
    <row r="18" spans="1:11">
      <c r="A18" s="150" t="s">
        <v>142</v>
      </c>
      <c r="B18" s="151" t="s">
        <v>143</v>
      </c>
      <c r="C18" s="152">
        <v>545</v>
      </c>
      <c r="D18" s="153">
        <v>619</v>
      </c>
      <c r="E18" s="160">
        <f t="shared" si="1"/>
        <v>-11.954765751211625</v>
      </c>
      <c r="G18" s="156" t="s">
        <v>144</v>
      </c>
      <c r="H18" s="173" t="s">
        <v>145</v>
      </c>
      <c r="I18" s="174">
        <v>2903</v>
      </c>
      <c r="J18" s="159">
        <v>3299</v>
      </c>
      <c r="K18" s="154">
        <f>I18/J18*100-100</f>
        <v>-12.003637465898748</v>
      </c>
    </row>
    <row r="19" spans="1:11">
      <c r="A19" s="150" t="s">
        <v>146</v>
      </c>
      <c r="B19" s="151" t="s">
        <v>147</v>
      </c>
      <c r="C19" s="152">
        <v>545</v>
      </c>
      <c r="D19" s="153">
        <v>619</v>
      </c>
      <c r="E19" s="160">
        <f t="shared" si="1"/>
        <v>-11.954765751211625</v>
      </c>
      <c r="G19" s="150" t="s">
        <v>148</v>
      </c>
      <c r="H19" s="162" t="s">
        <v>149</v>
      </c>
      <c r="I19" s="175">
        <v>2903</v>
      </c>
      <c r="J19" s="165" t="s">
        <v>111</v>
      </c>
      <c r="K19" s="164" t="s">
        <v>111</v>
      </c>
    </row>
    <row r="20" spans="1:11">
      <c r="A20" s="150" t="s">
        <v>150</v>
      </c>
      <c r="B20" s="151" t="s">
        <v>133</v>
      </c>
      <c r="C20" s="152">
        <v>545</v>
      </c>
      <c r="D20" s="166" t="s">
        <v>111</v>
      </c>
      <c r="E20" s="164" t="s">
        <v>111</v>
      </c>
      <c r="G20" s="150" t="s">
        <v>151</v>
      </c>
      <c r="H20" s="162" t="s">
        <v>152</v>
      </c>
      <c r="I20" s="175">
        <v>400</v>
      </c>
      <c r="J20" s="165" t="s">
        <v>111</v>
      </c>
      <c r="K20" s="164" t="s">
        <v>111</v>
      </c>
    </row>
    <row r="21" spans="1:11">
      <c r="A21" s="150" t="s">
        <v>153</v>
      </c>
      <c r="B21" s="151" t="s">
        <v>154</v>
      </c>
      <c r="C21" s="152">
        <v>545</v>
      </c>
      <c r="D21" s="166" t="s">
        <v>111</v>
      </c>
      <c r="E21" s="164" t="s">
        <v>111</v>
      </c>
      <c r="G21" s="150" t="s">
        <v>155</v>
      </c>
      <c r="H21" s="162" t="s">
        <v>156</v>
      </c>
      <c r="I21" s="175">
        <v>2903</v>
      </c>
      <c r="J21" s="161">
        <v>3299</v>
      </c>
      <c r="K21" s="160">
        <f>I21/J21*100-100</f>
        <v>-12.003637465898748</v>
      </c>
    </row>
    <row r="22" spans="1:11">
      <c r="A22" s="150" t="s">
        <v>157</v>
      </c>
      <c r="B22" s="151" t="s">
        <v>158</v>
      </c>
      <c r="C22" s="152">
        <v>545</v>
      </c>
      <c r="D22" s="153">
        <v>619</v>
      </c>
      <c r="E22" s="160">
        <f t="shared" si="1"/>
        <v>-11.954765751211625</v>
      </c>
      <c r="G22" s="150" t="s">
        <v>159</v>
      </c>
      <c r="H22" s="162" t="s">
        <v>160</v>
      </c>
      <c r="I22" s="175">
        <v>400</v>
      </c>
      <c r="J22" s="165" t="s">
        <v>111</v>
      </c>
      <c r="K22" s="164" t="s">
        <v>111</v>
      </c>
    </row>
    <row r="23" spans="1:11" ht="13.5" thickBot="1">
      <c r="A23" s="150" t="s">
        <v>161</v>
      </c>
      <c r="B23" s="151" t="s">
        <v>162</v>
      </c>
      <c r="C23" s="152">
        <v>545</v>
      </c>
      <c r="D23" s="153">
        <v>619</v>
      </c>
      <c r="E23" s="160">
        <f t="shared" si="1"/>
        <v>-11.954765751211625</v>
      </c>
      <c r="G23" s="167" t="s">
        <v>163</v>
      </c>
      <c r="H23" s="176" t="s">
        <v>164</v>
      </c>
      <c r="I23" s="177">
        <v>400</v>
      </c>
      <c r="J23" s="178" t="s">
        <v>111</v>
      </c>
      <c r="K23" s="179" t="s">
        <v>111</v>
      </c>
    </row>
    <row r="24" spans="1:11" ht="13.5" thickBot="1">
      <c r="A24" s="150" t="s">
        <v>165</v>
      </c>
      <c r="B24" s="151" t="s">
        <v>166</v>
      </c>
      <c r="C24" s="152">
        <v>545</v>
      </c>
      <c r="D24" s="166" t="s">
        <v>111</v>
      </c>
      <c r="E24" s="164" t="s">
        <v>111</v>
      </c>
      <c r="I24" s="180"/>
      <c r="J24" s="181"/>
      <c r="K24" s="181"/>
    </row>
    <row r="25" spans="1:11">
      <c r="A25" s="150" t="s">
        <v>167</v>
      </c>
      <c r="B25" s="151" t="s">
        <v>168</v>
      </c>
      <c r="C25" s="152">
        <v>545</v>
      </c>
      <c r="D25" s="153">
        <v>619</v>
      </c>
      <c r="E25" s="160">
        <f t="shared" si="1"/>
        <v>-11.954765751211625</v>
      </c>
      <c r="G25" s="182" t="s">
        <v>169</v>
      </c>
      <c r="H25" s="183" t="s">
        <v>170</v>
      </c>
      <c r="I25" s="174">
        <v>372</v>
      </c>
      <c r="J25" s="184" t="s">
        <v>111</v>
      </c>
      <c r="K25" s="185" t="s">
        <v>111</v>
      </c>
    </row>
    <row r="26" spans="1:11">
      <c r="A26" s="150" t="s">
        <v>171</v>
      </c>
      <c r="B26" s="151" t="s">
        <v>172</v>
      </c>
      <c r="C26" s="152">
        <v>545</v>
      </c>
      <c r="D26" s="153">
        <v>619</v>
      </c>
      <c r="E26" s="160">
        <f t="shared" si="1"/>
        <v>-11.954765751211625</v>
      </c>
      <c r="G26" s="186" t="s">
        <v>173</v>
      </c>
      <c r="H26" s="187" t="s">
        <v>174</v>
      </c>
      <c r="I26" s="175">
        <v>372</v>
      </c>
      <c r="J26" s="165" t="s">
        <v>111</v>
      </c>
      <c r="K26" s="164" t="s">
        <v>111</v>
      </c>
    </row>
    <row r="27" spans="1:11">
      <c r="A27" s="150" t="s">
        <v>175</v>
      </c>
      <c r="B27" s="151" t="s">
        <v>176</v>
      </c>
      <c r="C27" s="152">
        <v>371</v>
      </c>
      <c r="D27" s="166" t="s">
        <v>111</v>
      </c>
      <c r="E27" s="164" t="s">
        <v>111</v>
      </c>
      <c r="G27" s="150" t="s">
        <v>177</v>
      </c>
      <c r="H27" s="151" t="s">
        <v>178</v>
      </c>
      <c r="I27" s="175">
        <v>545</v>
      </c>
      <c r="J27" s="161">
        <v>619</v>
      </c>
      <c r="K27" s="160">
        <f>I27/J27*100-100</f>
        <v>-11.954765751211625</v>
      </c>
    </row>
    <row r="28" spans="1:11" ht="13.5" thickBot="1">
      <c r="A28" s="150" t="s">
        <v>179</v>
      </c>
      <c r="B28" s="151" t="s">
        <v>180</v>
      </c>
      <c r="C28" s="152">
        <v>545</v>
      </c>
      <c r="D28" s="153">
        <v>619</v>
      </c>
      <c r="E28" s="160">
        <f t="shared" si="1"/>
        <v>-11.954765751211625</v>
      </c>
      <c r="G28" s="167" t="s">
        <v>181</v>
      </c>
      <c r="H28" s="176" t="s">
        <v>182</v>
      </c>
      <c r="I28" s="177">
        <v>372</v>
      </c>
      <c r="J28" s="178" t="s">
        <v>111</v>
      </c>
      <c r="K28" s="179" t="s">
        <v>111</v>
      </c>
    </row>
    <row r="29" spans="1:11" ht="13.5" thickBot="1">
      <c r="A29" s="150" t="s">
        <v>183</v>
      </c>
      <c r="B29" s="151" t="s">
        <v>184</v>
      </c>
      <c r="C29" s="152">
        <v>545</v>
      </c>
      <c r="D29" s="153">
        <v>619</v>
      </c>
      <c r="E29" s="160">
        <f t="shared" si="1"/>
        <v>-11.954765751211625</v>
      </c>
      <c r="G29" s="172"/>
      <c r="H29" s="172"/>
      <c r="I29" s="180"/>
      <c r="J29" s="181"/>
      <c r="K29" s="181"/>
    </row>
    <row r="30" spans="1:11" ht="13.5" thickBot="1">
      <c r="A30" s="150" t="s">
        <v>185</v>
      </c>
      <c r="B30" s="151" t="s">
        <v>186</v>
      </c>
      <c r="C30" s="152">
        <v>806</v>
      </c>
      <c r="D30" s="153">
        <v>916</v>
      </c>
      <c r="E30" s="160">
        <f t="shared" si="1"/>
        <v>-12.008733624454152</v>
      </c>
      <c r="G30" s="188" t="s">
        <v>187</v>
      </c>
      <c r="H30" s="189" t="s">
        <v>188</v>
      </c>
      <c r="I30" s="190">
        <v>798</v>
      </c>
      <c r="J30" s="190">
        <v>907</v>
      </c>
      <c r="K30" s="191">
        <f>I30/J30*100-100</f>
        <v>-12.01764057331863</v>
      </c>
    </row>
    <row r="31" spans="1:11">
      <c r="A31" s="150" t="s">
        <v>189</v>
      </c>
      <c r="B31" s="151" t="s">
        <v>190</v>
      </c>
      <c r="C31" s="152">
        <v>545</v>
      </c>
      <c r="D31" s="166" t="s">
        <v>111</v>
      </c>
      <c r="E31" s="164" t="s">
        <v>111</v>
      </c>
      <c r="I31" s="180"/>
      <c r="J31" s="180"/>
      <c r="K31" s="180"/>
    </row>
    <row r="32" spans="1:11">
      <c r="A32" s="150" t="s">
        <v>191</v>
      </c>
      <c r="B32" s="151" t="s">
        <v>192</v>
      </c>
      <c r="C32" s="152">
        <v>371</v>
      </c>
      <c r="D32" s="166" t="s">
        <v>111</v>
      </c>
      <c r="E32" s="164" t="s">
        <v>111</v>
      </c>
      <c r="I32" s="180"/>
      <c r="J32" s="180"/>
      <c r="K32" s="180"/>
    </row>
    <row r="33" spans="1:11">
      <c r="A33" s="150" t="s">
        <v>193</v>
      </c>
      <c r="B33" s="151" t="s">
        <v>194</v>
      </c>
      <c r="C33" s="152">
        <v>545</v>
      </c>
      <c r="D33" s="153">
        <v>619</v>
      </c>
      <c r="E33" s="160">
        <f t="shared" si="1"/>
        <v>-11.954765751211625</v>
      </c>
      <c r="I33" s="180"/>
      <c r="J33" s="180"/>
      <c r="K33" s="180"/>
    </row>
    <row r="34" spans="1:11">
      <c r="A34" s="192" t="s">
        <v>195</v>
      </c>
      <c r="B34" s="193" t="s">
        <v>196</v>
      </c>
      <c r="C34" s="194">
        <v>371</v>
      </c>
      <c r="D34" s="195">
        <v>422</v>
      </c>
      <c r="E34" s="160">
        <f t="shared" si="1"/>
        <v>-12.085308056872037</v>
      </c>
      <c r="I34" s="180"/>
      <c r="J34" s="180"/>
      <c r="K34" s="180"/>
    </row>
    <row r="35" spans="1:11">
      <c r="A35" s="192" t="s">
        <v>197</v>
      </c>
      <c r="B35" s="193" t="s">
        <v>198</v>
      </c>
      <c r="C35" s="194">
        <v>545</v>
      </c>
      <c r="D35" s="195">
        <v>619</v>
      </c>
      <c r="E35" s="160">
        <f t="shared" si="1"/>
        <v>-11.954765751211625</v>
      </c>
      <c r="I35" s="180"/>
      <c r="J35" s="180"/>
      <c r="K35" s="180"/>
    </row>
    <row r="36" spans="1:11" ht="13.5" thickBot="1">
      <c r="A36" s="167" t="s">
        <v>199</v>
      </c>
      <c r="B36" s="168" t="s">
        <v>198</v>
      </c>
      <c r="C36" s="169">
        <v>546</v>
      </c>
      <c r="D36" s="196" t="s">
        <v>111</v>
      </c>
      <c r="E36" s="179" t="s">
        <v>111</v>
      </c>
      <c r="I36" s="180"/>
      <c r="J36" s="180"/>
      <c r="K36" s="180"/>
    </row>
    <row r="37" spans="1:11" ht="13.5" thickBot="1">
      <c r="A37" s="197"/>
      <c r="B37" s="197"/>
      <c r="C37" s="198"/>
      <c r="D37" s="199"/>
      <c r="E37" s="200"/>
      <c r="I37" s="180"/>
      <c r="J37" s="180"/>
      <c r="K37" s="180"/>
    </row>
    <row r="38" spans="1:11" ht="13.5" thickBot="1">
      <c r="A38" s="156" t="s">
        <v>200</v>
      </c>
      <c r="B38" s="157" t="s">
        <v>126</v>
      </c>
      <c r="C38" s="174">
        <v>798</v>
      </c>
      <c r="D38" s="159">
        <v>907</v>
      </c>
      <c r="E38" s="154">
        <f>C38/D38*100-100</f>
        <v>-12.01764057331863</v>
      </c>
    </row>
    <row r="39" spans="1:11" ht="13.5" thickBot="1">
      <c r="A39" s="150" t="s">
        <v>201</v>
      </c>
      <c r="B39" s="151" t="s">
        <v>202</v>
      </c>
      <c r="C39" s="175">
        <v>484</v>
      </c>
      <c r="D39" s="161">
        <v>550</v>
      </c>
      <c r="E39" s="160">
        <f>C39/D39*100-100</f>
        <v>-12</v>
      </c>
      <c r="G39" s="201" t="s">
        <v>203</v>
      </c>
      <c r="H39" s="202"/>
      <c r="I39" s="140" t="s">
        <v>100</v>
      </c>
      <c r="J39" s="141"/>
      <c r="K39" s="142"/>
    </row>
    <row r="40" spans="1:11" ht="13.5" thickBot="1">
      <c r="A40" s="167" t="s">
        <v>204</v>
      </c>
      <c r="B40" s="168" t="s">
        <v>205</v>
      </c>
      <c r="C40" s="177">
        <v>484</v>
      </c>
      <c r="D40" s="178" t="s">
        <v>111</v>
      </c>
      <c r="E40" s="179" t="s">
        <v>111</v>
      </c>
      <c r="G40" s="203" t="s">
        <v>206</v>
      </c>
      <c r="H40" s="204"/>
      <c r="I40" s="144">
        <v>2011</v>
      </c>
      <c r="J40" s="149">
        <v>2010</v>
      </c>
      <c r="K40" s="146" t="s">
        <v>101</v>
      </c>
    </row>
    <row r="41" spans="1:11" ht="13.5" thickBot="1">
      <c r="A41" s="205"/>
      <c r="B41" s="205"/>
      <c r="C41" s="205"/>
      <c r="D41" s="206"/>
      <c r="E41" s="207"/>
      <c r="G41" s="208" t="s">
        <v>207</v>
      </c>
      <c r="H41" s="209" t="s">
        <v>208</v>
      </c>
      <c r="I41" s="210">
        <v>363</v>
      </c>
      <c r="J41" s="210">
        <v>412</v>
      </c>
      <c r="K41" s="154">
        <f t="shared" ref="K41:K46" si="2">I41/J41*100-100</f>
        <v>-11.893203883495147</v>
      </c>
    </row>
    <row r="42" spans="1:11">
      <c r="A42" s="156" t="s">
        <v>209</v>
      </c>
      <c r="B42" s="211" t="s">
        <v>210</v>
      </c>
      <c r="C42" s="174">
        <v>372</v>
      </c>
      <c r="D42" s="159">
        <v>454</v>
      </c>
      <c r="E42" s="154">
        <f>C42/D42*100-100</f>
        <v>-18.06167400881057</v>
      </c>
      <c r="G42" s="212" t="s">
        <v>211</v>
      </c>
      <c r="H42" s="213" t="s">
        <v>212</v>
      </c>
      <c r="I42" s="214">
        <v>400</v>
      </c>
      <c r="J42" s="214">
        <v>454</v>
      </c>
      <c r="K42" s="160">
        <f t="shared" si="2"/>
        <v>-11.894273127753308</v>
      </c>
    </row>
    <row r="43" spans="1:11">
      <c r="A43" s="150" t="s">
        <v>213</v>
      </c>
      <c r="B43" s="215" t="s">
        <v>214</v>
      </c>
      <c r="C43" s="175">
        <v>2903</v>
      </c>
      <c r="D43" s="161">
        <v>3299</v>
      </c>
      <c r="E43" s="160">
        <f>C43/D43*100-100</f>
        <v>-12.003637465898748</v>
      </c>
      <c r="G43" s="212" t="s">
        <v>215</v>
      </c>
      <c r="H43" s="213" t="s">
        <v>208</v>
      </c>
      <c r="I43" s="214">
        <v>400</v>
      </c>
      <c r="J43" s="214">
        <v>454</v>
      </c>
      <c r="K43" s="160">
        <f t="shared" si="2"/>
        <v>-11.894273127753308</v>
      </c>
    </row>
    <row r="44" spans="1:11">
      <c r="A44" s="150" t="s">
        <v>216</v>
      </c>
      <c r="B44" s="215" t="s">
        <v>217</v>
      </c>
      <c r="C44" s="175">
        <v>2903</v>
      </c>
      <c r="D44" s="161">
        <v>3299</v>
      </c>
      <c r="E44" s="160">
        <f>C44/D44*100-100</f>
        <v>-12.003637465898748</v>
      </c>
      <c r="G44" s="212" t="s">
        <v>218</v>
      </c>
      <c r="H44" s="213" t="s">
        <v>219</v>
      </c>
      <c r="I44" s="214">
        <v>400</v>
      </c>
      <c r="J44" s="214">
        <v>454</v>
      </c>
      <c r="K44" s="160">
        <f t="shared" si="2"/>
        <v>-11.894273127753308</v>
      </c>
    </row>
    <row r="45" spans="1:11">
      <c r="A45" s="150" t="s">
        <v>220</v>
      </c>
      <c r="B45" s="216" t="s">
        <v>221</v>
      </c>
      <c r="C45" s="175">
        <v>2541</v>
      </c>
      <c r="D45" s="161">
        <v>2887</v>
      </c>
      <c r="E45" s="160">
        <f>C45/D45*100-100</f>
        <v>-11.984759265673702</v>
      </c>
      <c r="G45" s="212" t="s">
        <v>222</v>
      </c>
      <c r="H45" s="213" t="s">
        <v>219</v>
      </c>
      <c r="I45" s="214">
        <v>334</v>
      </c>
      <c r="J45" s="214">
        <v>379</v>
      </c>
      <c r="K45" s="160">
        <f t="shared" si="2"/>
        <v>-11.873350923482846</v>
      </c>
    </row>
    <row r="46" spans="1:11" ht="13.5" thickBot="1">
      <c r="A46" s="167" t="s">
        <v>223</v>
      </c>
      <c r="B46" s="217" t="s">
        <v>221</v>
      </c>
      <c r="C46" s="177">
        <v>2541</v>
      </c>
      <c r="D46" s="178" t="s">
        <v>111</v>
      </c>
      <c r="E46" s="179" t="s">
        <v>111</v>
      </c>
      <c r="G46" s="218" t="s">
        <v>224</v>
      </c>
      <c r="H46" s="219" t="s">
        <v>225</v>
      </c>
      <c r="I46" s="220">
        <v>371</v>
      </c>
      <c r="J46" s="220">
        <v>422</v>
      </c>
      <c r="K46" s="171">
        <f t="shared" si="2"/>
        <v>-12.085308056872037</v>
      </c>
    </row>
    <row r="47" spans="1:11" ht="20.25" customHeight="1">
      <c r="A47" s="205"/>
      <c r="B47" s="205"/>
      <c r="C47" s="205"/>
      <c r="D47" s="206"/>
      <c r="E47" s="206"/>
    </row>
    <row r="48" spans="1:11" ht="29.25" customHeight="1">
      <c r="A48" s="221" t="s">
        <v>226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</row>
    <row r="49" spans="1:11">
      <c r="A49" s="222"/>
      <c r="B49" s="222"/>
      <c r="C49" s="222"/>
      <c r="D49" s="222"/>
      <c r="E49" s="222"/>
    </row>
    <row r="50" spans="1:11" ht="28.5" customHeight="1">
      <c r="A50" s="223"/>
      <c r="B50" s="223"/>
      <c r="C50" s="223"/>
      <c r="D50" s="223"/>
      <c r="E50" s="223"/>
      <c r="F50" s="223"/>
      <c r="G50" s="223"/>
      <c r="H50" s="223"/>
      <c r="I50" s="223"/>
      <c r="J50" s="223"/>
      <c r="K50" s="223"/>
    </row>
    <row r="51" spans="1:11" ht="15.75">
      <c r="A51" s="224"/>
      <c r="B51" s="224"/>
      <c r="C51" s="224"/>
      <c r="D51" s="225"/>
      <c r="E51" s="225"/>
    </row>
    <row r="52" spans="1:11" ht="15.75">
      <c r="A52" s="224"/>
      <c r="B52" s="224"/>
      <c r="C52" s="224"/>
      <c r="D52" s="225"/>
      <c r="E52" s="225"/>
    </row>
    <row r="53" spans="1:11" ht="15.75">
      <c r="A53" s="224"/>
      <c r="B53" s="224"/>
      <c r="C53" s="224"/>
      <c r="D53" s="225"/>
      <c r="E53" s="225"/>
    </row>
    <row r="54" spans="1:11" ht="15.75">
      <c r="A54" s="224"/>
      <c r="B54" s="224"/>
      <c r="C54" s="224"/>
      <c r="D54" s="225"/>
      <c r="E54" s="225"/>
    </row>
    <row r="55" spans="1:11" ht="15.75">
      <c r="A55" s="224"/>
      <c r="B55" s="224"/>
      <c r="C55" s="224"/>
      <c r="D55" s="225"/>
      <c r="E55" s="225"/>
    </row>
    <row r="56" spans="1:11" ht="15.75">
      <c r="A56" s="224"/>
      <c r="B56" s="224"/>
      <c r="C56" s="224"/>
      <c r="D56" s="225"/>
      <c r="E56" s="225"/>
    </row>
    <row r="57" spans="1:11" ht="15.75">
      <c r="A57" s="224"/>
      <c r="B57" s="224"/>
      <c r="C57" s="224"/>
      <c r="D57" s="225"/>
      <c r="E57" s="225"/>
    </row>
    <row r="58" spans="1:11" ht="15.75">
      <c r="A58" s="224"/>
      <c r="B58" s="224"/>
      <c r="C58" s="224"/>
      <c r="D58" s="225"/>
      <c r="E58" s="225"/>
      <c r="G58" s="226"/>
      <c r="H58" s="226"/>
      <c r="I58" s="226"/>
      <c r="J58" s="226"/>
      <c r="K58" s="226"/>
    </row>
    <row r="59" spans="1:11" ht="15.75">
      <c r="A59" s="224"/>
      <c r="B59" s="224"/>
      <c r="C59" s="224"/>
      <c r="D59" s="225"/>
      <c r="E59" s="225"/>
    </row>
    <row r="60" spans="1:11" ht="15.75">
      <c r="A60" s="224"/>
      <c r="B60" s="224"/>
      <c r="C60" s="224"/>
      <c r="D60" s="225"/>
      <c r="E60" s="225"/>
    </row>
    <row r="61" spans="1:11" ht="15.75">
      <c r="A61" s="224"/>
      <c r="B61" s="224"/>
      <c r="C61" s="224"/>
      <c r="D61" s="225"/>
      <c r="E61" s="225"/>
    </row>
    <row r="62" spans="1:11" ht="15.75">
      <c r="A62" s="224"/>
      <c r="B62" s="224"/>
      <c r="C62" s="224"/>
      <c r="D62" s="225"/>
      <c r="E62" s="225"/>
    </row>
    <row r="63" spans="1:11" ht="15.75">
      <c r="A63" s="224"/>
      <c r="B63" s="224"/>
      <c r="C63" s="224"/>
      <c r="D63" s="225"/>
      <c r="E63" s="225"/>
    </row>
    <row r="64" spans="1:11" ht="15.75">
      <c r="A64" s="224"/>
      <c r="B64" s="224"/>
      <c r="C64" s="224"/>
      <c r="D64" s="225"/>
      <c r="E64" s="225"/>
    </row>
    <row r="65" spans="1:6" ht="30.75" customHeight="1">
      <c r="A65" s="224"/>
      <c r="B65" s="224"/>
      <c r="C65" s="224"/>
      <c r="D65" s="225"/>
      <c r="E65" s="225"/>
      <c r="F65" s="226"/>
    </row>
    <row r="66" spans="1:6" ht="15.75">
      <c r="A66" s="224"/>
      <c r="B66" s="224"/>
      <c r="C66" s="224"/>
      <c r="D66" s="225"/>
      <c r="E66" s="225"/>
    </row>
    <row r="67" spans="1:6" ht="12.75" customHeight="1">
      <c r="A67" s="224"/>
      <c r="B67" s="224"/>
      <c r="C67" s="224"/>
      <c r="D67" s="225"/>
      <c r="E67" s="225"/>
      <c r="F67" s="226"/>
    </row>
    <row r="68" spans="1:6" ht="15.75">
      <c r="A68" s="224"/>
      <c r="B68" s="224"/>
      <c r="C68" s="224"/>
      <c r="D68" s="225"/>
      <c r="E68" s="225"/>
    </row>
    <row r="69" spans="1:6" ht="15.75">
      <c r="A69" s="224"/>
      <c r="B69" s="224"/>
      <c r="C69" s="224"/>
      <c r="D69" s="225"/>
      <c r="E69" s="225"/>
    </row>
    <row r="70" spans="1:6" ht="15.75">
      <c r="A70" s="224"/>
      <c r="B70" s="224"/>
      <c r="C70" s="224"/>
      <c r="D70" s="225"/>
      <c r="E70" s="225"/>
    </row>
    <row r="71" spans="1:6" ht="24.75" customHeight="1">
      <c r="A71" s="224"/>
      <c r="B71" s="224"/>
      <c r="C71" s="224"/>
      <c r="D71" s="225"/>
      <c r="E71" s="225"/>
      <c r="F71" s="226"/>
    </row>
    <row r="72" spans="1:6" ht="15.75">
      <c r="A72" s="224"/>
      <c r="B72" s="224"/>
      <c r="C72" s="224"/>
      <c r="D72" s="225"/>
      <c r="E72" s="225"/>
    </row>
    <row r="73" spans="1:6" ht="15.75">
      <c r="A73" s="224"/>
      <c r="B73" s="224"/>
      <c r="C73" s="224"/>
      <c r="D73" s="225"/>
      <c r="E73" s="225"/>
    </row>
    <row r="74" spans="1:6" ht="15.75">
      <c r="A74" s="224"/>
      <c r="B74" s="224"/>
      <c r="C74" s="224"/>
      <c r="D74" s="225"/>
      <c r="E74" s="225"/>
    </row>
    <row r="75" spans="1:6" ht="15.75">
      <c r="A75" s="224"/>
      <c r="B75" s="224"/>
      <c r="C75" s="224"/>
      <c r="D75" s="225"/>
      <c r="E75" s="225"/>
    </row>
    <row r="76" spans="1:6" ht="15.75">
      <c r="A76" s="224"/>
      <c r="B76" s="224"/>
      <c r="C76" s="224"/>
      <c r="D76" s="225"/>
      <c r="E76" s="225"/>
    </row>
    <row r="77" spans="1:6" ht="15.75">
      <c r="A77" s="224"/>
      <c r="B77" s="224"/>
      <c r="C77" s="224"/>
      <c r="D77" s="225"/>
      <c r="E77" s="225"/>
    </row>
    <row r="78" spans="1:6" ht="15.75">
      <c r="A78" s="224"/>
      <c r="B78" s="224"/>
      <c r="C78" s="224"/>
      <c r="D78" s="225"/>
      <c r="E78" s="225"/>
    </row>
    <row r="79" spans="1:6" ht="15.75">
      <c r="A79" s="224"/>
      <c r="B79" s="224"/>
      <c r="C79" s="224"/>
      <c r="D79" s="225"/>
      <c r="E79" s="225"/>
    </row>
    <row r="80" spans="1:6" ht="15.75">
      <c r="A80" s="224"/>
      <c r="B80" s="224"/>
      <c r="C80" s="224"/>
      <c r="D80" s="225"/>
      <c r="E80" s="225"/>
    </row>
    <row r="81" spans="1:5" ht="15.75">
      <c r="A81" s="224"/>
      <c r="B81" s="224"/>
      <c r="C81" s="224"/>
      <c r="D81" s="225"/>
      <c r="E81" s="225"/>
    </row>
    <row r="82" spans="1:5" ht="15.75">
      <c r="A82" s="224"/>
      <c r="B82" s="224"/>
      <c r="C82" s="224"/>
      <c r="D82" s="225"/>
      <c r="E82" s="225"/>
    </row>
    <row r="83" spans="1:5" ht="15.75">
      <c r="A83" s="224"/>
      <c r="B83" s="224"/>
      <c r="C83" s="224"/>
      <c r="D83" s="225"/>
      <c r="E83" s="225"/>
    </row>
    <row r="84" spans="1:5" ht="15.75">
      <c r="A84" s="224"/>
      <c r="B84" s="224"/>
      <c r="C84" s="224"/>
      <c r="D84" s="225"/>
      <c r="E84" s="225"/>
    </row>
    <row r="85" spans="1:5" ht="15.75">
      <c r="A85" s="224"/>
      <c r="B85" s="224"/>
      <c r="C85" s="224"/>
      <c r="D85" s="225"/>
      <c r="E85" s="225"/>
    </row>
    <row r="86" spans="1:5" ht="15.75">
      <c r="A86" s="224"/>
      <c r="B86" s="224"/>
      <c r="C86" s="224"/>
      <c r="D86" s="225"/>
      <c r="E86" s="225"/>
    </row>
    <row r="87" spans="1:5" ht="15.75">
      <c r="A87" s="224"/>
      <c r="B87" s="224"/>
      <c r="C87" s="224"/>
      <c r="D87" s="225"/>
      <c r="E87" s="225"/>
    </row>
    <row r="88" spans="1:5" ht="15.75">
      <c r="A88" s="224"/>
      <c r="B88" s="224"/>
      <c r="C88" s="224"/>
      <c r="D88" s="225"/>
      <c r="E88" s="225"/>
    </row>
    <row r="89" spans="1:5" ht="15.75">
      <c r="A89" s="224"/>
      <c r="B89" s="224"/>
      <c r="C89" s="224"/>
      <c r="D89" s="225"/>
      <c r="E89" s="225"/>
    </row>
    <row r="90" spans="1:5" ht="15.75">
      <c r="A90" s="224"/>
      <c r="B90" s="224"/>
      <c r="C90" s="224"/>
      <c r="D90" s="225"/>
      <c r="E90" s="225"/>
    </row>
    <row r="91" spans="1:5" ht="15.75">
      <c r="A91" s="224"/>
      <c r="B91" s="224"/>
      <c r="C91" s="224"/>
      <c r="D91" s="225"/>
      <c r="E91" s="225"/>
    </row>
    <row r="92" spans="1:5" ht="15.75">
      <c r="A92" s="224"/>
      <c r="B92" s="224"/>
      <c r="C92" s="224"/>
      <c r="D92" s="225"/>
      <c r="E92" s="225"/>
    </row>
    <row r="93" spans="1:5" ht="15.75">
      <c r="A93" s="224"/>
      <c r="B93" s="224"/>
      <c r="C93" s="224"/>
      <c r="D93" s="225"/>
      <c r="E93" s="225"/>
    </row>
    <row r="94" spans="1:5" ht="15.75">
      <c r="A94" s="224"/>
      <c r="B94" s="224"/>
      <c r="C94" s="224"/>
      <c r="D94" s="225"/>
      <c r="E94" s="225"/>
    </row>
    <row r="95" spans="1:5" ht="15.75">
      <c r="A95" s="224"/>
      <c r="B95" s="224"/>
      <c r="C95" s="224"/>
      <c r="D95" s="225"/>
      <c r="E95" s="225"/>
    </row>
    <row r="96" spans="1:5" ht="15.75">
      <c r="A96" s="224"/>
      <c r="B96" s="224"/>
      <c r="C96" s="224"/>
      <c r="D96" s="225"/>
      <c r="E96" s="225"/>
    </row>
    <row r="97" spans="1:5" ht="15.75">
      <c r="A97" s="224"/>
      <c r="B97" s="224"/>
      <c r="C97" s="224"/>
      <c r="D97" s="225"/>
      <c r="E97" s="225"/>
    </row>
    <row r="98" spans="1:5" ht="15.75">
      <c r="A98" s="224"/>
      <c r="B98" s="224"/>
      <c r="C98" s="224"/>
      <c r="D98" s="225"/>
      <c r="E98" s="225"/>
    </row>
    <row r="99" spans="1:5" ht="15.75">
      <c r="A99" s="224"/>
      <c r="B99" s="224"/>
      <c r="C99" s="224"/>
      <c r="D99" s="225"/>
      <c r="E99" s="225"/>
    </row>
    <row r="100" spans="1:5" ht="15.75">
      <c r="A100" s="224"/>
      <c r="B100" s="224"/>
      <c r="C100" s="224"/>
      <c r="D100" s="225"/>
      <c r="E100" s="225"/>
    </row>
    <row r="101" spans="1:5" ht="15.75">
      <c r="A101" s="224"/>
      <c r="B101" s="224"/>
      <c r="C101" s="224"/>
      <c r="D101" s="225"/>
      <c r="E101" s="225"/>
    </row>
    <row r="102" spans="1:5" ht="15.75">
      <c r="A102" s="224"/>
      <c r="B102" s="224"/>
      <c r="C102" s="224"/>
      <c r="D102" s="225"/>
      <c r="E102" s="225"/>
    </row>
    <row r="103" spans="1:5" ht="15.75">
      <c r="A103" s="224"/>
      <c r="B103" s="224"/>
      <c r="C103" s="224"/>
      <c r="D103" s="225"/>
      <c r="E103" s="225"/>
    </row>
    <row r="104" spans="1:5" ht="15.75">
      <c r="A104" s="224"/>
      <c r="B104" s="224"/>
      <c r="C104" s="224"/>
      <c r="D104" s="225"/>
      <c r="E104" s="225"/>
    </row>
    <row r="105" spans="1:5" ht="15.75">
      <c r="A105" s="224"/>
      <c r="B105" s="224"/>
      <c r="C105" s="224"/>
      <c r="D105" s="225"/>
      <c r="E105" s="225"/>
    </row>
    <row r="106" spans="1:5" ht="15.75">
      <c r="A106" s="224"/>
      <c r="B106" s="224"/>
      <c r="C106" s="224"/>
      <c r="D106" s="225"/>
      <c r="E106" s="225"/>
    </row>
    <row r="107" spans="1:5" ht="15.75">
      <c r="A107" s="224"/>
      <c r="B107" s="224"/>
      <c r="C107" s="224"/>
      <c r="D107" s="225"/>
      <c r="E107" s="225"/>
    </row>
    <row r="108" spans="1:5" ht="15.75">
      <c r="A108" s="224"/>
      <c r="B108" s="224"/>
      <c r="C108" s="224"/>
      <c r="D108" s="225"/>
      <c r="E108" s="225"/>
    </row>
    <row r="109" spans="1:5" ht="15.75">
      <c r="A109" s="224"/>
      <c r="B109" s="224"/>
      <c r="C109" s="224"/>
      <c r="D109" s="225"/>
      <c r="E109" s="225"/>
    </row>
    <row r="110" spans="1:5" ht="15.75">
      <c r="A110" s="224"/>
      <c r="B110" s="224"/>
      <c r="C110" s="224"/>
      <c r="D110" s="225"/>
      <c r="E110" s="225"/>
    </row>
    <row r="111" spans="1:5" ht="15.75">
      <c r="A111" s="224"/>
      <c r="B111" s="224"/>
      <c r="C111" s="224"/>
      <c r="D111" s="225"/>
      <c r="E111" s="225"/>
    </row>
    <row r="112" spans="1:5" ht="15.75">
      <c r="A112" s="224"/>
      <c r="B112" s="224"/>
      <c r="C112" s="224"/>
      <c r="D112" s="225"/>
      <c r="E112" s="225"/>
    </row>
    <row r="113" spans="1:5" ht="15.75">
      <c r="A113" s="224"/>
      <c r="B113" s="224"/>
      <c r="C113" s="224"/>
      <c r="D113" s="225"/>
      <c r="E113" s="225"/>
    </row>
    <row r="114" spans="1:5" ht="15.75">
      <c r="A114" s="224"/>
      <c r="B114" s="224"/>
      <c r="C114" s="224"/>
      <c r="D114" s="225"/>
      <c r="E114" s="225"/>
    </row>
    <row r="115" spans="1:5" ht="15.75">
      <c r="A115" s="224"/>
      <c r="B115" s="224"/>
      <c r="C115" s="224"/>
      <c r="D115" s="225"/>
      <c r="E115" s="225"/>
    </row>
    <row r="116" spans="1:5" ht="15.75">
      <c r="A116" s="224"/>
      <c r="B116" s="224"/>
      <c r="C116" s="224"/>
      <c r="D116" s="225"/>
      <c r="E116" s="225"/>
    </row>
    <row r="117" spans="1:5" ht="15.75">
      <c r="A117" s="224"/>
      <c r="B117" s="224"/>
      <c r="C117" s="224"/>
      <c r="D117" s="225"/>
      <c r="E117" s="225"/>
    </row>
    <row r="118" spans="1:5" ht="15.75">
      <c r="A118" s="224"/>
      <c r="B118" s="224"/>
      <c r="C118" s="224"/>
      <c r="D118" s="225"/>
      <c r="E118" s="225"/>
    </row>
    <row r="119" spans="1:5" ht="15.75">
      <c r="A119" s="224"/>
      <c r="B119" s="224"/>
      <c r="C119" s="224"/>
      <c r="D119" s="225"/>
      <c r="E119" s="225"/>
    </row>
  </sheetData>
  <mergeCells count="11">
    <mergeCell ref="I39:K39"/>
    <mergeCell ref="A48:K48"/>
    <mergeCell ref="A50:K50"/>
    <mergeCell ref="A2:K2"/>
    <mergeCell ref="A3:K3"/>
    <mergeCell ref="A5:A6"/>
    <mergeCell ref="B5:B6"/>
    <mergeCell ref="C5:E5"/>
    <mergeCell ref="G5:G6"/>
    <mergeCell ref="H5:H6"/>
    <mergeCell ref="I5:K5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70" orientation="landscape" horizontalDpi="4294967293" verticalDpi="0" r:id="rId1"/>
  <headerFooter alignWithMargins="0"/>
  <rowBreaks count="1" manualBreakCount="1">
    <brk id="49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33"/>
  <sheetViews>
    <sheetView zoomScale="90" zoomScaleNormal="90" zoomScaleSheetLayoutView="90" workbookViewId="0">
      <selection sqref="A1:XFD1"/>
    </sheetView>
  </sheetViews>
  <sheetFormatPr defaultRowHeight="12.75"/>
  <cols>
    <col min="1" max="1" width="13.85546875" style="135" customWidth="1"/>
    <col min="2" max="2" width="48.85546875" style="135" customWidth="1"/>
    <col min="3" max="3" width="8.7109375" style="135" customWidth="1"/>
    <col min="4" max="4" width="8.7109375" style="227" customWidth="1"/>
    <col min="5" max="5" width="10.5703125" style="227" customWidth="1"/>
    <col min="6" max="6" width="7.42578125" style="135" customWidth="1"/>
    <col min="7" max="7" width="13.85546875" style="135" customWidth="1"/>
    <col min="8" max="8" width="48.85546875" style="135" customWidth="1"/>
    <col min="9" max="10" width="8.7109375" style="135" customWidth="1"/>
    <col min="11" max="11" width="10.5703125" style="135" customWidth="1"/>
    <col min="12" max="16384" width="9.140625" style="135"/>
  </cols>
  <sheetData>
    <row r="1" spans="1:11" s="285" customFormat="1" ht="15.75">
      <c r="B1" s="286"/>
      <c r="C1" s="286"/>
      <c r="D1" s="287"/>
      <c r="E1" s="287"/>
      <c r="K1" s="282" t="s">
        <v>356</v>
      </c>
    </row>
    <row r="2" spans="1:11" ht="27" customHeight="1">
      <c r="A2" s="134" t="s">
        <v>95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22.5" customHeight="1">
      <c r="A3" s="136" t="s">
        <v>227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33" customHeight="1" thickBot="1">
      <c r="A4" s="137"/>
      <c r="B4" s="137"/>
      <c r="C4" s="137"/>
      <c r="D4" s="137"/>
      <c r="E4" s="137"/>
      <c r="F4" s="137"/>
      <c r="G4" s="137"/>
      <c r="H4" s="137"/>
      <c r="I4" s="137"/>
      <c r="K4" s="228" t="s">
        <v>228</v>
      </c>
    </row>
    <row r="5" spans="1:11" ht="13.5" thickBot="1">
      <c r="A5" s="139" t="s">
        <v>98</v>
      </c>
      <c r="B5" s="139" t="s">
        <v>99</v>
      </c>
      <c r="C5" s="140" t="s">
        <v>100</v>
      </c>
      <c r="D5" s="141"/>
      <c r="E5" s="142"/>
      <c r="G5" s="139" t="s">
        <v>98</v>
      </c>
      <c r="H5" s="139" t="s">
        <v>99</v>
      </c>
      <c r="I5" s="140" t="s">
        <v>100</v>
      </c>
      <c r="J5" s="141"/>
      <c r="K5" s="142"/>
    </row>
    <row r="6" spans="1:11" ht="13.5" thickBot="1">
      <c r="A6" s="143"/>
      <c r="B6" s="143"/>
      <c r="C6" s="144">
        <v>2011</v>
      </c>
      <c r="D6" s="145">
        <v>2010</v>
      </c>
      <c r="E6" s="146" t="s">
        <v>101</v>
      </c>
      <c r="G6" s="143"/>
      <c r="H6" s="143"/>
      <c r="I6" s="144">
        <v>2011</v>
      </c>
      <c r="J6" s="145">
        <v>2010</v>
      </c>
      <c r="K6" s="229" t="s">
        <v>101</v>
      </c>
    </row>
    <row r="7" spans="1:11">
      <c r="A7" s="150" t="s">
        <v>229</v>
      </c>
      <c r="B7" s="151" t="s">
        <v>230</v>
      </c>
      <c r="C7" s="152">
        <v>1237</v>
      </c>
      <c r="D7" s="153">
        <v>1457</v>
      </c>
      <c r="E7" s="154">
        <f t="shared" ref="E7:E19" si="0">C7/D7*100-100</f>
        <v>-15.099519560741243</v>
      </c>
      <c r="F7" s="155"/>
      <c r="G7" s="156" t="s">
        <v>231</v>
      </c>
      <c r="H7" s="157" t="s">
        <v>232</v>
      </c>
      <c r="I7" s="174">
        <v>1234</v>
      </c>
      <c r="J7" s="159">
        <v>1457</v>
      </c>
      <c r="K7" s="154">
        <f>I7/J7*100-100</f>
        <v>-15.305422100205902</v>
      </c>
    </row>
    <row r="8" spans="1:11">
      <c r="A8" s="150" t="s">
        <v>233</v>
      </c>
      <c r="B8" s="151" t="s">
        <v>234</v>
      </c>
      <c r="C8" s="152">
        <v>1237</v>
      </c>
      <c r="D8" s="153">
        <v>1457</v>
      </c>
      <c r="E8" s="160">
        <f t="shared" si="0"/>
        <v>-15.099519560741243</v>
      </c>
      <c r="G8" s="150" t="s">
        <v>235</v>
      </c>
      <c r="H8" s="151" t="s">
        <v>232</v>
      </c>
      <c r="I8" s="152">
        <v>1234</v>
      </c>
      <c r="J8" s="161">
        <v>1457</v>
      </c>
      <c r="K8" s="160">
        <f>I8/J8*100-100</f>
        <v>-15.305422100205902</v>
      </c>
    </row>
    <row r="9" spans="1:11" ht="13.5" thickBot="1">
      <c r="A9" s="150" t="s">
        <v>236</v>
      </c>
      <c r="B9" s="151" t="s">
        <v>237</v>
      </c>
      <c r="C9" s="152">
        <v>1237</v>
      </c>
      <c r="D9" s="153">
        <v>472</v>
      </c>
      <c r="E9" s="160">
        <f t="shared" si="0"/>
        <v>162.07627118644064</v>
      </c>
      <c r="G9" s="167" t="s">
        <v>238</v>
      </c>
      <c r="H9" s="230" t="s">
        <v>239</v>
      </c>
      <c r="I9" s="169">
        <v>1145</v>
      </c>
      <c r="J9" s="170">
        <v>488</v>
      </c>
      <c r="K9" s="171">
        <f>I9/J9*100-100</f>
        <v>134.63114754098359</v>
      </c>
    </row>
    <row r="10" spans="1:11" ht="13.5" thickBot="1">
      <c r="A10" s="150" t="s">
        <v>240</v>
      </c>
      <c r="B10" s="151" t="s">
        <v>241</v>
      </c>
      <c r="C10" s="152">
        <v>945</v>
      </c>
      <c r="D10" s="153">
        <v>1117</v>
      </c>
      <c r="E10" s="160">
        <f t="shared" si="0"/>
        <v>-15.398388540734103</v>
      </c>
      <c r="G10" s="205"/>
      <c r="H10" s="205"/>
      <c r="I10" s="231"/>
      <c r="J10" s="232"/>
      <c r="K10" s="232"/>
    </row>
    <row r="11" spans="1:11">
      <c r="A11" s="150" t="s">
        <v>242</v>
      </c>
      <c r="B11" s="151" t="s">
        <v>241</v>
      </c>
      <c r="C11" s="152">
        <v>945</v>
      </c>
      <c r="D11" s="163" t="s">
        <v>111</v>
      </c>
      <c r="E11" s="164" t="s">
        <v>111</v>
      </c>
      <c r="G11" s="156" t="s">
        <v>243</v>
      </c>
      <c r="H11" s="157" t="s">
        <v>244</v>
      </c>
      <c r="I11" s="158">
        <v>879.8</v>
      </c>
      <c r="J11" s="159">
        <v>1045</v>
      </c>
      <c r="K11" s="154">
        <f>I11/J11*100-100</f>
        <v>-15.808612440191396</v>
      </c>
    </row>
    <row r="12" spans="1:11">
      <c r="A12" s="150" t="s">
        <v>245</v>
      </c>
      <c r="B12" s="151" t="s">
        <v>246</v>
      </c>
      <c r="C12" s="152">
        <v>1237</v>
      </c>
      <c r="D12" s="163" t="s">
        <v>111</v>
      </c>
      <c r="E12" s="164" t="s">
        <v>111</v>
      </c>
      <c r="G12" s="150" t="s">
        <v>247</v>
      </c>
      <c r="H12" s="151" t="s">
        <v>248</v>
      </c>
      <c r="I12" s="152">
        <v>880</v>
      </c>
      <c r="J12" s="163" t="s">
        <v>111</v>
      </c>
      <c r="K12" s="164" t="s">
        <v>111</v>
      </c>
    </row>
    <row r="13" spans="1:11">
      <c r="A13" s="150" t="s">
        <v>249</v>
      </c>
      <c r="B13" s="151" t="s">
        <v>250</v>
      </c>
      <c r="C13" s="152">
        <v>1082</v>
      </c>
      <c r="D13" s="153">
        <v>1277</v>
      </c>
      <c r="E13" s="160">
        <f t="shared" si="0"/>
        <v>-15.270164447924827</v>
      </c>
      <c r="G13" s="150" t="s">
        <v>251</v>
      </c>
      <c r="H13" s="151" t="s">
        <v>252</v>
      </c>
      <c r="I13" s="152">
        <v>1877.4</v>
      </c>
      <c r="J13" s="161">
        <v>2205</v>
      </c>
      <c r="K13" s="160">
        <f>I13/J13*100-100</f>
        <v>-14.857142857142861</v>
      </c>
    </row>
    <row r="14" spans="1:11" ht="13.5" thickBot="1">
      <c r="A14" s="150" t="s">
        <v>253</v>
      </c>
      <c r="B14" s="151" t="s">
        <v>250</v>
      </c>
      <c r="C14" s="152">
        <v>1082</v>
      </c>
      <c r="D14" s="153">
        <v>1277</v>
      </c>
      <c r="E14" s="160">
        <f t="shared" si="0"/>
        <v>-15.270164447924827</v>
      </c>
      <c r="G14" s="167" t="s">
        <v>254</v>
      </c>
      <c r="H14" s="168" t="s">
        <v>252</v>
      </c>
      <c r="I14" s="169">
        <v>1877.4</v>
      </c>
      <c r="J14" s="170">
        <v>2205</v>
      </c>
      <c r="K14" s="171">
        <f>I14/J14*100-100</f>
        <v>-14.857142857142861</v>
      </c>
    </row>
    <row r="15" spans="1:11" ht="13.5" thickBot="1">
      <c r="A15" s="150" t="s">
        <v>118</v>
      </c>
      <c r="B15" s="151" t="s">
        <v>119</v>
      </c>
      <c r="C15" s="152">
        <v>1082</v>
      </c>
      <c r="D15" s="153">
        <v>1277</v>
      </c>
      <c r="E15" s="160">
        <f t="shared" si="0"/>
        <v>-15.270164447924827</v>
      </c>
      <c r="G15" s="205"/>
      <c r="H15" s="205"/>
      <c r="I15" s="231"/>
      <c r="J15" s="232"/>
      <c r="K15" s="232"/>
    </row>
    <row r="16" spans="1:11" ht="13.5" thickBot="1">
      <c r="A16" s="150" t="s">
        <v>122</v>
      </c>
      <c r="B16" s="151" t="s">
        <v>119</v>
      </c>
      <c r="C16" s="152">
        <v>1082</v>
      </c>
      <c r="D16" s="153">
        <v>1277</v>
      </c>
      <c r="E16" s="160">
        <f t="shared" si="0"/>
        <v>-15.270164447924827</v>
      </c>
      <c r="G16" s="233" t="s">
        <v>255</v>
      </c>
      <c r="H16" s="234" t="s">
        <v>256</v>
      </c>
      <c r="I16" s="190">
        <v>635</v>
      </c>
      <c r="J16" s="235">
        <v>757</v>
      </c>
      <c r="K16" s="191">
        <f>I16/J16*100-100</f>
        <v>-16.116248348745046</v>
      </c>
    </row>
    <row r="17" spans="1:11">
      <c r="A17" s="150" t="s">
        <v>257</v>
      </c>
      <c r="B17" s="151" t="s">
        <v>258</v>
      </c>
      <c r="C17" s="152">
        <v>1495</v>
      </c>
      <c r="D17" s="153">
        <v>1757</v>
      </c>
      <c r="E17" s="160">
        <f t="shared" si="0"/>
        <v>-14.911781445645985</v>
      </c>
    </row>
    <row r="18" spans="1:11">
      <c r="A18" s="150" t="s">
        <v>259</v>
      </c>
      <c r="B18" s="151" t="s">
        <v>258</v>
      </c>
      <c r="C18" s="152">
        <v>1495</v>
      </c>
      <c r="D18" s="153">
        <v>1757</v>
      </c>
      <c r="E18" s="160">
        <f t="shared" si="0"/>
        <v>-14.911781445645985</v>
      </c>
      <c r="G18" s="205"/>
      <c r="H18" s="205"/>
      <c r="I18" s="236"/>
      <c r="J18" s="232"/>
      <c r="K18" s="232"/>
    </row>
    <row r="19" spans="1:11">
      <c r="A19" s="150" t="s">
        <v>260</v>
      </c>
      <c r="B19" s="151" t="s">
        <v>261</v>
      </c>
      <c r="C19" s="152">
        <v>635</v>
      </c>
      <c r="D19" s="153">
        <v>757</v>
      </c>
      <c r="E19" s="160">
        <f t="shared" si="0"/>
        <v>-16.116248348745046</v>
      </c>
      <c r="G19" s="205"/>
      <c r="H19" s="205"/>
      <c r="I19" s="236"/>
      <c r="J19" s="232"/>
      <c r="K19" s="232"/>
    </row>
    <row r="20" spans="1:11" ht="13.5" thickBot="1">
      <c r="A20" s="176" t="s">
        <v>262</v>
      </c>
      <c r="B20" s="168" t="s">
        <v>261</v>
      </c>
      <c r="C20" s="169">
        <v>635</v>
      </c>
      <c r="D20" s="237" t="s">
        <v>111</v>
      </c>
      <c r="E20" s="171" t="s">
        <v>111</v>
      </c>
      <c r="J20" s="232"/>
    </row>
    <row r="21" spans="1:11" ht="13.5" thickBot="1">
      <c r="A21" s="205"/>
      <c r="B21" s="205"/>
      <c r="C21" s="231"/>
      <c r="D21" s="232"/>
      <c r="E21" s="232"/>
      <c r="J21" s="232"/>
    </row>
    <row r="22" spans="1:11">
      <c r="A22" s="156" t="s">
        <v>263</v>
      </c>
      <c r="B22" s="157" t="s">
        <v>264</v>
      </c>
      <c r="C22" s="174">
        <v>1282</v>
      </c>
      <c r="D22" s="159">
        <v>1513</v>
      </c>
      <c r="E22" s="154">
        <f t="shared" ref="E22:E39" si="1">C22/D22*100-100</f>
        <v>-15.267680105750173</v>
      </c>
      <c r="J22" s="232"/>
    </row>
    <row r="23" spans="1:11">
      <c r="A23" s="150" t="s">
        <v>265</v>
      </c>
      <c r="B23" s="151" t="s">
        <v>266</v>
      </c>
      <c r="C23" s="238">
        <v>1282</v>
      </c>
      <c r="D23" s="239">
        <v>1513</v>
      </c>
      <c r="E23" s="160">
        <f t="shared" si="1"/>
        <v>-15.267680105750173</v>
      </c>
      <c r="J23" s="232"/>
    </row>
    <row r="24" spans="1:11">
      <c r="A24" s="150" t="s">
        <v>267</v>
      </c>
      <c r="B24" s="151" t="s">
        <v>268</v>
      </c>
      <c r="C24" s="238">
        <v>2142</v>
      </c>
      <c r="D24" s="239">
        <v>2513</v>
      </c>
      <c r="E24" s="160">
        <f t="shared" si="1"/>
        <v>-14.763231197771589</v>
      </c>
      <c r="J24" s="232"/>
    </row>
    <row r="25" spans="1:11">
      <c r="A25" s="150" t="s">
        <v>269</v>
      </c>
      <c r="B25" s="151" t="s">
        <v>270</v>
      </c>
      <c r="C25" s="238">
        <v>1144.68</v>
      </c>
      <c r="D25" s="239">
        <v>1353</v>
      </c>
      <c r="E25" s="160">
        <f t="shared" si="1"/>
        <v>-15.396895787139684</v>
      </c>
      <c r="J25" s="232"/>
    </row>
    <row r="26" spans="1:11">
      <c r="A26" s="150" t="s">
        <v>271</v>
      </c>
      <c r="B26" s="151" t="s">
        <v>272</v>
      </c>
      <c r="C26" s="238">
        <v>2142.2800000000002</v>
      </c>
      <c r="D26" s="239">
        <v>2513</v>
      </c>
      <c r="E26" s="160">
        <f t="shared" si="1"/>
        <v>-14.752089136490241</v>
      </c>
      <c r="J26" s="232"/>
    </row>
    <row r="27" spans="1:11">
      <c r="A27" s="150" t="s">
        <v>273</v>
      </c>
      <c r="B27" s="151" t="s">
        <v>274</v>
      </c>
      <c r="C27" s="238">
        <v>1557</v>
      </c>
      <c r="D27" s="239">
        <v>1833</v>
      </c>
      <c r="E27" s="160">
        <f t="shared" si="1"/>
        <v>-15.057283142389522</v>
      </c>
      <c r="J27" s="232"/>
    </row>
    <row r="28" spans="1:11">
      <c r="A28" s="150" t="s">
        <v>275</v>
      </c>
      <c r="B28" s="151" t="s">
        <v>276</v>
      </c>
      <c r="C28" s="238">
        <v>1557</v>
      </c>
      <c r="D28" s="239">
        <v>1833</v>
      </c>
      <c r="E28" s="160">
        <f t="shared" si="1"/>
        <v>-15.057283142389522</v>
      </c>
      <c r="J28" s="232"/>
    </row>
    <row r="29" spans="1:11">
      <c r="A29" s="150" t="s">
        <v>277</v>
      </c>
      <c r="B29" s="151" t="s">
        <v>278</v>
      </c>
      <c r="C29" s="238">
        <v>1557</v>
      </c>
      <c r="D29" s="239">
        <v>1833</v>
      </c>
      <c r="E29" s="160">
        <f t="shared" si="1"/>
        <v>-15.057283142389522</v>
      </c>
      <c r="J29" s="232"/>
    </row>
    <row r="30" spans="1:11">
      <c r="A30" s="150" t="s">
        <v>279</v>
      </c>
      <c r="B30" s="151" t="s">
        <v>280</v>
      </c>
      <c r="C30" s="238">
        <v>1557</v>
      </c>
      <c r="D30" s="239">
        <v>1833</v>
      </c>
      <c r="E30" s="160">
        <f t="shared" si="1"/>
        <v>-15.057283142389522</v>
      </c>
      <c r="J30" s="232"/>
    </row>
    <row r="31" spans="1:11">
      <c r="A31" s="150" t="s">
        <v>281</v>
      </c>
      <c r="B31" s="151" t="s">
        <v>280</v>
      </c>
      <c r="C31" s="238">
        <v>1557</v>
      </c>
      <c r="D31" s="239">
        <v>1833</v>
      </c>
      <c r="E31" s="160">
        <f t="shared" si="1"/>
        <v>-15.057283142389522</v>
      </c>
      <c r="J31" s="232"/>
    </row>
    <row r="32" spans="1:11" ht="13.5" thickBot="1">
      <c r="A32" s="150" t="s">
        <v>282</v>
      </c>
      <c r="B32" s="151" t="s">
        <v>283</v>
      </c>
      <c r="C32" s="238">
        <v>1557</v>
      </c>
      <c r="D32" s="239">
        <v>1833</v>
      </c>
      <c r="E32" s="160">
        <f t="shared" si="1"/>
        <v>-15.057283142389522</v>
      </c>
      <c r="G32" s="172"/>
      <c r="H32" s="172"/>
      <c r="I32" s="172"/>
      <c r="J32" s="172"/>
      <c r="K32" s="172"/>
    </row>
    <row r="33" spans="1:11" ht="13.5" thickBot="1">
      <c r="A33" s="150" t="s">
        <v>284</v>
      </c>
      <c r="B33" s="151" t="s">
        <v>283</v>
      </c>
      <c r="C33" s="238">
        <v>1557</v>
      </c>
      <c r="D33" s="239">
        <v>1833</v>
      </c>
      <c r="E33" s="160">
        <f t="shared" si="1"/>
        <v>-15.057283142389522</v>
      </c>
      <c r="G33" s="201" t="s">
        <v>203</v>
      </c>
      <c r="H33" s="202"/>
      <c r="I33" s="140" t="s">
        <v>100</v>
      </c>
      <c r="J33" s="141"/>
      <c r="K33" s="142"/>
    </row>
    <row r="34" spans="1:11" ht="13.5" thickBot="1">
      <c r="A34" s="150" t="s">
        <v>285</v>
      </c>
      <c r="B34" s="151" t="s">
        <v>286</v>
      </c>
      <c r="C34" s="238">
        <v>1881</v>
      </c>
      <c r="D34" s="239">
        <v>2209</v>
      </c>
      <c r="E34" s="160">
        <f t="shared" si="1"/>
        <v>-14.848347668628335</v>
      </c>
      <c r="G34" s="203" t="s">
        <v>206</v>
      </c>
      <c r="H34" s="204"/>
      <c r="I34" s="148">
        <v>2011</v>
      </c>
      <c r="J34" s="149">
        <v>2010</v>
      </c>
      <c r="K34" s="146" t="s">
        <v>101</v>
      </c>
    </row>
    <row r="35" spans="1:11">
      <c r="A35" s="150" t="s">
        <v>287</v>
      </c>
      <c r="B35" s="151" t="s">
        <v>288</v>
      </c>
      <c r="C35" s="238">
        <v>1881</v>
      </c>
      <c r="D35" s="239">
        <v>2209</v>
      </c>
      <c r="E35" s="160">
        <f t="shared" si="1"/>
        <v>-14.848347668628335</v>
      </c>
      <c r="G35" s="208" t="s">
        <v>207</v>
      </c>
      <c r="H35" s="209" t="s">
        <v>208</v>
      </c>
      <c r="I35" s="210">
        <v>291</v>
      </c>
      <c r="J35" s="210">
        <v>357</v>
      </c>
      <c r="K35" s="154">
        <f t="shared" ref="K35:K40" si="2">I35/J35*100-100</f>
        <v>-18.487394957983199</v>
      </c>
    </row>
    <row r="36" spans="1:11">
      <c r="A36" s="150" t="s">
        <v>289</v>
      </c>
      <c r="B36" s="151" t="s">
        <v>290</v>
      </c>
      <c r="C36" s="238">
        <v>3518</v>
      </c>
      <c r="D36" s="239">
        <v>4113</v>
      </c>
      <c r="E36" s="160">
        <f t="shared" si="1"/>
        <v>-14.466326282518835</v>
      </c>
      <c r="G36" s="212" t="s">
        <v>211</v>
      </c>
      <c r="H36" s="213" t="s">
        <v>212</v>
      </c>
      <c r="I36" s="214">
        <v>291</v>
      </c>
      <c r="J36" s="214">
        <v>357</v>
      </c>
      <c r="K36" s="160">
        <f t="shared" si="2"/>
        <v>-18.487394957983199</v>
      </c>
    </row>
    <row r="37" spans="1:11">
      <c r="A37" s="150" t="s">
        <v>291</v>
      </c>
      <c r="B37" s="151" t="s">
        <v>290</v>
      </c>
      <c r="C37" s="238">
        <v>3518</v>
      </c>
      <c r="D37" s="239">
        <v>4113</v>
      </c>
      <c r="E37" s="160">
        <f t="shared" si="1"/>
        <v>-14.466326282518835</v>
      </c>
      <c r="G37" s="212" t="s">
        <v>215</v>
      </c>
      <c r="H37" s="213" t="s">
        <v>208</v>
      </c>
      <c r="I37" s="214">
        <v>285</v>
      </c>
      <c r="J37" s="214">
        <v>353</v>
      </c>
      <c r="K37" s="160">
        <f t="shared" si="2"/>
        <v>-19.263456090651559</v>
      </c>
    </row>
    <row r="38" spans="1:11" ht="15.75" customHeight="1">
      <c r="A38" s="150" t="s">
        <v>292</v>
      </c>
      <c r="B38" s="151" t="s">
        <v>293</v>
      </c>
      <c r="C38" s="238">
        <v>880</v>
      </c>
      <c r="D38" s="239">
        <v>1045</v>
      </c>
      <c r="E38" s="160">
        <f t="shared" si="1"/>
        <v>-15.789473684210535</v>
      </c>
      <c r="F38" s="240"/>
      <c r="G38" s="212" t="s">
        <v>218</v>
      </c>
      <c r="H38" s="213" t="s">
        <v>219</v>
      </c>
      <c r="I38" s="214">
        <v>285</v>
      </c>
      <c r="J38" s="214">
        <v>353</v>
      </c>
      <c r="K38" s="160">
        <f t="shared" si="2"/>
        <v>-19.263456090651559</v>
      </c>
    </row>
    <row r="39" spans="1:11">
      <c r="A39" s="150" t="s">
        <v>294</v>
      </c>
      <c r="B39" s="151" t="s">
        <v>295</v>
      </c>
      <c r="C39" s="238">
        <v>880</v>
      </c>
      <c r="D39" s="239">
        <v>1045</v>
      </c>
      <c r="E39" s="160">
        <f t="shared" si="1"/>
        <v>-15.789473684210535</v>
      </c>
      <c r="G39" s="212" t="s">
        <v>222</v>
      </c>
      <c r="H39" s="213" t="s">
        <v>219</v>
      </c>
      <c r="I39" s="214">
        <v>285</v>
      </c>
      <c r="J39" s="214">
        <v>353</v>
      </c>
      <c r="K39" s="160">
        <f t="shared" si="2"/>
        <v>-19.263456090651559</v>
      </c>
    </row>
    <row r="40" spans="1:11" ht="13.5" thickBot="1">
      <c r="A40" s="167" t="s">
        <v>296</v>
      </c>
      <c r="B40" s="168" t="s">
        <v>297</v>
      </c>
      <c r="C40" s="241">
        <v>3518</v>
      </c>
      <c r="D40" s="237" t="s">
        <v>111</v>
      </c>
      <c r="E40" s="171" t="s">
        <v>111</v>
      </c>
      <c r="G40" s="218" t="s">
        <v>224</v>
      </c>
      <c r="H40" s="219" t="s">
        <v>225</v>
      </c>
      <c r="I40" s="220">
        <v>291</v>
      </c>
      <c r="J40" s="220">
        <v>357</v>
      </c>
      <c r="K40" s="171">
        <f t="shared" si="2"/>
        <v>-18.487394957983199</v>
      </c>
    </row>
    <row r="41" spans="1:11" ht="12.75" customHeight="1">
      <c r="G41" s="172"/>
      <c r="H41" s="172"/>
      <c r="I41" s="172"/>
      <c r="J41" s="172"/>
      <c r="K41" s="172"/>
    </row>
    <row r="42" spans="1:11">
      <c r="A42" s="242" t="s">
        <v>298</v>
      </c>
      <c r="B42" s="240"/>
      <c r="C42" s="240"/>
      <c r="D42" s="240"/>
      <c r="E42" s="240"/>
      <c r="G42" s="240"/>
      <c r="H42" s="240"/>
      <c r="I42" s="240"/>
      <c r="J42" s="240"/>
      <c r="K42" s="240"/>
    </row>
    <row r="44" spans="1:11" ht="12.75" customHeight="1">
      <c r="A44" s="205"/>
      <c r="B44" s="205"/>
      <c r="C44" s="205"/>
      <c r="D44" s="206"/>
      <c r="E44" s="206"/>
      <c r="F44" s="226"/>
    </row>
    <row r="45" spans="1:11" ht="12.75" customHeight="1">
      <c r="D45" s="135"/>
      <c r="E45" s="135"/>
      <c r="F45" s="226"/>
    </row>
    <row r="46" spans="1:11">
      <c r="A46" s="222"/>
      <c r="B46" s="222"/>
      <c r="C46" s="222"/>
      <c r="D46" s="222"/>
      <c r="E46" s="222"/>
    </row>
    <row r="49" spans="1:6" ht="12.75" customHeight="1">
      <c r="F49" s="4"/>
    </row>
    <row r="50" spans="1:6">
      <c r="A50" s="4"/>
      <c r="B50" s="4"/>
      <c r="C50" s="4"/>
    </row>
    <row r="51" spans="1:6">
      <c r="A51" s="4"/>
      <c r="B51" s="4"/>
      <c r="C51" s="4"/>
    </row>
    <row r="52" spans="1:6">
      <c r="A52" s="4"/>
      <c r="B52" s="4"/>
      <c r="C52" s="4"/>
    </row>
    <row r="53" spans="1:6">
      <c r="A53" s="4"/>
      <c r="B53" s="4"/>
      <c r="C53" s="4"/>
    </row>
    <row r="54" spans="1:6">
      <c r="A54" s="4"/>
      <c r="B54" s="4"/>
      <c r="C54" s="4"/>
    </row>
    <row r="55" spans="1:6">
      <c r="A55" s="4"/>
      <c r="B55" s="4"/>
      <c r="C55" s="4"/>
    </row>
    <row r="56" spans="1:6">
      <c r="A56" s="4"/>
      <c r="B56" s="4"/>
      <c r="C56" s="4"/>
    </row>
    <row r="57" spans="1:6">
      <c r="A57" s="4"/>
      <c r="B57" s="4"/>
      <c r="C57" s="4"/>
    </row>
    <row r="58" spans="1:6">
      <c r="A58" s="4"/>
      <c r="B58" s="4"/>
      <c r="C58" s="4"/>
      <c r="D58" s="243"/>
      <c r="E58" s="243"/>
    </row>
    <row r="59" spans="1:6">
      <c r="A59" s="4"/>
      <c r="B59" s="4"/>
      <c r="C59" s="4"/>
    </row>
    <row r="60" spans="1:6">
      <c r="A60" s="4"/>
      <c r="B60" s="4"/>
      <c r="C60" s="4"/>
    </row>
    <row r="61" spans="1:6">
      <c r="A61" s="4"/>
      <c r="B61" s="4"/>
      <c r="C61" s="4"/>
      <c r="D61" s="206"/>
      <c r="E61" s="206"/>
    </row>
    <row r="62" spans="1:6">
      <c r="A62" s="4"/>
      <c r="B62" s="4"/>
      <c r="C62" s="4"/>
      <c r="D62" s="244"/>
      <c r="E62" s="244"/>
    </row>
    <row r="63" spans="1:6">
      <c r="A63" s="4"/>
      <c r="B63" s="4"/>
      <c r="C63" s="4"/>
      <c r="D63" s="244"/>
      <c r="E63" s="244"/>
    </row>
    <row r="64" spans="1:6" ht="15.75">
      <c r="A64" s="4"/>
      <c r="B64" s="4"/>
      <c r="C64" s="4"/>
      <c r="D64" s="225"/>
      <c r="E64" s="225"/>
    </row>
    <row r="65" spans="1:5" ht="15.75">
      <c r="A65" s="4"/>
      <c r="B65" s="4"/>
      <c r="C65" s="4"/>
      <c r="D65" s="225"/>
      <c r="E65" s="225"/>
    </row>
    <row r="66" spans="1:5" ht="15.75">
      <c r="A66" s="4"/>
      <c r="B66" s="4"/>
      <c r="C66" s="4"/>
      <c r="D66" s="225"/>
      <c r="E66" s="225"/>
    </row>
    <row r="67" spans="1:5" ht="15.75">
      <c r="A67" s="4"/>
      <c r="B67" s="4"/>
      <c r="C67" s="4"/>
      <c r="D67" s="225"/>
      <c r="E67" s="225"/>
    </row>
    <row r="68" spans="1:5" ht="15.75">
      <c r="A68" s="4"/>
      <c r="B68" s="4"/>
      <c r="C68" s="4"/>
      <c r="D68" s="225"/>
      <c r="E68" s="225"/>
    </row>
    <row r="69" spans="1:5" ht="15.75">
      <c r="A69" s="4"/>
      <c r="B69" s="4"/>
      <c r="C69" s="4"/>
      <c r="D69" s="225"/>
      <c r="E69" s="225"/>
    </row>
    <row r="70" spans="1:5" ht="15.75">
      <c r="A70" s="4"/>
      <c r="B70" s="4"/>
      <c r="C70" s="4"/>
      <c r="D70" s="225"/>
      <c r="E70" s="225"/>
    </row>
    <row r="71" spans="1:5" ht="15.75">
      <c r="A71" s="4"/>
      <c r="B71" s="4"/>
      <c r="C71" s="4"/>
      <c r="D71" s="225"/>
      <c r="E71" s="225"/>
    </row>
    <row r="72" spans="1:5" ht="15.75">
      <c r="A72" s="4"/>
      <c r="B72" s="4"/>
      <c r="C72" s="4"/>
      <c r="D72" s="225"/>
      <c r="E72" s="225"/>
    </row>
    <row r="73" spans="1:5" ht="15.75">
      <c r="A73" s="4"/>
      <c r="B73" s="4"/>
      <c r="C73" s="4"/>
      <c r="D73" s="225"/>
      <c r="E73" s="225"/>
    </row>
    <row r="74" spans="1:5" ht="15.75">
      <c r="A74" s="4"/>
      <c r="B74" s="4"/>
      <c r="C74" s="4"/>
      <c r="D74" s="225"/>
      <c r="E74" s="225"/>
    </row>
    <row r="75" spans="1:5" ht="15.75">
      <c r="A75" s="4"/>
      <c r="B75" s="4"/>
      <c r="C75" s="4"/>
      <c r="D75" s="225"/>
      <c r="E75" s="225"/>
    </row>
    <row r="76" spans="1:5" ht="15.75">
      <c r="A76" s="4"/>
      <c r="B76" s="4"/>
      <c r="C76" s="4"/>
      <c r="D76" s="225"/>
      <c r="E76" s="225"/>
    </row>
    <row r="77" spans="1:5" ht="15.75">
      <c r="A77" s="4"/>
      <c r="B77" s="4"/>
      <c r="C77" s="4"/>
      <c r="D77" s="225"/>
      <c r="E77" s="225"/>
    </row>
    <row r="78" spans="1:5" ht="15.75">
      <c r="A78" s="4"/>
      <c r="B78" s="4"/>
      <c r="C78" s="4"/>
      <c r="D78" s="225"/>
      <c r="E78" s="225"/>
    </row>
    <row r="79" spans="1:5" ht="15.75">
      <c r="A79" s="4"/>
      <c r="B79" s="4"/>
      <c r="C79" s="4"/>
      <c r="D79" s="225"/>
      <c r="E79" s="225"/>
    </row>
    <row r="80" spans="1:5" ht="15.75">
      <c r="A80" s="4"/>
      <c r="B80" s="4"/>
      <c r="C80" s="4"/>
      <c r="D80" s="225"/>
      <c r="E80" s="225"/>
    </row>
    <row r="81" spans="1:5" ht="15.75">
      <c r="A81" s="4"/>
      <c r="B81" s="4"/>
      <c r="C81" s="4"/>
      <c r="D81" s="225"/>
      <c r="E81" s="225"/>
    </row>
    <row r="82" spans="1:5" ht="15.75">
      <c r="A82" s="4"/>
      <c r="B82" s="4"/>
      <c r="C82" s="4"/>
      <c r="D82" s="225"/>
      <c r="E82" s="225"/>
    </row>
    <row r="83" spans="1:5" ht="15.75">
      <c r="A83" s="4"/>
      <c r="B83" s="4"/>
      <c r="C83" s="4"/>
      <c r="D83" s="225"/>
      <c r="E83" s="225"/>
    </row>
    <row r="84" spans="1:5" ht="15.75">
      <c r="A84" s="4"/>
      <c r="B84" s="4"/>
      <c r="C84" s="4"/>
      <c r="D84" s="225"/>
      <c r="E84" s="225"/>
    </row>
    <row r="85" spans="1:5" ht="15.75">
      <c r="A85" s="224"/>
      <c r="B85" s="224"/>
      <c r="C85" s="224"/>
      <c r="D85" s="225"/>
      <c r="E85" s="225"/>
    </row>
    <row r="86" spans="1:5" ht="15.75">
      <c r="A86" s="224"/>
      <c r="B86" s="224"/>
      <c r="C86" s="224"/>
      <c r="D86" s="225"/>
      <c r="E86" s="225"/>
    </row>
    <row r="87" spans="1:5" ht="15.75">
      <c r="A87" s="224"/>
      <c r="B87" s="224"/>
      <c r="C87" s="224"/>
      <c r="D87" s="225"/>
      <c r="E87" s="225"/>
    </row>
    <row r="88" spans="1:5" ht="15.75">
      <c r="A88" s="224"/>
      <c r="B88" s="224"/>
      <c r="C88" s="224"/>
      <c r="D88" s="225"/>
      <c r="E88" s="225"/>
    </row>
    <row r="89" spans="1:5" ht="15.75">
      <c r="A89" s="224"/>
      <c r="B89" s="224"/>
      <c r="C89" s="224"/>
      <c r="D89" s="225"/>
      <c r="E89" s="225"/>
    </row>
    <row r="90" spans="1:5" ht="15.75">
      <c r="A90" s="224"/>
      <c r="B90" s="224"/>
      <c r="C90" s="224"/>
      <c r="D90" s="225"/>
      <c r="E90" s="225"/>
    </row>
    <row r="91" spans="1:5" ht="15.75">
      <c r="A91" s="224"/>
      <c r="B91" s="224"/>
      <c r="C91" s="224"/>
      <c r="D91" s="225"/>
      <c r="E91" s="225"/>
    </row>
    <row r="92" spans="1:5" ht="15.75">
      <c r="A92" s="224"/>
      <c r="B92" s="224"/>
      <c r="C92" s="224"/>
      <c r="D92" s="225"/>
      <c r="E92" s="225"/>
    </row>
    <row r="93" spans="1:5" ht="15.75">
      <c r="A93" s="224"/>
      <c r="B93" s="224"/>
      <c r="C93" s="224"/>
      <c r="D93" s="225"/>
      <c r="E93" s="225"/>
    </row>
    <row r="94" spans="1:5" ht="15.75">
      <c r="A94" s="224"/>
      <c r="B94" s="224"/>
      <c r="C94" s="224"/>
      <c r="D94" s="225"/>
      <c r="E94" s="225"/>
    </row>
    <row r="95" spans="1:5" ht="15.75">
      <c r="A95" s="224"/>
      <c r="B95" s="224"/>
      <c r="C95" s="224"/>
      <c r="D95" s="225"/>
      <c r="E95" s="225"/>
    </row>
    <row r="96" spans="1:5" ht="15.75">
      <c r="A96" s="224"/>
      <c r="B96" s="224"/>
      <c r="C96" s="224"/>
      <c r="D96" s="225"/>
      <c r="E96" s="225"/>
    </row>
    <row r="97" spans="1:5" ht="15.75">
      <c r="A97" s="224"/>
      <c r="B97" s="224"/>
      <c r="C97" s="224"/>
      <c r="D97" s="225"/>
      <c r="E97" s="225"/>
    </row>
    <row r="98" spans="1:5" ht="15.75">
      <c r="A98" s="224"/>
      <c r="B98" s="224"/>
      <c r="C98" s="224"/>
      <c r="D98" s="225"/>
      <c r="E98" s="225"/>
    </row>
    <row r="99" spans="1:5" ht="15.75">
      <c r="A99" s="224"/>
      <c r="B99" s="224"/>
      <c r="C99" s="224"/>
      <c r="D99" s="225"/>
      <c r="E99" s="225"/>
    </row>
    <row r="100" spans="1:5" ht="15.75">
      <c r="A100" s="224"/>
      <c r="B100" s="224"/>
      <c r="C100" s="224"/>
      <c r="D100" s="225"/>
      <c r="E100" s="225"/>
    </row>
    <row r="101" spans="1:5" ht="15.75">
      <c r="A101" s="224"/>
      <c r="B101" s="224"/>
      <c r="C101" s="224"/>
      <c r="D101" s="225"/>
      <c r="E101" s="225"/>
    </row>
    <row r="102" spans="1:5" ht="15.75">
      <c r="A102" s="224"/>
      <c r="B102" s="224"/>
      <c r="C102" s="224"/>
      <c r="D102" s="225"/>
      <c r="E102" s="225"/>
    </row>
    <row r="103" spans="1:5" ht="15.75">
      <c r="A103" s="224"/>
      <c r="B103" s="224"/>
      <c r="C103" s="224"/>
      <c r="D103" s="225"/>
      <c r="E103" s="225"/>
    </row>
    <row r="104" spans="1:5" ht="15.75">
      <c r="A104" s="224"/>
      <c r="B104" s="224"/>
      <c r="C104" s="224"/>
      <c r="D104" s="225"/>
      <c r="E104" s="225"/>
    </row>
    <row r="105" spans="1:5" ht="15.75">
      <c r="A105" s="224"/>
      <c r="B105" s="224"/>
      <c r="C105" s="224"/>
      <c r="D105" s="225"/>
      <c r="E105" s="225"/>
    </row>
    <row r="106" spans="1:5" ht="15.75">
      <c r="A106" s="224"/>
      <c r="B106" s="224"/>
      <c r="C106" s="224"/>
      <c r="D106" s="225"/>
      <c r="E106" s="225"/>
    </row>
    <row r="107" spans="1:5" ht="15.75">
      <c r="A107" s="224"/>
      <c r="B107" s="224"/>
      <c r="C107" s="224"/>
      <c r="D107" s="225"/>
      <c r="E107" s="225"/>
    </row>
    <row r="108" spans="1:5" ht="15.75">
      <c r="A108" s="224"/>
      <c r="B108" s="224"/>
      <c r="C108" s="224"/>
      <c r="D108" s="225"/>
      <c r="E108" s="225"/>
    </row>
    <row r="109" spans="1:5" ht="15.75">
      <c r="A109" s="224"/>
      <c r="B109" s="224"/>
      <c r="C109" s="224"/>
      <c r="D109" s="225"/>
      <c r="E109" s="225"/>
    </row>
    <row r="110" spans="1:5" ht="15.75">
      <c r="A110" s="224"/>
      <c r="B110" s="224"/>
      <c r="C110" s="224"/>
      <c r="D110" s="225"/>
      <c r="E110" s="225"/>
    </row>
    <row r="111" spans="1:5" ht="15.75">
      <c r="A111" s="224"/>
      <c r="B111" s="224"/>
      <c r="C111" s="224"/>
      <c r="D111" s="225"/>
      <c r="E111" s="225"/>
    </row>
    <row r="112" spans="1:5" ht="15.75">
      <c r="A112" s="224"/>
      <c r="B112" s="224"/>
      <c r="C112" s="224"/>
      <c r="D112" s="225"/>
      <c r="E112" s="225"/>
    </row>
    <row r="113" spans="1:5" ht="15.75">
      <c r="A113" s="224"/>
      <c r="B113" s="224"/>
      <c r="C113" s="224"/>
      <c r="D113" s="225"/>
      <c r="E113" s="225"/>
    </row>
    <row r="114" spans="1:5" ht="15.75">
      <c r="A114" s="224"/>
      <c r="B114" s="224"/>
      <c r="C114" s="224"/>
      <c r="D114" s="225"/>
      <c r="E114" s="225"/>
    </row>
    <row r="115" spans="1:5" ht="15.75">
      <c r="A115" s="224"/>
      <c r="B115" s="224"/>
      <c r="C115" s="224"/>
      <c r="D115" s="225"/>
      <c r="E115" s="225"/>
    </row>
    <row r="116" spans="1:5" ht="15.75">
      <c r="A116" s="224"/>
      <c r="B116" s="224"/>
      <c r="C116" s="224"/>
      <c r="D116" s="225"/>
      <c r="E116" s="225"/>
    </row>
    <row r="117" spans="1:5" ht="15.75">
      <c r="A117" s="224"/>
      <c r="B117" s="224"/>
      <c r="C117" s="224"/>
      <c r="D117" s="225"/>
      <c r="E117" s="225"/>
    </row>
    <row r="118" spans="1:5" ht="15.75">
      <c r="A118" s="224"/>
      <c r="B118" s="224"/>
      <c r="C118" s="224"/>
      <c r="D118" s="225"/>
      <c r="E118" s="225"/>
    </row>
    <row r="119" spans="1:5" ht="15.75">
      <c r="A119" s="224"/>
      <c r="B119" s="224"/>
      <c r="C119" s="224"/>
      <c r="D119" s="225"/>
      <c r="E119" s="225"/>
    </row>
    <row r="120" spans="1:5" ht="15.75">
      <c r="A120" s="224"/>
      <c r="B120" s="224"/>
      <c r="C120" s="224"/>
      <c r="D120" s="225"/>
      <c r="E120" s="225"/>
    </row>
    <row r="121" spans="1:5" ht="15.75">
      <c r="A121" s="224"/>
      <c r="B121" s="224"/>
      <c r="C121" s="224"/>
      <c r="D121" s="225"/>
      <c r="E121" s="225"/>
    </row>
    <row r="122" spans="1:5" ht="15.75">
      <c r="A122" s="224"/>
      <c r="B122" s="224"/>
      <c r="C122" s="224"/>
      <c r="D122" s="225"/>
      <c r="E122" s="225"/>
    </row>
    <row r="123" spans="1:5" ht="15.75">
      <c r="A123" s="224"/>
      <c r="B123" s="224"/>
      <c r="C123" s="224"/>
      <c r="D123" s="225"/>
      <c r="E123" s="225"/>
    </row>
    <row r="124" spans="1:5" ht="15.75">
      <c r="A124" s="224"/>
      <c r="B124" s="224"/>
      <c r="C124" s="224"/>
      <c r="D124" s="225"/>
      <c r="E124" s="225"/>
    </row>
    <row r="125" spans="1:5" ht="15.75">
      <c r="A125" s="224"/>
      <c r="B125" s="224"/>
      <c r="C125" s="224"/>
      <c r="D125" s="225"/>
      <c r="E125" s="225"/>
    </row>
    <row r="126" spans="1:5" ht="15.75">
      <c r="A126" s="224"/>
      <c r="B126" s="224"/>
      <c r="C126" s="224"/>
      <c r="D126" s="225"/>
      <c r="E126" s="225"/>
    </row>
    <row r="127" spans="1:5" ht="15.75">
      <c r="A127" s="224"/>
      <c r="B127" s="224"/>
      <c r="C127" s="224"/>
      <c r="D127" s="225"/>
      <c r="E127" s="225"/>
    </row>
    <row r="128" spans="1:5" ht="15.75">
      <c r="A128" s="224"/>
      <c r="B128" s="224"/>
      <c r="C128" s="224"/>
      <c r="D128" s="225"/>
      <c r="E128" s="225"/>
    </row>
    <row r="129" spans="1:5" ht="15.75">
      <c r="A129" s="224"/>
      <c r="B129" s="224"/>
      <c r="C129" s="224"/>
      <c r="D129" s="225"/>
      <c r="E129" s="225"/>
    </row>
    <row r="130" spans="1:5" ht="15.75">
      <c r="A130" s="224"/>
      <c r="B130" s="224"/>
      <c r="C130" s="224"/>
      <c r="D130" s="225"/>
      <c r="E130" s="225"/>
    </row>
    <row r="131" spans="1:5" ht="15.75">
      <c r="A131" s="224"/>
      <c r="B131" s="224"/>
      <c r="C131" s="224"/>
      <c r="D131" s="225"/>
      <c r="E131" s="225"/>
    </row>
    <row r="132" spans="1:5" ht="15.75">
      <c r="A132" s="224"/>
      <c r="B132" s="224"/>
      <c r="C132" s="224"/>
      <c r="D132" s="225"/>
      <c r="E132" s="225"/>
    </row>
    <row r="133" spans="1:5" ht="15.75">
      <c r="A133" s="224"/>
      <c r="B133" s="224"/>
      <c r="C133" s="224"/>
      <c r="D133" s="225"/>
      <c r="E133" s="225"/>
    </row>
  </sheetData>
  <mergeCells count="9">
    <mergeCell ref="I33:K33"/>
    <mergeCell ref="A2:K2"/>
    <mergeCell ref="A3:K3"/>
    <mergeCell ref="A5:A6"/>
    <mergeCell ref="B5:B6"/>
    <mergeCell ref="C5:E5"/>
    <mergeCell ref="G5:G6"/>
    <mergeCell ref="H5:H6"/>
    <mergeCell ref="I5:K5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70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0"/>
  <sheetViews>
    <sheetView zoomScale="90" zoomScaleNormal="90" zoomScaleSheetLayoutView="100" workbookViewId="0">
      <selection sqref="A1:XFD1"/>
    </sheetView>
  </sheetViews>
  <sheetFormatPr defaultRowHeight="12.75"/>
  <cols>
    <col min="1" max="1" width="12.85546875" style="4" customWidth="1"/>
    <col min="2" max="2" width="9.140625" style="4"/>
    <col min="3" max="3" width="13.85546875" style="4" customWidth="1"/>
    <col min="4" max="4" width="48.85546875" style="4" customWidth="1"/>
    <col min="5" max="6" width="8.7109375" style="4" customWidth="1"/>
    <col min="7" max="7" width="11" style="4" customWidth="1"/>
    <col min="8" max="8" width="10.7109375" style="4" customWidth="1"/>
    <col min="9" max="9" width="12.85546875" style="4" customWidth="1"/>
    <col min="10" max="16384" width="9.140625" style="4"/>
  </cols>
  <sheetData>
    <row r="1" spans="1:11" s="275" customFormat="1" ht="15.75" customHeight="1">
      <c r="I1" s="282" t="s">
        <v>356</v>
      </c>
    </row>
    <row r="2" spans="1:11" ht="35.25" customHeight="1">
      <c r="A2" s="134" t="s">
        <v>299</v>
      </c>
      <c r="B2" s="134"/>
      <c r="C2" s="134"/>
      <c r="D2" s="134"/>
      <c r="E2" s="134"/>
      <c r="F2" s="134"/>
      <c r="G2" s="134"/>
      <c r="H2" s="134"/>
      <c r="I2" s="134"/>
      <c r="J2" s="245"/>
      <c r="K2" s="245"/>
    </row>
    <row r="3" spans="1:11" ht="17.25" customHeight="1">
      <c r="A3" s="246"/>
      <c r="B3" s="246"/>
      <c r="C3" s="247"/>
      <c r="D3" s="247"/>
      <c r="E3" s="247"/>
      <c r="F3" s="247"/>
      <c r="G3" s="246"/>
      <c r="H3" s="246"/>
      <c r="I3" s="246"/>
    </row>
    <row r="4" spans="1:11" ht="22.5" customHeight="1">
      <c r="A4" s="136" t="s">
        <v>300</v>
      </c>
      <c r="B4" s="136"/>
      <c r="C4" s="136"/>
      <c r="D4" s="136"/>
      <c r="E4" s="136"/>
      <c r="F4" s="136"/>
      <c r="G4" s="136"/>
      <c r="H4" s="136"/>
      <c r="I4" s="136"/>
    </row>
    <row r="5" spans="1:11" ht="22.5" customHeight="1">
      <c r="C5" s="137"/>
      <c r="D5" s="137"/>
      <c r="E5" s="137"/>
      <c r="F5" s="137"/>
    </row>
    <row r="6" spans="1:11" ht="15.75" customHeight="1" thickBot="1">
      <c r="C6" s="248"/>
      <c r="G6" s="249" t="s">
        <v>301</v>
      </c>
    </row>
    <row r="7" spans="1:11" ht="16.5" customHeight="1" thickBot="1">
      <c r="C7" s="139" t="s">
        <v>98</v>
      </c>
      <c r="D7" s="139" t="s">
        <v>99</v>
      </c>
      <c r="E7" s="140" t="s">
        <v>100</v>
      </c>
      <c r="F7" s="141"/>
      <c r="G7" s="142"/>
    </row>
    <row r="8" spans="1:11" ht="16.5" customHeight="1" thickBot="1">
      <c r="C8" s="143"/>
      <c r="D8" s="143"/>
      <c r="E8" s="144">
        <v>2011</v>
      </c>
      <c r="F8" s="144">
        <v>2010</v>
      </c>
      <c r="G8" s="250" t="s">
        <v>101</v>
      </c>
    </row>
    <row r="9" spans="1:11">
      <c r="C9" s="251" t="s">
        <v>302</v>
      </c>
      <c r="D9" s="157" t="s">
        <v>303</v>
      </c>
      <c r="E9" s="252">
        <v>1393</v>
      </c>
      <c r="F9" s="252">
        <v>1710</v>
      </c>
      <c r="G9" s="154">
        <f>E9/F9*100-100</f>
        <v>-18.538011695906434</v>
      </c>
    </row>
    <row r="10" spans="1:11">
      <c r="C10" s="253" t="s">
        <v>253</v>
      </c>
      <c r="D10" s="151" t="s">
        <v>303</v>
      </c>
      <c r="E10" s="254">
        <v>1393</v>
      </c>
      <c r="F10" s="254">
        <v>1710</v>
      </c>
      <c r="G10" s="160">
        <f>E10/F10*100-100</f>
        <v>-18.538011695906434</v>
      </c>
    </row>
    <row r="11" spans="1:11">
      <c r="C11" s="253" t="s">
        <v>304</v>
      </c>
      <c r="D11" s="151" t="s">
        <v>305</v>
      </c>
      <c r="E11" s="254">
        <v>835</v>
      </c>
      <c r="F11" s="254">
        <v>1026</v>
      </c>
      <c r="G11" s="160">
        <f>E11/F11*100-100</f>
        <v>-18.615984405458079</v>
      </c>
    </row>
    <row r="12" spans="1:11" ht="13.5" thickBot="1">
      <c r="C12" s="255" t="s">
        <v>306</v>
      </c>
      <c r="D12" s="168" t="s">
        <v>307</v>
      </c>
      <c r="E12" s="256">
        <v>835</v>
      </c>
      <c r="F12" s="256">
        <v>342</v>
      </c>
      <c r="G12" s="257">
        <f>E12/F12*100-100</f>
        <v>144.15204678362574</v>
      </c>
    </row>
    <row r="13" spans="1:11" ht="13.5" thickBot="1">
      <c r="C13" s="258"/>
      <c r="D13" s="259"/>
      <c r="E13" s="260"/>
      <c r="F13" s="261"/>
      <c r="G13" s="262"/>
    </row>
    <row r="14" spans="1:11">
      <c r="C14" s="251" t="s">
        <v>308</v>
      </c>
      <c r="D14" s="157" t="s">
        <v>232</v>
      </c>
      <c r="E14" s="252">
        <v>877</v>
      </c>
      <c r="F14" s="252">
        <v>1026</v>
      </c>
      <c r="G14" s="154">
        <f>E14/F14*100-100</f>
        <v>-14.522417153996102</v>
      </c>
    </row>
    <row r="15" spans="1:11">
      <c r="C15" s="253" t="s">
        <v>309</v>
      </c>
      <c r="D15" s="151" t="s">
        <v>232</v>
      </c>
      <c r="E15" s="254">
        <v>877</v>
      </c>
      <c r="F15" s="254">
        <v>342</v>
      </c>
      <c r="G15" s="160">
        <f>E15/F15*100-100</f>
        <v>156.43274853801171</v>
      </c>
    </row>
    <row r="16" spans="1:11" ht="13.5" thickBot="1">
      <c r="C16" s="263" t="s">
        <v>238</v>
      </c>
      <c r="D16" s="168" t="s">
        <v>310</v>
      </c>
      <c r="E16" s="256">
        <v>293</v>
      </c>
      <c r="F16" s="256">
        <v>342</v>
      </c>
      <c r="G16" s="171">
        <f>E16/F16*100-100</f>
        <v>-14.327485380116954</v>
      </c>
    </row>
    <row r="17" spans="3:7">
      <c r="C17" s="258"/>
      <c r="D17" s="259"/>
      <c r="E17" s="261"/>
      <c r="F17" s="261"/>
      <c r="G17" s="262"/>
    </row>
    <row r="18" spans="3:7">
      <c r="C18" s="253" t="s">
        <v>267</v>
      </c>
      <c r="D18" s="151" t="s">
        <v>268</v>
      </c>
      <c r="E18" s="254">
        <v>1504</v>
      </c>
      <c r="F18" s="254">
        <v>1847</v>
      </c>
      <c r="G18" s="160">
        <f t="shared" ref="G18:G24" si="0">E18/F18*100-100</f>
        <v>-18.570655116404978</v>
      </c>
    </row>
    <row r="19" spans="3:7">
      <c r="C19" s="253" t="s">
        <v>275</v>
      </c>
      <c r="D19" s="151" t="s">
        <v>276</v>
      </c>
      <c r="E19" s="254">
        <v>725</v>
      </c>
      <c r="F19" s="254">
        <v>890</v>
      </c>
      <c r="G19" s="160">
        <f t="shared" si="0"/>
        <v>-18.539325842696627</v>
      </c>
    </row>
    <row r="20" spans="3:7">
      <c r="C20" s="253" t="s">
        <v>277</v>
      </c>
      <c r="D20" s="151" t="s">
        <v>311</v>
      </c>
      <c r="E20" s="254">
        <v>725</v>
      </c>
      <c r="F20" s="254">
        <v>890</v>
      </c>
      <c r="G20" s="160">
        <f t="shared" si="0"/>
        <v>-18.539325842696627</v>
      </c>
    </row>
    <row r="21" spans="3:7">
      <c r="C21" s="253" t="s">
        <v>282</v>
      </c>
      <c r="D21" s="151" t="s">
        <v>312</v>
      </c>
      <c r="E21" s="254">
        <v>279</v>
      </c>
      <c r="F21" s="254">
        <v>1026</v>
      </c>
      <c r="G21" s="160">
        <f t="shared" si="0"/>
        <v>-72.807017543859644</v>
      </c>
    </row>
    <row r="22" spans="3:7">
      <c r="C22" s="253" t="s">
        <v>313</v>
      </c>
      <c r="D22" s="151" t="s">
        <v>314</v>
      </c>
      <c r="E22" s="254">
        <v>279</v>
      </c>
      <c r="F22" s="254">
        <v>1026</v>
      </c>
      <c r="G22" s="160">
        <f t="shared" si="0"/>
        <v>-72.807017543859644</v>
      </c>
    </row>
    <row r="23" spans="3:7">
      <c r="C23" s="253" t="s">
        <v>289</v>
      </c>
      <c r="D23" s="151" t="s">
        <v>290</v>
      </c>
      <c r="E23" s="254">
        <v>1671</v>
      </c>
      <c r="F23" s="254">
        <v>2052</v>
      </c>
      <c r="G23" s="160">
        <f t="shared" si="0"/>
        <v>-18.567251461988292</v>
      </c>
    </row>
    <row r="24" spans="3:7" ht="13.5" thickBot="1">
      <c r="C24" s="255" t="s">
        <v>291</v>
      </c>
      <c r="D24" s="168" t="s">
        <v>290</v>
      </c>
      <c r="E24" s="256">
        <v>1671</v>
      </c>
      <c r="F24" s="256">
        <v>2052</v>
      </c>
      <c r="G24" s="171">
        <f t="shared" si="0"/>
        <v>-18.567251461988292</v>
      </c>
    </row>
    <row r="25" spans="3:7" ht="13.5" thickBot="1">
      <c r="C25" s="264"/>
      <c r="D25" s="205"/>
      <c r="E25" s="265"/>
      <c r="F25" s="265"/>
      <c r="G25" s="266"/>
    </row>
    <row r="26" spans="3:7">
      <c r="C26" s="251" t="s">
        <v>315</v>
      </c>
      <c r="D26" s="157" t="s">
        <v>252</v>
      </c>
      <c r="E26" s="252">
        <v>1059</v>
      </c>
      <c r="F26" s="252">
        <v>1300</v>
      </c>
      <c r="G26" s="154">
        <f>E26/F26*100-100</f>
        <v>-18.538461538461533</v>
      </c>
    </row>
    <row r="27" spans="3:7" ht="13.5" thickBot="1">
      <c r="C27" s="255" t="s">
        <v>254</v>
      </c>
      <c r="D27" s="168" t="s">
        <v>252</v>
      </c>
      <c r="E27" s="256">
        <v>1059</v>
      </c>
      <c r="F27" s="267" t="s">
        <v>111</v>
      </c>
      <c r="G27" s="179" t="s">
        <v>111</v>
      </c>
    </row>
    <row r="29" spans="3:7" ht="25.5" customHeight="1">
      <c r="C29" s="268" t="s">
        <v>316</v>
      </c>
      <c r="D29" s="268"/>
      <c r="E29" s="268"/>
      <c r="F29" s="268"/>
      <c r="G29" s="268"/>
    </row>
    <row r="30" spans="3:7">
      <c r="C30" s="269" t="s">
        <v>317</v>
      </c>
      <c r="D30" s="246"/>
      <c r="E30" s="246"/>
      <c r="F30" s="246"/>
      <c r="G30" s="246"/>
    </row>
  </sheetData>
  <mergeCells count="6">
    <mergeCell ref="A2:I2"/>
    <mergeCell ref="A4:I4"/>
    <mergeCell ref="C7:C8"/>
    <mergeCell ref="D7:D8"/>
    <mergeCell ref="E7:G7"/>
    <mergeCell ref="C29:G29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90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3"/>
  <sheetViews>
    <sheetView zoomScaleNormal="100" workbookViewId="0">
      <selection sqref="A1:XFD1"/>
    </sheetView>
  </sheetViews>
  <sheetFormatPr defaultRowHeight="12.75"/>
  <cols>
    <col min="1" max="1" width="4.140625" customWidth="1"/>
    <col min="2" max="2" width="3.28515625" customWidth="1"/>
    <col min="3" max="3" width="57.7109375" customWidth="1"/>
    <col min="4" max="6" width="14.7109375" customWidth="1"/>
    <col min="7" max="8" width="4" customWidth="1"/>
    <col min="9" max="9" width="3.42578125" customWidth="1"/>
    <col min="11" max="11" width="11.42578125" bestFit="1" customWidth="1"/>
  </cols>
  <sheetData>
    <row r="1" spans="1:11" s="275" customFormat="1" ht="15.75" customHeight="1">
      <c r="I1" s="282" t="s">
        <v>356</v>
      </c>
    </row>
    <row r="2" spans="1:11" s="4" customFormat="1" ht="35.25" customHeight="1">
      <c r="A2" s="134" t="s">
        <v>318</v>
      </c>
      <c r="B2" s="134"/>
      <c r="C2" s="134"/>
      <c r="D2" s="134"/>
      <c r="E2" s="134"/>
      <c r="F2" s="134"/>
      <c r="G2" s="134"/>
      <c r="H2" s="134"/>
      <c r="I2" s="134"/>
      <c r="J2" s="245"/>
      <c r="K2" s="245"/>
    </row>
    <row r="3" spans="1:11" s="4" customFormat="1" ht="22.5" customHeight="1">
      <c r="A3" s="136" t="s">
        <v>319</v>
      </c>
      <c r="B3" s="136"/>
      <c r="C3" s="136"/>
      <c r="D3" s="136"/>
      <c r="E3" s="136"/>
      <c r="F3" s="136"/>
      <c r="G3" s="136"/>
      <c r="H3" s="136"/>
      <c r="I3" s="136"/>
    </row>
    <row r="4" spans="1:11" s="4" customFormat="1" ht="11.25" customHeight="1">
      <c r="C4" s="137"/>
      <c r="D4" s="137"/>
      <c r="E4" s="137"/>
      <c r="F4" s="137"/>
    </row>
    <row r="5" spans="1:11" s="4" customFormat="1" ht="15.75" customHeight="1" thickBot="1">
      <c r="C5" s="248"/>
      <c r="F5" s="249" t="s">
        <v>320</v>
      </c>
    </row>
    <row r="6" spans="1:11">
      <c r="C6" s="139" t="s">
        <v>3</v>
      </c>
      <c r="D6" s="139" t="s">
        <v>321</v>
      </c>
      <c r="E6" s="270" t="s">
        <v>322</v>
      </c>
      <c r="F6" s="270" t="s">
        <v>323</v>
      </c>
    </row>
    <row r="7" spans="1:11" ht="25.5" customHeight="1" thickBot="1">
      <c r="C7" s="143"/>
      <c r="D7" s="143"/>
      <c r="E7" s="143"/>
      <c r="F7" s="143"/>
    </row>
    <row r="8" spans="1:11">
      <c r="C8" s="271" t="s">
        <v>20</v>
      </c>
      <c r="D8" s="272">
        <v>100</v>
      </c>
      <c r="E8" s="272" t="s">
        <v>324</v>
      </c>
      <c r="F8" s="272" t="s">
        <v>325</v>
      </c>
    </row>
    <row r="9" spans="1:11">
      <c r="C9" s="273" t="s">
        <v>21</v>
      </c>
      <c r="D9" s="274">
        <v>400</v>
      </c>
      <c r="E9" s="274" t="s">
        <v>326</v>
      </c>
      <c r="F9" s="274" t="s">
        <v>327</v>
      </c>
    </row>
    <row r="10" spans="1:11">
      <c r="C10" s="273" t="s">
        <v>22</v>
      </c>
      <c r="D10" s="274">
        <v>323</v>
      </c>
      <c r="E10" s="274" t="s">
        <v>328</v>
      </c>
      <c r="F10" s="274" t="s">
        <v>329</v>
      </c>
    </row>
    <row r="11" spans="1:11">
      <c r="C11" s="273" t="s">
        <v>23</v>
      </c>
      <c r="D11" s="274">
        <v>323</v>
      </c>
      <c r="E11" s="274" t="s">
        <v>330</v>
      </c>
      <c r="F11" s="274" t="s">
        <v>331</v>
      </c>
    </row>
    <row r="12" spans="1:11">
      <c r="C12" s="273" t="s">
        <v>24</v>
      </c>
      <c r="D12" s="274">
        <v>4</v>
      </c>
      <c r="E12" s="274" t="s">
        <v>332</v>
      </c>
      <c r="F12" s="274" t="s">
        <v>333</v>
      </c>
      <c r="G12" s="275"/>
      <c r="H12" s="275"/>
      <c r="I12" s="275"/>
    </row>
    <row r="13" spans="1:11">
      <c r="C13" s="273" t="s">
        <v>25</v>
      </c>
      <c r="D13" s="274">
        <v>2</v>
      </c>
      <c r="E13" s="274">
        <v>4</v>
      </c>
      <c r="F13" s="274">
        <f>D13+E13</f>
        <v>6</v>
      </c>
      <c r="G13" s="275"/>
      <c r="H13" s="275"/>
      <c r="I13" s="275"/>
    </row>
    <row r="14" spans="1:11">
      <c r="C14" s="273" t="s">
        <v>26</v>
      </c>
      <c r="D14" s="274">
        <v>20</v>
      </c>
      <c r="E14" s="274" t="s">
        <v>334</v>
      </c>
      <c r="F14" s="274" t="s">
        <v>335</v>
      </c>
      <c r="G14" s="275"/>
      <c r="H14" s="275"/>
      <c r="I14" s="275"/>
    </row>
    <row r="15" spans="1:11">
      <c r="C15" s="273" t="s">
        <v>27</v>
      </c>
      <c r="D15" s="274">
        <v>14</v>
      </c>
      <c r="E15" s="274" t="s">
        <v>336</v>
      </c>
      <c r="F15" s="274" t="s">
        <v>337</v>
      </c>
      <c r="G15" s="275"/>
      <c r="H15" s="275"/>
      <c r="I15" s="275"/>
    </row>
    <row r="16" spans="1:11">
      <c r="C16" s="273" t="s">
        <v>28</v>
      </c>
      <c r="D16" s="274">
        <v>26</v>
      </c>
      <c r="E16" s="274" t="s">
        <v>338</v>
      </c>
      <c r="F16" s="274" t="s">
        <v>339</v>
      </c>
      <c r="G16" s="275"/>
      <c r="H16" s="275"/>
      <c r="I16" s="275"/>
    </row>
    <row r="17" spans="3:9">
      <c r="C17" s="273" t="s">
        <v>29</v>
      </c>
      <c r="D17" s="274">
        <v>26</v>
      </c>
      <c r="E17" s="274">
        <v>21</v>
      </c>
      <c r="F17" s="274">
        <f>D17+E17</f>
        <v>47</v>
      </c>
      <c r="G17" s="275"/>
      <c r="H17" s="275"/>
      <c r="I17" s="275"/>
    </row>
    <row r="18" spans="3:9">
      <c r="C18" s="273" t="s">
        <v>30</v>
      </c>
      <c r="D18" s="274">
        <v>78</v>
      </c>
      <c r="E18" s="274" t="s">
        <v>340</v>
      </c>
      <c r="F18" s="274" t="s">
        <v>341</v>
      </c>
      <c r="G18" s="275"/>
      <c r="H18" s="275"/>
      <c r="I18" s="275"/>
    </row>
    <row r="19" spans="3:9">
      <c r="C19" s="273" t="s">
        <v>31</v>
      </c>
      <c r="D19" s="274">
        <v>78</v>
      </c>
      <c r="E19" s="274" t="s">
        <v>340</v>
      </c>
      <c r="F19" s="274" t="s">
        <v>341</v>
      </c>
      <c r="G19" s="275"/>
      <c r="H19" s="275"/>
      <c r="I19" s="275"/>
    </row>
    <row r="20" spans="3:9">
      <c r="C20" s="273" t="s">
        <v>32</v>
      </c>
      <c r="D20" s="274">
        <v>0</v>
      </c>
      <c r="E20" s="274" t="s">
        <v>342</v>
      </c>
      <c r="F20" s="274" t="s">
        <v>342</v>
      </c>
      <c r="G20" s="275"/>
      <c r="H20" s="275"/>
      <c r="I20" s="275"/>
    </row>
    <row r="21" spans="3:9">
      <c r="C21" s="273" t="s">
        <v>34</v>
      </c>
      <c r="D21" s="274">
        <v>192</v>
      </c>
      <c r="E21" s="274">
        <v>125</v>
      </c>
      <c r="F21" s="274">
        <f>D21+E21</f>
        <v>317</v>
      </c>
      <c r="G21" s="276"/>
      <c r="H21" s="275"/>
      <c r="I21" s="275"/>
    </row>
    <row r="22" spans="3:9">
      <c r="C22" s="273" t="s">
        <v>35</v>
      </c>
      <c r="D22" s="274">
        <v>255</v>
      </c>
      <c r="E22" s="274">
        <v>104</v>
      </c>
      <c r="F22" s="274">
        <f>D22+E22</f>
        <v>359</v>
      </c>
      <c r="G22" s="276"/>
      <c r="H22" s="275"/>
      <c r="I22" s="275"/>
    </row>
    <row r="23" spans="3:9">
      <c r="C23" s="273" t="s">
        <v>36</v>
      </c>
      <c r="D23" s="274">
        <v>192</v>
      </c>
      <c r="E23" s="274">
        <v>125</v>
      </c>
      <c r="F23" s="274">
        <f>D23+E23</f>
        <v>317</v>
      </c>
      <c r="G23" s="276"/>
      <c r="H23" s="275"/>
      <c r="I23" s="275"/>
    </row>
    <row r="24" spans="3:9">
      <c r="C24" s="273" t="s">
        <v>37</v>
      </c>
      <c r="D24" s="274">
        <v>192</v>
      </c>
      <c r="E24" s="274" t="s">
        <v>343</v>
      </c>
      <c r="F24" s="274" t="s">
        <v>344</v>
      </c>
      <c r="G24" s="276"/>
      <c r="H24" s="275"/>
      <c r="I24" s="275"/>
    </row>
    <row r="25" spans="3:9">
      <c r="C25" s="273" t="s">
        <v>38</v>
      </c>
      <c r="D25" s="274">
        <v>192</v>
      </c>
      <c r="E25" s="274" t="s">
        <v>345</v>
      </c>
      <c r="F25" s="274" t="s">
        <v>346</v>
      </c>
      <c r="G25" s="277"/>
      <c r="H25" s="275"/>
      <c r="I25" s="275"/>
    </row>
    <row r="26" spans="3:9">
      <c r="C26" s="273" t="s">
        <v>39</v>
      </c>
      <c r="D26" s="274">
        <v>192</v>
      </c>
      <c r="E26" s="274" t="s">
        <v>347</v>
      </c>
      <c r="F26" s="274" t="s">
        <v>348</v>
      </c>
      <c r="G26" s="276"/>
      <c r="H26" s="275"/>
      <c r="I26" s="275"/>
    </row>
    <row r="27" spans="3:9">
      <c r="C27" s="273" t="s">
        <v>40</v>
      </c>
      <c r="D27" s="274">
        <v>192</v>
      </c>
      <c r="E27" s="274" t="s">
        <v>349</v>
      </c>
      <c r="F27" s="274" t="s">
        <v>350</v>
      </c>
      <c r="G27" s="275"/>
      <c r="H27" s="275"/>
      <c r="I27" s="275"/>
    </row>
    <row r="28" spans="3:9">
      <c r="C28" s="273" t="s">
        <v>41</v>
      </c>
      <c r="D28" s="274">
        <v>192</v>
      </c>
      <c r="E28" s="274" t="s">
        <v>351</v>
      </c>
      <c r="F28" s="274" t="s">
        <v>352</v>
      </c>
      <c r="G28" s="275"/>
      <c r="H28" s="275"/>
      <c r="I28" s="275"/>
    </row>
    <row r="29" spans="3:9">
      <c r="C29" s="273" t="s">
        <v>42</v>
      </c>
      <c r="D29" s="274">
        <v>192</v>
      </c>
      <c r="E29" s="274" t="s">
        <v>353</v>
      </c>
      <c r="F29" s="274" t="s">
        <v>354</v>
      </c>
      <c r="H29" s="275"/>
      <c r="I29" s="275"/>
    </row>
    <row r="30" spans="3:9">
      <c r="C30" s="273" t="s">
        <v>43</v>
      </c>
      <c r="D30" s="274">
        <v>192</v>
      </c>
      <c r="E30" s="274">
        <v>393</v>
      </c>
      <c r="F30" s="274">
        <f>D30+E30</f>
        <v>585</v>
      </c>
      <c r="G30" s="275"/>
      <c r="H30" s="275"/>
      <c r="I30" s="275"/>
    </row>
    <row r="31" spans="3:9" ht="13.5" thickBot="1">
      <c r="C31" s="278" t="s">
        <v>47</v>
      </c>
      <c r="D31" s="279">
        <v>337</v>
      </c>
      <c r="E31" s="279">
        <v>654</v>
      </c>
      <c r="F31" s="279">
        <f>D31+E31</f>
        <v>991</v>
      </c>
      <c r="G31" s="275"/>
      <c r="H31" s="275"/>
      <c r="I31" s="275"/>
    </row>
    <row r="32" spans="3:9">
      <c r="F32" s="280"/>
    </row>
    <row r="33" spans="3:6" ht="58.5" customHeight="1">
      <c r="C33" s="281" t="s">
        <v>355</v>
      </c>
      <c r="D33" s="281"/>
      <c r="E33" s="281"/>
      <c r="F33" s="281"/>
    </row>
  </sheetData>
  <mergeCells count="7">
    <mergeCell ref="C33:F33"/>
    <mergeCell ref="A2:I2"/>
    <mergeCell ref="A3:I3"/>
    <mergeCell ref="C6:C7"/>
    <mergeCell ref="D6:D7"/>
    <mergeCell ref="E6:E7"/>
    <mergeCell ref="F6:F7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96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P1"/>
  <sheetViews>
    <sheetView zoomScale="90" zoomScaleNormal="90" workbookViewId="0">
      <selection activeCell="Q19" sqref="Q19"/>
    </sheetView>
  </sheetViews>
  <sheetFormatPr defaultRowHeight="12.75"/>
  <cols>
    <col min="1" max="1" width="14.85546875" customWidth="1"/>
    <col min="16" max="16" width="4.140625" customWidth="1"/>
  </cols>
  <sheetData>
    <row r="1" spans="16:16" ht="14.25">
      <c r="P1" s="282" t="s">
        <v>356</v>
      </c>
    </row>
  </sheetData>
  <pageMargins left="0.51181102362204722" right="0.51181102362204722" top="0.39370078740157483" bottom="0.39370078740157483" header="0.31496062992125984" footer="0.31496062992125984"/>
  <pageSetup paperSize="9" scale="61" orientation="portrait" horizontalDpi="4294967293" verticalDpi="0" r:id="rId1"/>
  <rowBreaks count="11" manualBreakCount="11">
    <brk id="72" max="15" man="1"/>
    <brk id="142" max="15" man="1"/>
    <brk id="212" max="15" man="1"/>
    <brk id="282" max="15" man="1"/>
    <brk id="352" max="15" man="1"/>
    <brk id="422" max="15" man="1"/>
    <brk id="492" max="15" man="1"/>
    <brk id="562" max="15" man="1"/>
    <brk id="632" max="15" man="1"/>
    <brk id="702" max="15" man="1"/>
    <brk id="77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Tab.1- Normativ ONIV  2011</vt:lpstr>
      <vt:lpstr>Tab.2- Porovnání ONIV 2011-2006</vt:lpstr>
      <vt:lpstr>Tab.3- Praha 2011</vt:lpstr>
      <vt:lpstr>Tab.4- Středočeský 2011</vt:lpstr>
      <vt:lpstr>Tab.5- Zlínský 2011</vt:lpstr>
      <vt:lpstr>Tab.6 - Ústecký ONIV koop</vt:lpstr>
      <vt:lpstr>Grafy</vt:lpstr>
      <vt:lpstr>'Tab.2- Porovnání ONIV 2011-2006'!Názvy_tisku</vt:lpstr>
      <vt:lpstr>Grafy!Oblast_tisku</vt:lpstr>
      <vt:lpstr>'Tab.1- Normativ ONIV  2011'!Oblast_tisku</vt:lpstr>
      <vt:lpstr>'Tab.2- Porovnání ONIV 2011-2006'!Oblast_tisku</vt:lpstr>
      <vt:lpstr>'Tab.3- Praha 2011'!Oblast_tisku</vt:lpstr>
      <vt:lpstr>'Tab.4- Středočeský 2011'!Oblast_tisku</vt:lpstr>
      <vt:lpstr>'Tab.5- Zlínský 2011'!Oblast_tisku</vt:lpstr>
      <vt:lpstr>'Tab.6 - Ústecký ONIV koop'!Oblast_tisku</vt:lpstr>
    </vt:vector>
  </TitlesOfParts>
  <Company>Ministerstvo školství, mládeže a tělovýchovy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cp:lastPrinted>2011-09-22T11:52:12Z</cp:lastPrinted>
  <dcterms:created xsi:type="dcterms:W3CDTF">2011-09-22T11:46:40Z</dcterms:created>
  <dcterms:modified xsi:type="dcterms:W3CDTF">2011-09-22T11:55:31Z</dcterms:modified>
</cp:coreProperties>
</file>