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4970" windowHeight="8100"/>
  </bookViews>
  <sheets>
    <sheet name="Přehled" sheetId="2" r:id="rId1"/>
  </sheets>
  <definedNames>
    <definedName name="vysledek_hodnoceni" localSheetId="0">Přehled!$B$5:$R$65</definedName>
  </definedNames>
  <calcPr calcId="144525"/>
</workbook>
</file>

<file path=xl/calcChain.xml><?xml version="1.0" encoding="utf-8"?>
<calcChain xmlns="http://schemas.openxmlformats.org/spreadsheetml/2006/main">
  <c r="G48" i="2" l="1"/>
  <c r="G66" i="2"/>
  <c r="J66" i="2"/>
  <c r="I57" i="2" l="1"/>
  <c r="I55" i="2"/>
  <c r="I23" i="2"/>
  <c r="I21" i="2"/>
  <c r="J19" i="2"/>
  <c r="J48" i="2" s="1"/>
  <c r="I19" i="2"/>
  <c r="I17" i="2"/>
  <c r="I48" i="2" l="1"/>
  <c r="I66" i="2"/>
</calcChain>
</file>

<file path=xl/connections.xml><?xml version="1.0" encoding="utf-8"?>
<connections xmlns="http://schemas.openxmlformats.org/spreadsheetml/2006/main">
  <connection id="1" name="vysledek_hodnoceni1" type="6" refreshedVersion="4" background="1" saveData="1">
    <textPr codePage="65001" sourceFile="O:\Dotace\Speciální výzvy\ERD podzim 2011\vysledek_hodnoceni.csv" decimal="," thousands=" 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<sst xmlns="http://schemas.openxmlformats.org/spreadsheetml/2006/main" count="268" uniqueCount="213">
  <si>
    <t>Jméno organizace</t>
  </si>
  <si>
    <t>Obec</t>
  </si>
  <si>
    <t>Název projektu</t>
  </si>
  <si>
    <t>Celkový počet bodů</t>
  </si>
  <si>
    <t>Požadovaná část na OON</t>
  </si>
  <si>
    <t>Česká rada dětí a mládeže</t>
  </si>
  <si>
    <t>Praha 1</t>
  </si>
  <si>
    <t>Stromy Anežky České</t>
  </si>
  <si>
    <t>Akademické centrum studentských aktivit</t>
  </si>
  <si>
    <t>Kuřim</t>
  </si>
  <si>
    <t>POSED - Pracovní Setkání Dobrovolníků</t>
  </si>
  <si>
    <t>LOS - Liberecká občanská společnost, o. s.</t>
  </si>
  <si>
    <t>Liberec</t>
  </si>
  <si>
    <t>I love Nisa</t>
  </si>
  <si>
    <t>Duha</t>
  </si>
  <si>
    <t>Duha 2011 - mezinárodní dobrovolnictví</t>
  </si>
  <si>
    <t>Junák - svaz skautů a skautek ČR</t>
  </si>
  <si>
    <t>Dobrovolníci jsou vidět!</t>
  </si>
  <si>
    <t>Liga lesní moudrosti - The Woodcraft League</t>
  </si>
  <si>
    <t>Dobrovolnický podzim v LLM</t>
  </si>
  <si>
    <t>Asociace TRIGON</t>
  </si>
  <si>
    <t>Ostrava</t>
  </si>
  <si>
    <t xml:space="preserve">XIX. ročník Evropských dnů handicapu v Ostravě </t>
  </si>
  <si>
    <t>Akropolis,o.s.</t>
  </si>
  <si>
    <t>Uherské Hradiště</t>
  </si>
  <si>
    <t>Podpora a rozvoj dobrovolnictví</t>
  </si>
  <si>
    <t>Středisko Radost - občanské sdružení</t>
  </si>
  <si>
    <t>BRNO</t>
  </si>
  <si>
    <t>Radost pro druhé 2011</t>
  </si>
  <si>
    <t>Sdružení Nové Město na Moravě o.s.</t>
  </si>
  <si>
    <t>Nové Město na Moravě</t>
  </si>
  <si>
    <t>Otevřené dveře</t>
  </si>
  <si>
    <t>HESTIA, o.s.</t>
  </si>
  <si>
    <t>Propagace dobrovolnictví v rámci ERD: akce v Týdnu dobrovolnictví</t>
  </si>
  <si>
    <t>PIONÝR</t>
  </si>
  <si>
    <t>Tady žijí dobrovolníci</t>
  </si>
  <si>
    <t>TŠ BONIFÁC o.s.</t>
  </si>
  <si>
    <t>Rtyně v Podkrkonoší</t>
  </si>
  <si>
    <t>Dobrovolnictví aneb cesta k lidem</t>
  </si>
  <si>
    <t>Asociace turistických oddílů mládeže České republiky</t>
  </si>
  <si>
    <t>Roztoky u Prahy</t>
  </si>
  <si>
    <t>Dobrovolnictví u tomíků</t>
  </si>
  <si>
    <t>Rodiče a děti Kadaně, občanské sdružení, (RADKA o.s.)</t>
  </si>
  <si>
    <t>Kadaň</t>
  </si>
  <si>
    <t>Chillout klub pro mládež</t>
  </si>
  <si>
    <t>o.s. ADRA</t>
  </si>
  <si>
    <t>Realizace dobrovolnických činností v rámci ERD</t>
  </si>
  <si>
    <t>Asociace malých debrujárů ČR</t>
  </si>
  <si>
    <t>Velká šestka</t>
  </si>
  <si>
    <t>SOZE - Sdružení občanů zabývajících se emigranty</t>
  </si>
  <si>
    <t>Brno</t>
  </si>
  <si>
    <t>Dobrovolníci uprchlíkům</t>
  </si>
  <si>
    <t>Občanské sdružení BENEDIKTUS</t>
  </si>
  <si>
    <t>Chotěboř</t>
  </si>
  <si>
    <t>Budování Archy na Modletíně - workcampy</t>
  </si>
  <si>
    <t>Hnutí Brontosaurus</t>
  </si>
  <si>
    <t>Být dobrovolníkem, být IN</t>
  </si>
  <si>
    <t>Duha ERD 2011 - mimořádné</t>
  </si>
  <si>
    <t>Dobrovolnictví na Vysočině</t>
  </si>
  <si>
    <t>Boii o. s.</t>
  </si>
  <si>
    <t>Nasavrky</t>
  </si>
  <si>
    <t>Profesionalizace dobrovolníků v Pardubickém kraji</t>
  </si>
  <si>
    <t>Diecézní charita Brno</t>
  </si>
  <si>
    <t>Zapal se pro dobrovolnictví!</t>
  </si>
  <si>
    <t>Adorea - dobrovolnické centrum Vsetín, o.s.</t>
  </si>
  <si>
    <t>Vsetín</t>
  </si>
  <si>
    <t>Dobrovolnictví je IN</t>
  </si>
  <si>
    <t>Oblastní charita Kutná Hora</t>
  </si>
  <si>
    <t>Kutná Hora</t>
  </si>
  <si>
    <t>Dobrovolnictví není nuda</t>
  </si>
  <si>
    <t>Koalice nevládek Pardubicka, o. s</t>
  </si>
  <si>
    <t>Pardubice</t>
  </si>
  <si>
    <t>Hledá se dobrovolník!</t>
  </si>
  <si>
    <t>Salesiánské středisko mládeže, o.p.s.</t>
  </si>
  <si>
    <t>Praha 8</t>
  </si>
  <si>
    <t>Rozvoj a vzdělávání dobrovolníků Salesiánského střediska mládeže, o.p.s.</t>
  </si>
  <si>
    <t>Jihomoravská rada dětí a mládeže</t>
  </si>
  <si>
    <t>3 dny pro hrdiny</t>
  </si>
  <si>
    <t>Asociace středoškolských klubů České republiky, o. s.</t>
  </si>
  <si>
    <t>Revoluce 1956 a 1968</t>
  </si>
  <si>
    <t>Royal Rangers v ČR</t>
  </si>
  <si>
    <t>Třinec 1</t>
  </si>
  <si>
    <t>Středoevropská konference Royal Rangers</t>
  </si>
  <si>
    <t>YMCA v České republice</t>
  </si>
  <si>
    <t>YMCA v ČR 2011 (4)</t>
  </si>
  <si>
    <t>Nová Trojka</t>
  </si>
  <si>
    <t>Praha 3</t>
  </si>
  <si>
    <t>Podpora dobrovolnictví v NNO pracujících s rodinami s dětmi</t>
  </si>
  <si>
    <t>Dobrovolnické centrum, o.s.</t>
  </si>
  <si>
    <t>Ústí nad Labem</t>
  </si>
  <si>
    <t>3x v příhraničí</t>
  </si>
  <si>
    <t>To jsme my! Děti a mládež Evropy!</t>
  </si>
  <si>
    <t>AIESEC</t>
  </si>
  <si>
    <t>Praha</t>
  </si>
  <si>
    <t>Organizace kongresu EuroCo 2011</t>
  </si>
  <si>
    <t>Informační centrum pro mládež Tábor občanské sdružení</t>
  </si>
  <si>
    <t>Tábor</t>
  </si>
  <si>
    <t>Mobilní inmfopoint EDS</t>
  </si>
  <si>
    <t>Klub UNESCO Kroměříž</t>
  </si>
  <si>
    <t>Kroměříž</t>
  </si>
  <si>
    <t xml:space="preserve">Den pro   dobrovolníky  ve Zlínském kraji – Čeho jsme dosáhli, kam směřujeme? </t>
  </si>
  <si>
    <t>Evropský parlament mládeže v ČR</t>
  </si>
  <si>
    <t>Praha 4 - Kunratice</t>
  </si>
  <si>
    <t>8th Czech Forum Pardubice</t>
  </si>
  <si>
    <t>Rozumíme si</t>
  </si>
  <si>
    <t>Česko-německé fórum mládeže, o.s.</t>
  </si>
  <si>
    <t>Výcvik dobrovolníků v Royal Rangers</t>
  </si>
  <si>
    <t>Matěj</t>
  </si>
  <si>
    <t>Litoměřice</t>
  </si>
  <si>
    <t>Matěj podporuje dobrovolnictví</t>
  </si>
  <si>
    <t>Zámecký statek o.s.</t>
  </si>
  <si>
    <t>Dolní Rožínka</t>
  </si>
  <si>
    <t>Evropské dobrovolnictví handicapovaných</t>
  </si>
  <si>
    <t>Sdružení přátel Jaroslava Foglara, o. s.</t>
  </si>
  <si>
    <t>Holubník: Dobrovolnické centrum práce s dětmi a mládeží</t>
  </si>
  <si>
    <t>občanské sdružení Werichovci</t>
  </si>
  <si>
    <t>Markvartovice</t>
  </si>
  <si>
    <t>Třístranná konference</t>
  </si>
  <si>
    <t>DOMINO cz, o.s.</t>
  </si>
  <si>
    <t>Zlín 5</t>
  </si>
  <si>
    <t>DOBROVOLNÍCI</t>
  </si>
  <si>
    <t>RADAMBUK</t>
  </si>
  <si>
    <t>České Budějovice</t>
  </si>
  <si>
    <t>RADAMBUK - Evropský rok dobrovolnictví 2011</t>
  </si>
  <si>
    <t>Sdružení Mladých ochránců přírody</t>
  </si>
  <si>
    <t>PRAHA 3</t>
  </si>
  <si>
    <t>S dětmi bezpečně</t>
  </si>
  <si>
    <t>Radost do domu</t>
  </si>
  <si>
    <t>Ekologický právní servis</t>
  </si>
  <si>
    <t>Nové možnosti při práci s dobrovolníky</t>
  </si>
  <si>
    <t>Vodní záchranná služba Českého červeného kříže</t>
  </si>
  <si>
    <t>MLADÝ VODNÍ ZÁCHRANÁŘ</t>
  </si>
  <si>
    <t>Asociace nestátních neziskových organizací Plzeňského kraje</t>
  </si>
  <si>
    <t>Plzeň</t>
  </si>
  <si>
    <t>Koordinace a stabilizace dobrovolných přeshraničních projektů</t>
  </si>
  <si>
    <t>Společné zkušenosti</t>
  </si>
  <si>
    <t>celkem</t>
  </si>
  <si>
    <t>Přidělená dotace</t>
  </si>
  <si>
    <t>Požadovaná dotace</t>
  </si>
  <si>
    <t>Celkem</t>
  </si>
  <si>
    <t>z toho mzdové prostředky</t>
  </si>
  <si>
    <t>v Kč</t>
  </si>
  <si>
    <t>Prioritní osa 3 - Podpora rozvoje mezinárodních dobrovolnických aktivit mládeže</t>
  </si>
  <si>
    <t>Pořadové číslo</t>
  </si>
  <si>
    <t>IČ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</si>
  <si>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</si>
  <si>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</si>
  <si>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</si>
  <si>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</si>
  <si>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</si>
  <si>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</si>
  <si>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</si>
  <si>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</si>
  <si>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</si>
  <si>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</si>
  <si>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</si>
  <si>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</si>
  <si>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</si>
  <si>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</si>
  <si>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</si>
  <si>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</si>
  <si>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</si>
  <si>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</si>
  <si>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</si>
  <si>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</si>
  <si>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</si>
  <si>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</si>
  <si>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</si>
  <si>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</si>
  <si>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</si>
  <si>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</si>
  <si>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</si>
  <si>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</si>
  <si>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</si>
  <si>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</si>
  <si>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</si>
  <si>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</si>
  <si>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</si>
  <si>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</si>
  <si>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</si>
  <si>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</si>
  <si>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</si>
  <si>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</si>
  <si>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</si>
  <si>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</si>
  <si>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</si>
  <si>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</si>
  <si>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Poznámka</t>
  </si>
  <si>
    <t>bez inzerátů v celostátním tisku</t>
  </si>
  <si>
    <t>jen na projekt Živá kniha</t>
  </si>
  <si>
    <t>bez stroje na výrobu odznaků</t>
  </si>
  <si>
    <t>Prioritní osa 2 - Podpora aktivit v rámci Evropského roku dobrovolnictví 2011</t>
  </si>
  <si>
    <t>Výsledky mimořádného výběrového řízení k Evropskému roku dobrovolnictví</t>
  </si>
  <si>
    <t>IV.</t>
  </si>
  <si>
    <t>bez DHIM, kancelářské potřeby 12 840, proppagace 20 000</t>
  </si>
  <si>
    <t>bez webu a balíčků, snížení nákladů na zpracování výstavy na 17 600 Kč</t>
  </si>
  <si>
    <t>snížení položky propagace na 70 000 Kč</t>
  </si>
  <si>
    <t>materiál 44 500 Kč (bez VIZUS),  ext. služby 33 500 Kč, nájem 42 000 Kč, cestovné zaměstnanců 20 000 Kč</t>
  </si>
  <si>
    <t>materiál 23 000 Kč (bez DHIM), služby 42 500 Kč (doprava, propagace, vstupy, 17 500 Kč stravné)</t>
  </si>
  <si>
    <t>materiál 28 000 Kč, nájem 14 700 Kč, cestovné 59 300 Kč, jiné služby 137 800 Kč, honoráře 11 200 Kč, DHIM 40 300 Kč</t>
  </si>
  <si>
    <t>bez myčky, ledovače, kávovaru, DVD, TV</t>
  </si>
  <si>
    <t>snížení dotace na najem na 20 000 Kč, nákladů na tisk na 17 500 Kč, propagace na 18 000 Kč</t>
  </si>
  <si>
    <t>propagace 60 000 Kč, provozní náklady 6 000 Kč</t>
  </si>
  <si>
    <t>služby 51 011 Kč, odvody 23 789 Kč, materiál 3000 Kč</t>
  </si>
  <si>
    <t>materiál 10 000 (bez vybavení), služby 111 000 Kč (z toho propagace 80 000 Kč), odvody 26 064 Kč</t>
  </si>
  <si>
    <t>materiál 13 250 Kč, služby 25 000 Kč, odvody 6 460 Kč</t>
  </si>
  <si>
    <t>pouze na tisk brožury Samostatný vedoucí</t>
  </si>
  <si>
    <t>materiál 5000 Kč, služby 150 000 Kč</t>
  </si>
  <si>
    <t>materiál 4000 Kč, služby 89 000 Kč</t>
  </si>
  <si>
    <t>odvody 5000 Kč, materiál 5000 Kč, služby 25 000 (bez DHIM)</t>
  </si>
  <si>
    <t>materiál 23 000 Kč, služby 97 000 Kč )bez DHIM, vstupného)</t>
  </si>
  <si>
    <t>materiál 10 000 Kč, služby 192 000 Kč</t>
  </si>
  <si>
    <t>cestovné 11 700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</si>
</sst>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1" fillId="2" borderId="0" xfId="0" applyFont="1" applyFill="1"/>
    <xf numFmtId="3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3" xfId="0" applyNumberFormat="1" applyFont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3" fontId="2" fillId="0" borderId="0" xfId="0" applyNumberFormat="1" applyFont="1"/>
    <xf numFmtId="3" fontId="4" fillId="0" borderId="0" xfId="0" applyNumberFormat="1" applyFont="1"/>
    <xf numFmtId="3" fontId="1" fillId="3" borderId="3" xfId="0" applyNumberFormat="1" applyFont="1" applyFill="1" applyBorder="1" applyAlignment="1">
      <alignment wrapText="1"/>
    </xf>
    <xf numFmtId="3" fontId="1" fillId="3" borderId="1" xfId="0" applyNumberFormat="1" applyFont="1" applyFill="1" applyBorder="1" applyAlignment="1">
      <alignment wrapText="1"/>
    </xf>
    <xf numFmtId="3" fontId="1" fillId="3" borderId="2" xfId="0" applyNumberFormat="1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3" fontId="1" fillId="0" borderId="9" xfId="0" applyNumberFormat="1" applyFont="1" applyBorder="1" applyAlignment="1">
      <alignment wrapText="1"/>
    </xf>
    <xf numFmtId="3" fontId="1" fillId="3" borderId="9" xfId="0" applyNumberFormat="1" applyFont="1" applyFill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3" fontId="5" fillId="0" borderId="0" xfId="0" applyNumberFormat="1" applyFont="1"/>
    <xf numFmtId="3" fontId="6" fillId="0" borderId="0" xfId="0" applyNumberFormat="1" applyFont="1"/>
    <xf numFmtId="0" fontId="3" fillId="0" borderId="0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vysledek_hodnoceni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8"/>
  <sheetViews>
    <sheetView tabSelected="1" workbookViewId="0">
      <selection activeCell="C5" sqref="C5"/>
    </sheetView>
  </sheetViews>
  <sheetFormatPr defaultRowHeight="15" x14ac:dyDescent="0.25"/>
  <cols>
    <col min="1" max="1" width="9.140625" style="29"/>
    <col min="2" max="2" width="10.140625" style="4" customWidth="1"/>
    <col min="3" max="3" width="41.28515625" style="4" customWidth="1"/>
    <col min="4" max="4" width="14.42578125" style="4" customWidth="1"/>
    <col min="5" max="5" width="38.28515625" style="4" customWidth="1"/>
    <col min="6" max="6" width="10.85546875" style="4" customWidth="1"/>
    <col min="7" max="7" width="11.5703125" style="18" customWidth="1"/>
    <col min="8" max="10" width="13.42578125" style="18" customWidth="1"/>
    <col min="11" max="11" width="23.28515625" style="3" customWidth="1"/>
    <col min="12" max="12" width="16.140625" style="3" bestFit="1" customWidth="1"/>
    <col min="13" max="13" width="9.42578125" style="3" customWidth="1"/>
    <col min="14" max="14" width="8" style="3" customWidth="1"/>
    <col min="15" max="15" width="19.5703125" style="3" bestFit="1" customWidth="1"/>
    <col min="16" max="16" width="16.140625" style="3" bestFit="1" customWidth="1"/>
    <col min="17" max="17" width="18.42578125" style="3" bestFit="1" customWidth="1"/>
    <col min="18" max="18" width="16.85546875" style="3" bestFit="1" customWidth="1"/>
    <col min="19" max="19" width="9.140625" style="3"/>
    <col min="20" max="16384" width="9.140625" style="4"/>
  </cols>
  <sheetData>
    <row r="2" spans="1:19" ht="18.75" x14ac:dyDescent="0.3">
      <c r="C2" s="27" t="s">
        <v>192</v>
      </c>
      <c r="D2" s="27"/>
      <c r="E2" s="27"/>
      <c r="K2" s="48" t="s">
        <v>193</v>
      </c>
    </row>
    <row r="4" spans="1:19" ht="16.5" thickBot="1" x14ac:dyDescent="0.3">
      <c r="C4" s="28" t="s">
        <v>191</v>
      </c>
      <c r="J4" s="18" t="s">
        <v>141</v>
      </c>
    </row>
    <row r="5" spans="1:19" ht="45.75" thickBot="1" x14ac:dyDescent="0.3">
      <c r="A5" s="31" t="s">
        <v>143</v>
      </c>
      <c r="B5" s="32" t="s">
        <v>144</v>
      </c>
      <c r="C5" s="32" t="s">
        <v>0</v>
      </c>
      <c r="D5" s="32" t="s">
        <v>1</v>
      </c>
      <c r="E5" s="32" t="s">
        <v>2</v>
      </c>
      <c r="F5" s="32" t="s">
        <v>3</v>
      </c>
      <c r="G5" s="33" t="s">
        <v>138</v>
      </c>
      <c r="H5" s="33" t="s">
        <v>4</v>
      </c>
      <c r="I5" s="33" t="s">
        <v>137</v>
      </c>
      <c r="J5" s="33" t="s">
        <v>140</v>
      </c>
      <c r="K5" s="41" t="s">
        <v>187</v>
      </c>
      <c r="L5" s="2"/>
      <c r="M5" s="2"/>
      <c r="N5" s="2"/>
      <c r="O5" s="2"/>
      <c r="P5" s="2"/>
      <c r="Q5" s="2"/>
      <c r="R5" s="2"/>
    </row>
    <row r="6" spans="1:19" ht="15.75" thickTop="1" x14ac:dyDescent="0.25">
      <c r="A6" s="34" t="s">
        <v>145</v>
      </c>
      <c r="B6" s="5">
        <v>68379439</v>
      </c>
      <c r="C6" s="6" t="s">
        <v>5</v>
      </c>
      <c r="D6" s="6" t="s">
        <v>6</v>
      </c>
      <c r="E6" s="6" t="s">
        <v>7</v>
      </c>
      <c r="F6" s="6">
        <v>170</v>
      </c>
      <c r="G6" s="19">
        <v>194020</v>
      </c>
      <c r="H6" s="19">
        <v>0</v>
      </c>
      <c r="I6" s="24">
        <v>194020</v>
      </c>
      <c r="J6" s="19">
        <v>0</v>
      </c>
      <c r="K6" s="42"/>
      <c r="L6" s="7"/>
      <c r="M6" s="7"/>
      <c r="N6" s="7"/>
      <c r="O6" s="7"/>
      <c r="P6" s="7"/>
      <c r="Q6" s="7"/>
      <c r="R6" s="7"/>
    </row>
    <row r="7" spans="1:19" ht="45" x14ac:dyDescent="0.25">
      <c r="A7" s="35" t="s">
        <v>146</v>
      </c>
      <c r="B7" s="8">
        <v>26566958</v>
      </c>
      <c r="C7" s="1" t="s">
        <v>8</v>
      </c>
      <c r="D7" s="1" t="s">
        <v>9</v>
      </c>
      <c r="E7" s="1" t="s">
        <v>10</v>
      </c>
      <c r="F7" s="1">
        <v>170</v>
      </c>
      <c r="G7" s="14">
        <v>268110</v>
      </c>
      <c r="H7" s="14">
        <v>56400</v>
      </c>
      <c r="I7" s="25">
        <v>193650</v>
      </c>
      <c r="J7" s="14">
        <v>28200</v>
      </c>
      <c r="K7" s="43" t="s">
        <v>194</v>
      </c>
      <c r="L7" s="7"/>
      <c r="M7" s="7"/>
      <c r="N7" s="7"/>
      <c r="O7" s="7"/>
      <c r="P7" s="7"/>
      <c r="Q7" s="7"/>
      <c r="R7" s="7"/>
    </row>
    <row r="8" spans="1:19" ht="60" x14ac:dyDescent="0.25">
      <c r="A8" s="35" t="s">
        <v>147</v>
      </c>
      <c r="B8" s="8">
        <v>409430</v>
      </c>
      <c r="C8" s="1" t="s">
        <v>16</v>
      </c>
      <c r="D8" s="1" t="s">
        <v>6</v>
      </c>
      <c r="E8" s="1" t="s">
        <v>17</v>
      </c>
      <c r="F8" s="1">
        <v>162</v>
      </c>
      <c r="G8" s="14">
        <v>385000</v>
      </c>
      <c r="H8" s="14">
        <v>74400</v>
      </c>
      <c r="I8" s="25">
        <v>272000</v>
      </c>
      <c r="J8" s="14">
        <v>44000</v>
      </c>
      <c r="K8" s="43" t="s">
        <v>195</v>
      </c>
      <c r="L8" s="7"/>
      <c r="M8" s="7"/>
      <c r="N8" s="7"/>
      <c r="O8" s="7"/>
      <c r="P8" s="7"/>
      <c r="Q8" s="7"/>
      <c r="R8" s="7"/>
    </row>
    <row r="9" spans="1:19" ht="30" x14ac:dyDescent="0.25">
      <c r="A9" s="35" t="s">
        <v>148</v>
      </c>
      <c r="B9" s="8">
        <v>535474</v>
      </c>
      <c r="C9" s="1" t="s">
        <v>18</v>
      </c>
      <c r="D9" s="1" t="s">
        <v>6</v>
      </c>
      <c r="E9" s="1" t="s">
        <v>19</v>
      </c>
      <c r="F9" s="1">
        <v>160</v>
      </c>
      <c r="G9" s="14">
        <v>139699</v>
      </c>
      <c r="H9" s="14">
        <v>12000</v>
      </c>
      <c r="I9" s="25">
        <v>139699</v>
      </c>
      <c r="J9" s="14">
        <v>12000</v>
      </c>
      <c r="K9" s="43" t="s">
        <v>196</v>
      </c>
      <c r="L9" s="7"/>
      <c r="M9" s="7"/>
      <c r="N9" s="7"/>
      <c r="O9" s="7"/>
      <c r="P9" s="7"/>
      <c r="Q9" s="7"/>
      <c r="R9" s="7"/>
    </row>
    <row r="10" spans="1:19" ht="30" x14ac:dyDescent="0.25">
      <c r="A10" s="35" t="s">
        <v>149</v>
      </c>
      <c r="B10" s="8">
        <v>27027686</v>
      </c>
      <c r="C10" s="1" t="s">
        <v>20</v>
      </c>
      <c r="D10" s="1" t="s">
        <v>21</v>
      </c>
      <c r="E10" s="1" t="s">
        <v>22</v>
      </c>
      <c r="F10" s="1">
        <v>156</v>
      </c>
      <c r="G10" s="14">
        <v>379500</v>
      </c>
      <c r="H10" s="14">
        <v>76000</v>
      </c>
      <c r="I10" s="25">
        <v>233000</v>
      </c>
      <c r="J10" s="14">
        <v>0</v>
      </c>
      <c r="K10" s="43"/>
      <c r="L10" s="7"/>
      <c r="M10" s="7"/>
      <c r="N10" s="7"/>
      <c r="O10" s="7"/>
      <c r="P10" s="7"/>
      <c r="Q10" s="7"/>
      <c r="R10" s="7"/>
    </row>
    <row r="11" spans="1:19" ht="30" x14ac:dyDescent="0.25">
      <c r="A11" s="35" t="s">
        <v>150</v>
      </c>
      <c r="B11" s="8">
        <v>28552709</v>
      </c>
      <c r="C11" s="1" t="s">
        <v>23</v>
      </c>
      <c r="D11" s="1" t="s">
        <v>24</v>
      </c>
      <c r="E11" s="1" t="s">
        <v>25</v>
      </c>
      <c r="F11" s="1">
        <v>150</v>
      </c>
      <c r="G11" s="14">
        <v>151347</v>
      </c>
      <c r="H11" s="14">
        <v>57035</v>
      </c>
      <c r="I11" s="25">
        <v>74897</v>
      </c>
      <c r="J11" s="14">
        <v>0</v>
      </c>
      <c r="K11" s="43"/>
      <c r="L11" s="7"/>
      <c r="M11" s="7"/>
      <c r="N11" s="7"/>
      <c r="O11" s="7"/>
      <c r="P11" s="7"/>
      <c r="Q11" s="7"/>
      <c r="R11" s="7"/>
    </row>
    <row r="12" spans="1:19" ht="75" x14ac:dyDescent="0.25">
      <c r="A12" s="35" t="s">
        <v>151</v>
      </c>
      <c r="B12" s="8">
        <v>60552921</v>
      </c>
      <c r="C12" s="1" t="s">
        <v>26</v>
      </c>
      <c r="D12" s="1" t="s">
        <v>27</v>
      </c>
      <c r="E12" s="1" t="s">
        <v>28</v>
      </c>
      <c r="F12" s="1">
        <v>146</v>
      </c>
      <c r="G12" s="14">
        <v>311000</v>
      </c>
      <c r="H12" s="14">
        <v>0</v>
      </c>
      <c r="I12" s="25">
        <v>140000</v>
      </c>
      <c r="J12" s="14">
        <v>0</v>
      </c>
      <c r="K12" s="43" t="s">
        <v>197</v>
      </c>
      <c r="L12" s="7"/>
      <c r="M12" s="7"/>
      <c r="N12" s="7"/>
      <c r="O12" s="7"/>
      <c r="P12" s="7"/>
      <c r="Q12" s="7"/>
      <c r="R12" s="7"/>
    </row>
    <row r="13" spans="1:19" ht="30" x14ac:dyDescent="0.25">
      <c r="A13" s="35" t="s">
        <v>152</v>
      </c>
      <c r="B13" s="8">
        <v>45659028</v>
      </c>
      <c r="C13" s="1" t="s">
        <v>29</v>
      </c>
      <c r="D13" s="1" t="s">
        <v>30</v>
      </c>
      <c r="E13" s="1" t="s">
        <v>31</v>
      </c>
      <c r="F13" s="1">
        <v>144</v>
      </c>
      <c r="G13" s="14">
        <v>114030</v>
      </c>
      <c r="H13" s="14">
        <v>0</v>
      </c>
      <c r="I13" s="25">
        <v>106030</v>
      </c>
      <c r="J13" s="14">
        <v>0</v>
      </c>
      <c r="K13" s="43" t="s">
        <v>188</v>
      </c>
      <c r="L13" s="7"/>
      <c r="M13" s="7"/>
      <c r="N13" s="7"/>
      <c r="O13" s="7"/>
      <c r="P13" s="7"/>
      <c r="Q13" s="7"/>
      <c r="R13" s="7"/>
    </row>
    <row r="14" spans="1:19" ht="30" x14ac:dyDescent="0.25">
      <c r="A14" s="35" t="s">
        <v>153</v>
      </c>
      <c r="B14" s="8">
        <v>6779751</v>
      </c>
      <c r="C14" s="1" t="s">
        <v>32</v>
      </c>
      <c r="D14" s="1" t="s">
        <v>6</v>
      </c>
      <c r="E14" s="1" t="s">
        <v>33</v>
      </c>
      <c r="F14" s="1">
        <v>142</v>
      </c>
      <c r="G14" s="14">
        <v>138300</v>
      </c>
      <c r="H14" s="14">
        <v>46900</v>
      </c>
      <c r="I14" s="25">
        <v>138300</v>
      </c>
      <c r="J14" s="14">
        <v>46900</v>
      </c>
      <c r="K14" s="43"/>
      <c r="L14" s="7"/>
      <c r="M14" s="7"/>
      <c r="N14" s="7"/>
      <c r="O14" s="7"/>
      <c r="P14" s="7"/>
      <c r="Q14" s="7"/>
      <c r="R14" s="7"/>
    </row>
    <row r="15" spans="1:19" x14ac:dyDescent="0.25">
      <c r="A15" s="35" t="s">
        <v>154</v>
      </c>
      <c r="B15" s="8">
        <v>499161</v>
      </c>
      <c r="C15" s="1" t="s">
        <v>34</v>
      </c>
      <c r="D15" s="1" t="s">
        <v>6</v>
      </c>
      <c r="E15" s="1" t="s">
        <v>35</v>
      </c>
      <c r="F15" s="1">
        <v>140</v>
      </c>
      <c r="G15" s="14">
        <v>287420</v>
      </c>
      <c r="H15" s="14">
        <v>20955</v>
      </c>
      <c r="I15" s="25">
        <v>287420</v>
      </c>
      <c r="J15" s="14">
        <v>20955</v>
      </c>
      <c r="K15" s="43"/>
      <c r="L15" s="7"/>
      <c r="M15" s="7"/>
      <c r="N15" s="7"/>
      <c r="O15" s="7"/>
      <c r="P15" s="7"/>
      <c r="Q15" s="7"/>
      <c r="R15" s="7"/>
    </row>
    <row r="16" spans="1:19" s="13" customFormat="1" ht="75" x14ac:dyDescent="0.25">
      <c r="A16" s="35" t="s">
        <v>155</v>
      </c>
      <c r="B16" s="9">
        <v>26638347</v>
      </c>
      <c r="C16" s="10" t="s">
        <v>36</v>
      </c>
      <c r="D16" s="10" t="s">
        <v>37</v>
      </c>
      <c r="E16" s="10" t="s">
        <v>38</v>
      </c>
      <c r="F16" s="10">
        <v>140</v>
      </c>
      <c r="G16" s="20">
        <v>230000</v>
      </c>
      <c r="H16" s="20">
        <v>50000</v>
      </c>
      <c r="I16" s="25">
        <v>88500</v>
      </c>
      <c r="J16" s="20">
        <v>23000</v>
      </c>
      <c r="K16" s="44" t="s">
        <v>198</v>
      </c>
      <c r="L16" s="11"/>
      <c r="M16" s="11"/>
      <c r="N16" s="11"/>
      <c r="O16" s="11"/>
      <c r="P16" s="11"/>
      <c r="Q16" s="11"/>
      <c r="R16" s="11"/>
      <c r="S16" s="12"/>
    </row>
    <row r="17" spans="1:19" ht="90" x14ac:dyDescent="0.25">
      <c r="A17" s="35" t="s">
        <v>156</v>
      </c>
      <c r="B17" s="8">
        <v>531413</v>
      </c>
      <c r="C17" s="1" t="s">
        <v>39</v>
      </c>
      <c r="D17" s="1" t="s">
        <v>40</v>
      </c>
      <c r="E17" s="1" t="s">
        <v>41</v>
      </c>
      <c r="F17" s="1">
        <v>136</v>
      </c>
      <c r="G17" s="14">
        <v>349300</v>
      </c>
      <c r="H17" s="14">
        <v>0</v>
      </c>
      <c r="I17" s="25">
        <f>+G17-58000</f>
        <v>291300</v>
      </c>
      <c r="J17" s="14">
        <v>0</v>
      </c>
      <c r="K17" s="43" t="s">
        <v>199</v>
      </c>
      <c r="L17" s="7"/>
      <c r="M17" s="7"/>
      <c r="N17" s="7"/>
      <c r="O17" s="7"/>
      <c r="P17" s="7"/>
      <c r="Q17" s="7"/>
      <c r="R17" s="7"/>
    </row>
    <row r="18" spans="1:19" ht="30" x14ac:dyDescent="0.25">
      <c r="A18" s="35" t="s">
        <v>157</v>
      </c>
      <c r="B18" s="8">
        <v>26637260</v>
      </c>
      <c r="C18" s="1" t="s">
        <v>42</v>
      </c>
      <c r="D18" s="1" t="s">
        <v>43</v>
      </c>
      <c r="E18" s="1" t="s">
        <v>44</v>
      </c>
      <c r="F18" s="1">
        <v>136</v>
      </c>
      <c r="G18" s="14">
        <v>284500</v>
      </c>
      <c r="H18" s="14">
        <v>0</v>
      </c>
      <c r="I18" s="25">
        <v>120000</v>
      </c>
      <c r="J18" s="14">
        <v>0</v>
      </c>
      <c r="K18" s="43" t="s">
        <v>200</v>
      </c>
      <c r="L18" s="7"/>
      <c r="M18" s="7"/>
      <c r="N18" s="7"/>
      <c r="O18" s="7"/>
      <c r="P18" s="7"/>
      <c r="Q18" s="7"/>
      <c r="R18" s="7"/>
    </row>
    <row r="19" spans="1:19" ht="30" x14ac:dyDescent="0.25">
      <c r="A19" s="35" t="s">
        <v>158</v>
      </c>
      <c r="B19" s="8">
        <v>61388122</v>
      </c>
      <c r="C19" s="1" t="s">
        <v>45</v>
      </c>
      <c r="D19" s="1" t="s">
        <v>21</v>
      </c>
      <c r="E19" s="1" t="s">
        <v>46</v>
      </c>
      <c r="F19" s="1">
        <v>136</v>
      </c>
      <c r="G19" s="14">
        <v>158835</v>
      </c>
      <c r="H19" s="14">
        <v>79976</v>
      </c>
      <c r="I19" s="25">
        <f>+G19-40000</f>
        <v>118835</v>
      </c>
      <c r="J19" s="14">
        <f>+H19-40000</f>
        <v>39976</v>
      </c>
      <c r="K19" s="43"/>
      <c r="L19" s="7"/>
      <c r="M19" s="7"/>
      <c r="N19" s="7"/>
      <c r="O19" s="7"/>
      <c r="P19" s="7"/>
      <c r="Q19" s="7"/>
      <c r="R19" s="7"/>
    </row>
    <row r="20" spans="1:19" ht="30" x14ac:dyDescent="0.25">
      <c r="A20" s="35" t="s">
        <v>159</v>
      </c>
      <c r="B20" s="8">
        <v>44994249</v>
      </c>
      <c r="C20" s="1" t="s">
        <v>49</v>
      </c>
      <c r="D20" s="1" t="s">
        <v>50</v>
      </c>
      <c r="E20" s="1" t="s">
        <v>51</v>
      </c>
      <c r="F20" s="1">
        <v>132</v>
      </c>
      <c r="G20" s="14">
        <v>90348</v>
      </c>
      <c r="H20" s="14">
        <v>41200</v>
      </c>
      <c r="I20" s="25">
        <v>77348</v>
      </c>
      <c r="J20" s="14">
        <v>40848</v>
      </c>
      <c r="K20" s="43"/>
      <c r="L20" s="7"/>
      <c r="M20" s="7"/>
      <c r="N20" s="7"/>
      <c r="O20" s="7"/>
      <c r="P20" s="7"/>
      <c r="Q20" s="7"/>
      <c r="R20" s="7"/>
    </row>
    <row r="21" spans="1:19" ht="60" x14ac:dyDescent="0.25">
      <c r="A21" s="35" t="s">
        <v>160</v>
      </c>
      <c r="B21" s="8">
        <v>408328</v>
      </c>
      <c r="C21" s="1" t="s">
        <v>55</v>
      </c>
      <c r="D21" s="1" t="s">
        <v>50</v>
      </c>
      <c r="E21" s="1" t="s">
        <v>56</v>
      </c>
      <c r="F21" s="1">
        <v>126</v>
      </c>
      <c r="G21" s="14">
        <v>261300</v>
      </c>
      <c r="H21" s="14">
        <v>63000</v>
      </c>
      <c r="I21" s="25">
        <f>+G21-48000</f>
        <v>213300</v>
      </c>
      <c r="J21" s="14">
        <v>63000</v>
      </c>
      <c r="K21" s="43" t="s">
        <v>201</v>
      </c>
      <c r="L21" s="7"/>
      <c r="M21" s="7"/>
      <c r="N21" s="7"/>
      <c r="O21" s="7"/>
      <c r="P21" s="7"/>
      <c r="Q21" s="7"/>
      <c r="R21" s="7"/>
    </row>
    <row r="22" spans="1:19" ht="45" x14ac:dyDescent="0.25">
      <c r="A22" s="35" t="s">
        <v>161</v>
      </c>
      <c r="B22" s="8">
        <v>409901</v>
      </c>
      <c r="C22" s="1" t="s">
        <v>14</v>
      </c>
      <c r="D22" s="1" t="s">
        <v>6</v>
      </c>
      <c r="E22" s="1" t="s">
        <v>57</v>
      </c>
      <c r="F22" s="1">
        <v>126</v>
      </c>
      <c r="G22" s="14">
        <v>96000</v>
      </c>
      <c r="H22" s="14">
        <v>0</v>
      </c>
      <c r="I22" s="25">
        <v>66000</v>
      </c>
      <c r="J22" s="14">
        <v>0</v>
      </c>
      <c r="K22" s="43" t="s">
        <v>202</v>
      </c>
      <c r="L22" s="7"/>
      <c r="M22" s="7"/>
      <c r="N22" s="7"/>
      <c r="O22" s="7"/>
      <c r="P22" s="7"/>
      <c r="Q22" s="7"/>
      <c r="R22" s="7"/>
    </row>
    <row r="23" spans="1:19" ht="75" x14ac:dyDescent="0.25">
      <c r="A23" s="35" t="s">
        <v>162</v>
      </c>
      <c r="B23" s="8">
        <v>70868832</v>
      </c>
      <c r="C23" s="1" t="s">
        <v>52</v>
      </c>
      <c r="D23" s="1" t="s">
        <v>53</v>
      </c>
      <c r="E23" s="1" t="s">
        <v>58</v>
      </c>
      <c r="F23" s="1">
        <v>126</v>
      </c>
      <c r="G23" s="14">
        <v>313721</v>
      </c>
      <c r="H23" s="14">
        <v>76657</v>
      </c>
      <c r="I23" s="25">
        <f>+G23-90000</f>
        <v>223721</v>
      </c>
      <c r="J23" s="14">
        <v>76657</v>
      </c>
      <c r="K23" s="43" t="s">
        <v>204</v>
      </c>
      <c r="L23" s="7"/>
      <c r="M23" s="7"/>
      <c r="N23" s="7"/>
      <c r="O23" s="7"/>
      <c r="P23" s="7"/>
      <c r="Q23" s="7"/>
      <c r="R23" s="7"/>
    </row>
    <row r="24" spans="1:19" ht="30" x14ac:dyDescent="0.25">
      <c r="A24" s="35" t="s">
        <v>163</v>
      </c>
      <c r="B24" s="8">
        <v>26604477</v>
      </c>
      <c r="C24" s="1" t="s">
        <v>59</v>
      </c>
      <c r="D24" s="1" t="s">
        <v>60</v>
      </c>
      <c r="E24" s="1" t="s">
        <v>61</v>
      </c>
      <c r="F24" s="1">
        <v>124</v>
      </c>
      <c r="G24" s="14">
        <v>49000</v>
      </c>
      <c r="H24" s="14">
        <v>5000</v>
      </c>
      <c r="I24" s="25">
        <v>49000</v>
      </c>
      <c r="J24" s="14">
        <v>5000</v>
      </c>
      <c r="K24" s="43"/>
      <c r="L24" s="7"/>
      <c r="M24" s="7"/>
      <c r="N24" s="7"/>
      <c r="O24" s="7"/>
      <c r="P24" s="7"/>
      <c r="Q24" s="7"/>
      <c r="R24" s="7"/>
    </row>
    <row r="25" spans="1:19" ht="45" x14ac:dyDescent="0.25">
      <c r="A25" s="35" t="s">
        <v>164</v>
      </c>
      <c r="B25" s="8">
        <v>44990260</v>
      </c>
      <c r="C25" s="1" t="s">
        <v>62</v>
      </c>
      <c r="D25" s="1" t="s">
        <v>50</v>
      </c>
      <c r="E25" s="1" t="s">
        <v>63</v>
      </c>
      <c r="F25" s="1">
        <v>122</v>
      </c>
      <c r="G25" s="14">
        <v>191555</v>
      </c>
      <c r="H25" s="14">
        <v>69966</v>
      </c>
      <c r="I25" s="25">
        <v>147766</v>
      </c>
      <c r="J25" s="14">
        <v>69966</v>
      </c>
      <c r="K25" s="43" t="s">
        <v>203</v>
      </c>
      <c r="L25" s="7"/>
      <c r="M25" s="7"/>
      <c r="N25" s="7"/>
      <c r="O25" s="7"/>
      <c r="P25" s="7"/>
      <c r="Q25" s="7"/>
      <c r="R25" s="7"/>
    </row>
    <row r="26" spans="1:19" x14ac:dyDescent="0.25">
      <c r="A26" s="35" t="s">
        <v>165</v>
      </c>
      <c r="B26" s="8">
        <v>26631539</v>
      </c>
      <c r="C26" s="1" t="s">
        <v>64</v>
      </c>
      <c r="D26" s="1" t="s">
        <v>65</v>
      </c>
      <c r="E26" s="1" t="s">
        <v>66</v>
      </c>
      <c r="F26" s="1">
        <v>122</v>
      </c>
      <c r="G26" s="14">
        <v>48000</v>
      </c>
      <c r="H26" s="14">
        <v>18910</v>
      </c>
      <c r="I26" s="25">
        <v>48000</v>
      </c>
      <c r="J26" s="14">
        <v>18910</v>
      </c>
      <c r="K26" s="43"/>
      <c r="L26" s="7"/>
      <c r="M26" s="7"/>
      <c r="N26" s="7"/>
      <c r="O26" s="7"/>
      <c r="P26" s="7"/>
      <c r="Q26" s="7"/>
      <c r="R26" s="7"/>
    </row>
    <row r="27" spans="1:19" ht="45" x14ac:dyDescent="0.25">
      <c r="A27" s="35" t="s">
        <v>166</v>
      </c>
      <c r="B27" s="8">
        <v>49543547</v>
      </c>
      <c r="C27" s="1" t="s">
        <v>67</v>
      </c>
      <c r="D27" s="1" t="s">
        <v>68</v>
      </c>
      <c r="E27" s="1" t="s">
        <v>69</v>
      </c>
      <c r="F27" s="1">
        <v>122</v>
      </c>
      <c r="G27" s="14">
        <v>78510</v>
      </c>
      <c r="H27" s="14">
        <v>28800</v>
      </c>
      <c r="I27" s="25">
        <v>73510</v>
      </c>
      <c r="J27" s="14">
        <v>28800</v>
      </c>
      <c r="K27" s="43" t="s">
        <v>205</v>
      </c>
      <c r="L27" s="7"/>
      <c r="M27" s="7"/>
      <c r="N27" s="7"/>
      <c r="O27" s="7"/>
      <c r="P27" s="7"/>
      <c r="Q27" s="7"/>
      <c r="R27" s="7"/>
    </row>
    <row r="28" spans="1:19" x14ac:dyDescent="0.25">
      <c r="A28" s="35" t="s">
        <v>167</v>
      </c>
      <c r="B28" s="8">
        <v>26679485</v>
      </c>
      <c r="C28" s="1" t="s">
        <v>70</v>
      </c>
      <c r="D28" s="1" t="s">
        <v>71</v>
      </c>
      <c r="E28" s="1" t="s">
        <v>72</v>
      </c>
      <c r="F28" s="1">
        <v>120</v>
      </c>
      <c r="G28" s="14">
        <v>180476</v>
      </c>
      <c r="H28" s="14">
        <v>30700</v>
      </c>
      <c r="I28" s="25">
        <v>180476</v>
      </c>
      <c r="J28" s="14">
        <v>30700</v>
      </c>
      <c r="K28" s="43"/>
      <c r="L28" s="7"/>
      <c r="M28" s="7"/>
      <c r="N28" s="7"/>
      <c r="O28" s="7"/>
      <c r="P28" s="7"/>
      <c r="Q28" s="7"/>
      <c r="R28" s="7"/>
    </row>
    <row r="29" spans="1:19" ht="30" x14ac:dyDescent="0.25">
      <c r="A29" s="35" t="s">
        <v>168</v>
      </c>
      <c r="B29" s="8">
        <v>27084876</v>
      </c>
      <c r="C29" s="1" t="s">
        <v>73</v>
      </c>
      <c r="D29" s="1" t="s">
        <v>74</v>
      </c>
      <c r="E29" s="1" t="s">
        <v>75</v>
      </c>
      <c r="F29" s="1">
        <v>118</v>
      </c>
      <c r="G29" s="14">
        <v>69700</v>
      </c>
      <c r="H29" s="14">
        <v>48200</v>
      </c>
      <c r="I29" s="25">
        <v>69700</v>
      </c>
      <c r="J29" s="14">
        <v>48200</v>
      </c>
      <c r="K29" s="43"/>
      <c r="L29" s="7"/>
      <c r="M29" s="7"/>
      <c r="N29" s="7"/>
      <c r="O29" s="7"/>
      <c r="P29" s="7"/>
      <c r="Q29" s="7"/>
      <c r="R29" s="7"/>
    </row>
    <row r="30" spans="1:19" x14ac:dyDescent="0.25">
      <c r="A30" s="35" t="s">
        <v>169</v>
      </c>
      <c r="B30" s="8">
        <v>26525003</v>
      </c>
      <c r="C30" s="1" t="s">
        <v>76</v>
      </c>
      <c r="D30" s="1" t="s">
        <v>50</v>
      </c>
      <c r="E30" s="1" t="s">
        <v>77</v>
      </c>
      <c r="F30" s="1">
        <v>118</v>
      </c>
      <c r="G30" s="14">
        <v>122600</v>
      </c>
      <c r="H30" s="14">
        <v>33600</v>
      </c>
      <c r="I30" s="25">
        <v>122600</v>
      </c>
      <c r="J30" s="14">
        <v>33600</v>
      </c>
      <c r="K30" s="43"/>
      <c r="L30" s="7"/>
      <c r="M30" s="7"/>
      <c r="N30" s="7"/>
      <c r="O30" s="7"/>
      <c r="P30" s="7"/>
      <c r="Q30" s="7"/>
      <c r="R30" s="7"/>
    </row>
    <row r="31" spans="1:19" s="13" customFormat="1" ht="30" x14ac:dyDescent="0.25">
      <c r="A31" s="35" t="s">
        <v>170</v>
      </c>
      <c r="B31" s="9">
        <v>499498</v>
      </c>
      <c r="C31" s="10" t="s">
        <v>83</v>
      </c>
      <c r="D31" s="10" t="s">
        <v>6</v>
      </c>
      <c r="E31" s="10" t="s">
        <v>84</v>
      </c>
      <c r="F31" s="10">
        <v>112</v>
      </c>
      <c r="G31" s="20">
        <v>126000</v>
      </c>
      <c r="H31" s="20">
        <v>91000</v>
      </c>
      <c r="I31" s="25">
        <v>56000</v>
      </c>
      <c r="J31" s="20">
        <v>31000</v>
      </c>
      <c r="K31" s="44" t="s">
        <v>206</v>
      </c>
      <c r="L31" s="11"/>
      <c r="M31" s="11"/>
      <c r="N31" s="11"/>
      <c r="O31" s="11"/>
      <c r="P31" s="11"/>
      <c r="Q31" s="11"/>
      <c r="R31" s="11"/>
      <c r="S31" s="12"/>
    </row>
    <row r="32" spans="1:19" ht="30" x14ac:dyDescent="0.25">
      <c r="A32" s="35" t="s">
        <v>171</v>
      </c>
      <c r="B32" s="8">
        <v>26594161</v>
      </c>
      <c r="C32" s="1" t="s">
        <v>85</v>
      </c>
      <c r="D32" s="1" t="s">
        <v>86</v>
      </c>
      <c r="E32" s="1" t="s">
        <v>87</v>
      </c>
      <c r="F32" s="1">
        <v>112</v>
      </c>
      <c r="G32" s="14">
        <v>92950</v>
      </c>
      <c r="H32" s="14">
        <v>55900</v>
      </c>
      <c r="I32" s="25">
        <v>92950</v>
      </c>
      <c r="J32" s="14">
        <v>55900</v>
      </c>
      <c r="K32" s="43"/>
      <c r="L32" s="7"/>
      <c r="M32" s="7"/>
      <c r="N32" s="7"/>
      <c r="O32" s="7"/>
      <c r="P32" s="7"/>
      <c r="Q32" s="7"/>
      <c r="R32" s="7"/>
    </row>
    <row r="33" spans="1:19" ht="30" x14ac:dyDescent="0.25">
      <c r="A33" s="35" t="s">
        <v>172</v>
      </c>
      <c r="B33" s="8">
        <v>26550547</v>
      </c>
      <c r="C33" s="1" t="s">
        <v>95</v>
      </c>
      <c r="D33" s="1" t="s">
        <v>96</v>
      </c>
      <c r="E33" s="1" t="s">
        <v>97</v>
      </c>
      <c r="F33" s="1">
        <v>104</v>
      </c>
      <c r="G33" s="14">
        <v>55000</v>
      </c>
      <c r="H33" s="14">
        <v>14000</v>
      </c>
      <c r="I33" s="25">
        <v>47000</v>
      </c>
      <c r="J33" s="14">
        <v>14000</v>
      </c>
      <c r="K33" s="43" t="s">
        <v>190</v>
      </c>
      <c r="L33" s="7"/>
      <c r="M33" s="7"/>
      <c r="N33" s="7"/>
      <c r="O33" s="7"/>
      <c r="P33" s="7"/>
      <c r="Q33" s="7"/>
      <c r="R33" s="7"/>
    </row>
    <row r="34" spans="1:19" ht="30" x14ac:dyDescent="0.25">
      <c r="A34" s="35" t="s">
        <v>173</v>
      </c>
      <c r="B34" s="15">
        <v>47934778</v>
      </c>
      <c r="C34" s="16" t="s">
        <v>98</v>
      </c>
      <c r="D34" s="16" t="s">
        <v>99</v>
      </c>
      <c r="E34" s="16" t="s">
        <v>100</v>
      </c>
      <c r="F34" s="16">
        <v>104</v>
      </c>
      <c r="G34" s="21">
        <v>46680</v>
      </c>
      <c r="H34" s="21">
        <v>4000</v>
      </c>
      <c r="I34" s="26">
        <v>46680</v>
      </c>
      <c r="J34" s="21">
        <v>4000</v>
      </c>
      <c r="K34" s="43"/>
      <c r="L34" s="7"/>
      <c r="M34" s="7"/>
      <c r="N34" s="7"/>
      <c r="O34" s="7"/>
      <c r="P34" s="7"/>
      <c r="Q34" s="7"/>
      <c r="R34" s="7"/>
    </row>
    <row r="35" spans="1:19" ht="30" x14ac:dyDescent="0.25">
      <c r="A35" s="35" t="s">
        <v>174</v>
      </c>
      <c r="B35" s="8">
        <v>69056765</v>
      </c>
      <c r="C35" s="1" t="s">
        <v>101</v>
      </c>
      <c r="D35" s="1" t="s">
        <v>102</v>
      </c>
      <c r="E35" s="1" t="s">
        <v>103</v>
      </c>
      <c r="F35" s="1">
        <v>104</v>
      </c>
      <c r="G35" s="14">
        <v>100000</v>
      </c>
      <c r="H35" s="14">
        <v>0</v>
      </c>
      <c r="I35" s="25">
        <v>0</v>
      </c>
      <c r="J35" s="14">
        <v>0</v>
      </c>
      <c r="K35" s="43"/>
      <c r="L35" s="7"/>
      <c r="M35" s="7"/>
      <c r="N35" s="7"/>
      <c r="O35" s="7"/>
      <c r="P35" s="7"/>
      <c r="Q35" s="7"/>
      <c r="R35" s="7"/>
    </row>
    <row r="36" spans="1:19" x14ac:dyDescent="0.25">
      <c r="A36" s="35" t="s">
        <v>175</v>
      </c>
      <c r="B36" s="8">
        <v>641224433</v>
      </c>
      <c r="C36" s="1" t="s">
        <v>80</v>
      </c>
      <c r="D36" s="1" t="s">
        <v>81</v>
      </c>
      <c r="E36" s="1" t="s">
        <v>106</v>
      </c>
      <c r="F36" s="1">
        <v>98</v>
      </c>
      <c r="G36" s="14">
        <v>149000</v>
      </c>
      <c r="H36" s="14">
        <v>0</v>
      </c>
      <c r="I36" s="25">
        <v>0</v>
      </c>
      <c r="J36" s="14">
        <v>0</v>
      </c>
      <c r="K36" s="43"/>
      <c r="L36" s="7"/>
      <c r="M36" s="7"/>
      <c r="N36" s="7"/>
      <c r="O36" s="7"/>
      <c r="P36" s="7"/>
      <c r="Q36" s="7"/>
      <c r="R36" s="7"/>
    </row>
    <row r="37" spans="1:19" x14ac:dyDescent="0.25">
      <c r="A37" s="35" t="s">
        <v>176</v>
      </c>
      <c r="B37" s="8">
        <v>62769278</v>
      </c>
      <c r="C37" s="1" t="s">
        <v>107</v>
      </c>
      <c r="D37" s="1" t="s">
        <v>108</v>
      </c>
      <c r="E37" s="1" t="s">
        <v>109</v>
      </c>
      <c r="F37" s="1">
        <v>96</v>
      </c>
      <c r="G37" s="14">
        <v>83000</v>
      </c>
      <c r="H37" s="14">
        <v>0</v>
      </c>
      <c r="I37" s="25">
        <v>0</v>
      </c>
      <c r="J37" s="14">
        <v>0</v>
      </c>
      <c r="K37" s="43"/>
      <c r="L37" s="7"/>
      <c r="M37" s="7"/>
      <c r="N37" s="7"/>
      <c r="O37" s="7"/>
      <c r="P37" s="7"/>
      <c r="Q37" s="7"/>
      <c r="R37" s="7"/>
    </row>
    <row r="38" spans="1:19" ht="30" x14ac:dyDescent="0.25">
      <c r="A38" s="35" t="s">
        <v>177</v>
      </c>
      <c r="B38" s="8">
        <v>26526620</v>
      </c>
      <c r="C38" s="1" t="s">
        <v>110</v>
      </c>
      <c r="D38" s="1" t="s">
        <v>111</v>
      </c>
      <c r="E38" s="1" t="s">
        <v>112</v>
      </c>
      <c r="F38" s="1">
        <v>96</v>
      </c>
      <c r="G38" s="14">
        <v>90000</v>
      </c>
      <c r="H38" s="14">
        <v>20000</v>
      </c>
      <c r="I38" s="25">
        <v>0</v>
      </c>
      <c r="J38" s="14">
        <v>0</v>
      </c>
      <c r="K38" s="43"/>
      <c r="L38" s="7"/>
      <c r="M38" s="7"/>
      <c r="N38" s="7"/>
      <c r="O38" s="7"/>
      <c r="P38" s="7"/>
      <c r="Q38" s="7"/>
      <c r="R38" s="7"/>
    </row>
    <row r="39" spans="1:19" s="13" customFormat="1" ht="30" x14ac:dyDescent="0.25">
      <c r="A39" s="35" t="s">
        <v>178</v>
      </c>
      <c r="B39" s="9">
        <v>48511200</v>
      </c>
      <c r="C39" s="10" t="s">
        <v>113</v>
      </c>
      <c r="D39" s="10" t="s">
        <v>50</v>
      </c>
      <c r="E39" s="10" t="s">
        <v>114</v>
      </c>
      <c r="F39" s="10">
        <v>94</v>
      </c>
      <c r="G39" s="20">
        <v>75000</v>
      </c>
      <c r="H39" s="20">
        <v>14000</v>
      </c>
      <c r="I39" s="25">
        <v>0</v>
      </c>
      <c r="J39" s="20">
        <v>0</v>
      </c>
      <c r="K39" s="44"/>
      <c r="L39" s="11"/>
      <c r="M39" s="11"/>
      <c r="N39" s="11"/>
      <c r="O39" s="11"/>
      <c r="P39" s="11"/>
      <c r="Q39" s="11"/>
      <c r="R39" s="11"/>
      <c r="S39" s="12"/>
    </row>
    <row r="40" spans="1:19" x14ac:dyDescent="0.25">
      <c r="A40" s="35" t="s">
        <v>179</v>
      </c>
      <c r="B40" s="8">
        <v>60336692</v>
      </c>
      <c r="C40" s="1" t="s">
        <v>115</v>
      </c>
      <c r="D40" s="1" t="s">
        <v>116</v>
      </c>
      <c r="E40" s="1" t="s">
        <v>117</v>
      </c>
      <c r="F40" s="1">
        <v>88</v>
      </c>
      <c r="G40" s="14">
        <v>175000</v>
      </c>
      <c r="H40" s="14">
        <v>0</v>
      </c>
      <c r="I40" s="25">
        <v>0</v>
      </c>
      <c r="J40" s="14">
        <v>0</v>
      </c>
      <c r="K40" s="43"/>
      <c r="L40" s="7"/>
      <c r="M40" s="7"/>
      <c r="N40" s="7"/>
      <c r="O40" s="7"/>
      <c r="P40" s="7"/>
      <c r="Q40" s="7"/>
      <c r="R40" s="7"/>
    </row>
    <row r="41" spans="1:19" x14ac:dyDescent="0.25">
      <c r="A41" s="35" t="s">
        <v>180</v>
      </c>
      <c r="B41" s="8">
        <v>48472476</v>
      </c>
      <c r="C41" s="1" t="s">
        <v>118</v>
      </c>
      <c r="D41" s="1" t="s">
        <v>119</v>
      </c>
      <c r="E41" s="1" t="s">
        <v>120</v>
      </c>
      <c r="F41" s="1">
        <v>82</v>
      </c>
      <c r="G41" s="14">
        <v>40000</v>
      </c>
      <c r="H41" s="14">
        <v>5000</v>
      </c>
      <c r="I41" s="25">
        <v>0</v>
      </c>
      <c r="J41" s="14">
        <v>0</v>
      </c>
      <c r="K41" s="43"/>
      <c r="L41" s="7"/>
      <c r="M41" s="7"/>
      <c r="N41" s="7"/>
      <c r="O41" s="7"/>
      <c r="P41" s="7"/>
      <c r="Q41" s="7"/>
      <c r="R41" s="7"/>
    </row>
    <row r="42" spans="1:19" ht="30" x14ac:dyDescent="0.25">
      <c r="A42" s="35" t="s">
        <v>181</v>
      </c>
      <c r="B42" s="8">
        <v>26516519</v>
      </c>
      <c r="C42" s="1" t="s">
        <v>121</v>
      </c>
      <c r="D42" s="1" t="s">
        <v>122</v>
      </c>
      <c r="E42" s="1" t="s">
        <v>123</v>
      </c>
      <c r="F42" s="1">
        <v>82</v>
      </c>
      <c r="G42" s="14">
        <v>60500</v>
      </c>
      <c r="H42" s="14">
        <v>15000</v>
      </c>
      <c r="I42" s="25">
        <v>0</v>
      </c>
      <c r="J42" s="14">
        <v>0</v>
      </c>
      <c r="K42" s="43"/>
      <c r="L42" s="7"/>
      <c r="M42" s="7"/>
      <c r="N42" s="7"/>
      <c r="O42" s="7"/>
      <c r="P42" s="7"/>
      <c r="Q42" s="7"/>
      <c r="R42" s="7"/>
    </row>
    <row r="43" spans="1:19" x14ac:dyDescent="0.25">
      <c r="A43" s="35" t="s">
        <v>182</v>
      </c>
      <c r="B43" s="8">
        <v>49629212</v>
      </c>
      <c r="C43" s="1" t="s">
        <v>124</v>
      </c>
      <c r="D43" s="1" t="s">
        <v>125</v>
      </c>
      <c r="E43" s="1" t="s">
        <v>126</v>
      </c>
      <c r="F43" s="1">
        <v>80</v>
      </c>
      <c r="G43" s="14">
        <v>228000</v>
      </c>
      <c r="H43" s="14">
        <v>0</v>
      </c>
      <c r="I43" s="25">
        <v>0</v>
      </c>
      <c r="J43" s="14">
        <v>0</v>
      </c>
      <c r="K43" s="43"/>
      <c r="L43" s="7"/>
      <c r="M43" s="7"/>
      <c r="N43" s="7"/>
      <c r="O43" s="7"/>
      <c r="P43" s="7"/>
      <c r="Q43" s="7"/>
      <c r="R43" s="7"/>
    </row>
    <row r="44" spans="1:19" ht="30" x14ac:dyDescent="0.25">
      <c r="A44" s="35" t="s">
        <v>183</v>
      </c>
      <c r="B44" s="8">
        <v>531413</v>
      </c>
      <c r="C44" s="1" t="s">
        <v>78</v>
      </c>
      <c r="D44" s="1" t="s">
        <v>50</v>
      </c>
      <c r="E44" s="1" t="s">
        <v>127</v>
      </c>
      <c r="F44" s="1">
        <v>80</v>
      </c>
      <c r="G44" s="14">
        <v>159000</v>
      </c>
      <c r="H44" s="14">
        <v>0</v>
      </c>
      <c r="I44" s="25">
        <v>0</v>
      </c>
      <c r="J44" s="14">
        <v>0</v>
      </c>
      <c r="K44" s="43"/>
      <c r="L44" s="7"/>
      <c r="M44" s="7"/>
      <c r="N44" s="7"/>
      <c r="O44" s="7"/>
      <c r="P44" s="7"/>
      <c r="Q44" s="7"/>
      <c r="R44" s="7"/>
    </row>
    <row r="45" spans="1:19" x14ac:dyDescent="0.25">
      <c r="A45" s="35" t="s">
        <v>184</v>
      </c>
      <c r="B45" s="8">
        <v>65341490</v>
      </c>
      <c r="C45" s="1" t="s">
        <v>128</v>
      </c>
      <c r="D45" s="1" t="s">
        <v>50</v>
      </c>
      <c r="E45" s="1" t="s">
        <v>129</v>
      </c>
      <c r="F45" s="1">
        <v>80</v>
      </c>
      <c r="G45" s="14">
        <v>161391</v>
      </c>
      <c r="H45" s="14">
        <v>62911</v>
      </c>
      <c r="I45" s="25">
        <v>0</v>
      </c>
      <c r="J45" s="14">
        <v>0</v>
      </c>
      <c r="K45" s="43"/>
      <c r="L45" s="7"/>
      <c r="M45" s="7"/>
      <c r="N45" s="7"/>
      <c r="O45" s="7"/>
      <c r="P45" s="7"/>
      <c r="Q45" s="7"/>
      <c r="R45" s="7"/>
    </row>
    <row r="46" spans="1:19" ht="30" x14ac:dyDescent="0.25">
      <c r="A46" s="35" t="s">
        <v>185</v>
      </c>
      <c r="B46" s="8">
        <v>63835355</v>
      </c>
      <c r="C46" s="1" t="s">
        <v>130</v>
      </c>
      <c r="D46" s="1" t="s">
        <v>93</v>
      </c>
      <c r="E46" s="1" t="s">
        <v>131</v>
      </c>
      <c r="F46" s="1">
        <v>78</v>
      </c>
      <c r="G46" s="14">
        <v>400500</v>
      </c>
      <c r="H46" s="14">
        <v>75000</v>
      </c>
      <c r="I46" s="25">
        <v>0</v>
      </c>
      <c r="J46" s="14">
        <v>0</v>
      </c>
      <c r="K46" s="43"/>
      <c r="L46" s="7"/>
      <c r="M46" s="7"/>
      <c r="N46" s="7"/>
      <c r="O46" s="7"/>
      <c r="P46" s="7"/>
      <c r="Q46" s="7"/>
      <c r="R46" s="7"/>
    </row>
    <row r="47" spans="1:19" ht="15.75" thickBot="1" x14ac:dyDescent="0.3">
      <c r="A47" s="36" t="s">
        <v>186</v>
      </c>
      <c r="B47" s="37">
        <v>46271066</v>
      </c>
      <c r="C47" s="38" t="s">
        <v>47</v>
      </c>
      <c r="D47" s="38" t="s">
        <v>6</v>
      </c>
      <c r="E47" s="38" t="s">
        <v>135</v>
      </c>
      <c r="F47" s="38">
        <v>64</v>
      </c>
      <c r="G47" s="39">
        <v>100000</v>
      </c>
      <c r="H47" s="39">
        <v>0</v>
      </c>
      <c r="I47" s="40">
        <v>0</v>
      </c>
      <c r="J47" s="39">
        <v>0</v>
      </c>
      <c r="K47" s="45"/>
      <c r="L47" s="7"/>
      <c r="M47" s="7"/>
      <c r="N47" s="7"/>
      <c r="O47" s="7"/>
      <c r="P47" s="7"/>
      <c r="Q47" s="7"/>
      <c r="R47" s="7"/>
    </row>
    <row r="48" spans="1:19" ht="15.75" x14ac:dyDescent="0.25">
      <c r="B48" s="17"/>
      <c r="E48" s="23" t="s">
        <v>139</v>
      </c>
      <c r="G48" s="18">
        <f>SUM(G6:G47)</f>
        <v>7034292</v>
      </c>
      <c r="I48" s="46">
        <f>SUM(I6:I47)</f>
        <v>3911702</v>
      </c>
      <c r="J48" s="47">
        <f>SUM(J6:J47)</f>
        <v>735612</v>
      </c>
    </row>
    <row r="49" spans="1:19" x14ac:dyDescent="0.25">
      <c r="B49" s="17"/>
      <c r="H49" s="22"/>
      <c r="I49" s="22"/>
    </row>
    <row r="50" spans="1:19" x14ac:dyDescent="0.25">
      <c r="B50" s="17"/>
      <c r="H50" s="22"/>
      <c r="I50" s="22"/>
    </row>
    <row r="51" spans="1:19" x14ac:dyDescent="0.25">
      <c r="B51" s="17"/>
    </row>
    <row r="52" spans="1:19" ht="16.5" thickBot="1" x14ac:dyDescent="0.3">
      <c r="B52" s="17"/>
      <c r="C52" s="28" t="s">
        <v>142</v>
      </c>
      <c r="J52" s="18" t="s">
        <v>141</v>
      </c>
    </row>
    <row r="53" spans="1:19" ht="45.75" thickBot="1" x14ac:dyDescent="0.3">
      <c r="A53" s="31" t="s">
        <v>143</v>
      </c>
      <c r="B53" s="32" t="s">
        <v>144</v>
      </c>
      <c r="C53" s="32" t="s">
        <v>0</v>
      </c>
      <c r="D53" s="32" t="s">
        <v>1</v>
      </c>
      <c r="E53" s="32" t="s">
        <v>2</v>
      </c>
      <c r="F53" s="32" t="s">
        <v>3</v>
      </c>
      <c r="G53" s="33" t="s">
        <v>138</v>
      </c>
      <c r="H53" s="33" t="s">
        <v>4</v>
      </c>
      <c r="I53" s="33" t="s">
        <v>137</v>
      </c>
      <c r="J53" s="33" t="s">
        <v>140</v>
      </c>
      <c r="K53" s="41" t="s">
        <v>187</v>
      </c>
      <c r="L53" s="2"/>
      <c r="M53" s="2"/>
      <c r="N53" s="2"/>
      <c r="O53" s="2"/>
      <c r="P53" s="2"/>
      <c r="Q53" s="2"/>
      <c r="R53" s="2"/>
    </row>
    <row r="54" spans="1:19" ht="15.75" thickTop="1" x14ac:dyDescent="0.25">
      <c r="A54" s="34" t="s">
        <v>145</v>
      </c>
      <c r="B54" s="8">
        <v>26644771</v>
      </c>
      <c r="C54" s="1" t="s">
        <v>11</v>
      </c>
      <c r="D54" s="1" t="s">
        <v>12</v>
      </c>
      <c r="E54" s="1" t="s">
        <v>13</v>
      </c>
      <c r="F54" s="1">
        <v>164</v>
      </c>
      <c r="G54" s="14">
        <v>400000</v>
      </c>
      <c r="H54" s="14">
        <v>110000</v>
      </c>
      <c r="I54" s="25">
        <v>400000</v>
      </c>
      <c r="J54" s="14">
        <v>110000</v>
      </c>
      <c r="K54" s="42"/>
      <c r="L54" s="7"/>
      <c r="M54" s="7"/>
      <c r="N54" s="7"/>
      <c r="O54" s="7"/>
      <c r="P54" s="7"/>
      <c r="Q54" s="7"/>
      <c r="R54" s="7"/>
    </row>
    <row r="55" spans="1:19" ht="30" x14ac:dyDescent="0.25">
      <c r="A55" s="35" t="s">
        <v>146</v>
      </c>
      <c r="B55" s="8">
        <v>409901</v>
      </c>
      <c r="C55" s="1" t="s">
        <v>14</v>
      </c>
      <c r="D55" s="1" t="s">
        <v>6</v>
      </c>
      <c r="E55" s="1" t="s">
        <v>15</v>
      </c>
      <c r="F55" s="1">
        <v>162</v>
      </c>
      <c r="G55" s="14">
        <v>235000</v>
      </c>
      <c r="H55" s="14">
        <v>40000</v>
      </c>
      <c r="I55" s="25">
        <f>+G55-40000</f>
        <v>195000</v>
      </c>
      <c r="J55" s="14">
        <v>40000</v>
      </c>
      <c r="K55" s="43" t="s">
        <v>207</v>
      </c>
      <c r="L55" s="7"/>
      <c r="M55" s="7"/>
      <c r="N55" s="7"/>
      <c r="O55" s="7"/>
      <c r="P55" s="7"/>
      <c r="Q55" s="7"/>
      <c r="R55" s="7"/>
    </row>
    <row r="56" spans="1:19" x14ac:dyDescent="0.25">
      <c r="A56" s="35" t="s">
        <v>147</v>
      </c>
      <c r="B56" s="30">
        <v>46271066</v>
      </c>
      <c r="C56" s="1" t="s">
        <v>47</v>
      </c>
      <c r="D56" s="1" t="s">
        <v>6</v>
      </c>
      <c r="E56" s="1" t="s">
        <v>48</v>
      </c>
      <c r="F56" s="1">
        <v>134</v>
      </c>
      <c r="G56" s="14">
        <v>115000</v>
      </c>
      <c r="H56" s="14">
        <v>0</v>
      </c>
      <c r="I56" s="25">
        <v>115000</v>
      </c>
      <c r="J56" s="14">
        <v>0</v>
      </c>
      <c r="K56" s="43"/>
      <c r="L56" s="7"/>
      <c r="M56" s="7"/>
      <c r="N56" s="7"/>
      <c r="O56" s="7"/>
      <c r="P56" s="7"/>
      <c r="Q56" s="7"/>
      <c r="R56" s="7"/>
    </row>
    <row r="57" spans="1:19" ht="30" x14ac:dyDescent="0.25">
      <c r="A57" s="35" t="s">
        <v>148</v>
      </c>
      <c r="B57" s="8">
        <v>70868832</v>
      </c>
      <c r="C57" s="1" t="s">
        <v>52</v>
      </c>
      <c r="D57" s="1" t="s">
        <v>53</v>
      </c>
      <c r="E57" s="1" t="s">
        <v>54</v>
      </c>
      <c r="F57" s="1">
        <v>128</v>
      </c>
      <c r="G57" s="14">
        <v>145718</v>
      </c>
      <c r="H57" s="14">
        <v>87518</v>
      </c>
      <c r="I57" s="25">
        <f>+G57-27518</f>
        <v>118200</v>
      </c>
      <c r="J57" s="14">
        <v>60000</v>
      </c>
      <c r="K57" s="43"/>
      <c r="L57" s="7"/>
      <c r="M57" s="7"/>
      <c r="N57" s="7"/>
      <c r="O57" s="7"/>
      <c r="P57" s="7"/>
      <c r="Q57" s="7"/>
      <c r="R57" s="7"/>
    </row>
    <row r="58" spans="1:19" ht="30" x14ac:dyDescent="0.25">
      <c r="A58" s="35" t="s">
        <v>150</v>
      </c>
      <c r="B58" s="8">
        <v>64122433</v>
      </c>
      <c r="C58" s="1" t="s">
        <v>80</v>
      </c>
      <c r="D58" s="1" t="s">
        <v>81</v>
      </c>
      <c r="E58" s="1" t="s">
        <v>82</v>
      </c>
      <c r="F58" s="1">
        <v>112</v>
      </c>
      <c r="G58" s="14">
        <v>116000</v>
      </c>
      <c r="H58" s="14">
        <v>10000</v>
      </c>
      <c r="I58" s="25">
        <v>103000</v>
      </c>
      <c r="J58" s="14">
        <v>10000</v>
      </c>
      <c r="K58" s="43" t="s">
        <v>208</v>
      </c>
      <c r="L58" s="7"/>
      <c r="M58" s="7"/>
      <c r="N58" s="7"/>
      <c r="O58" s="7"/>
      <c r="P58" s="7"/>
      <c r="Q58" s="7"/>
      <c r="R58" s="7"/>
    </row>
    <row r="59" spans="1:19" ht="45" x14ac:dyDescent="0.25">
      <c r="A59" s="35" t="s">
        <v>151</v>
      </c>
      <c r="B59" s="8">
        <v>70225842</v>
      </c>
      <c r="C59" s="1" t="s">
        <v>88</v>
      </c>
      <c r="D59" s="1" t="s">
        <v>89</v>
      </c>
      <c r="E59" s="1" t="s">
        <v>90</v>
      </c>
      <c r="F59" s="1">
        <v>114</v>
      </c>
      <c r="G59" s="14">
        <v>66100</v>
      </c>
      <c r="H59" s="14">
        <v>15000</v>
      </c>
      <c r="I59" s="25">
        <v>50000</v>
      </c>
      <c r="J59" s="14">
        <v>15000</v>
      </c>
      <c r="K59" s="43" t="s">
        <v>209</v>
      </c>
      <c r="L59" s="7"/>
      <c r="M59" s="7"/>
      <c r="N59" s="7"/>
      <c r="O59" s="7"/>
      <c r="P59" s="7"/>
      <c r="Q59" s="7"/>
      <c r="R59" s="7"/>
    </row>
    <row r="60" spans="1:19" s="13" customFormat="1" ht="45" x14ac:dyDescent="0.25">
      <c r="A60" s="35" t="s">
        <v>152</v>
      </c>
      <c r="B60" s="9">
        <v>26638347</v>
      </c>
      <c r="C60" s="10" t="s">
        <v>36</v>
      </c>
      <c r="D60" s="10" t="s">
        <v>37</v>
      </c>
      <c r="E60" s="10" t="s">
        <v>91</v>
      </c>
      <c r="F60" s="10">
        <v>110</v>
      </c>
      <c r="G60" s="20">
        <v>270000</v>
      </c>
      <c r="H60" s="20">
        <v>50000</v>
      </c>
      <c r="I60" s="25">
        <v>170000</v>
      </c>
      <c r="J60" s="20">
        <v>50000</v>
      </c>
      <c r="K60" s="44" t="s">
        <v>210</v>
      </c>
      <c r="L60" s="11"/>
      <c r="M60" s="11"/>
      <c r="N60" s="11"/>
      <c r="O60" s="11"/>
      <c r="P60" s="11"/>
      <c r="Q60" s="11"/>
      <c r="R60" s="11"/>
      <c r="S60" s="12"/>
    </row>
    <row r="61" spans="1:19" ht="30" x14ac:dyDescent="0.25">
      <c r="A61" s="35" t="s">
        <v>153</v>
      </c>
      <c r="B61" s="8">
        <v>61379166</v>
      </c>
      <c r="C61" s="1" t="s">
        <v>92</v>
      </c>
      <c r="D61" s="1" t="s">
        <v>93</v>
      </c>
      <c r="E61" s="1" t="s">
        <v>94</v>
      </c>
      <c r="F61" s="1">
        <v>106</v>
      </c>
      <c r="G61" s="14">
        <v>302000</v>
      </c>
      <c r="H61" s="14">
        <v>0</v>
      </c>
      <c r="I61" s="25">
        <v>202000</v>
      </c>
      <c r="J61" s="14">
        <v>0</v>
      </c>
      <c r="K61" s="43" t="s">
        <v>211</v>
      </c>
      <c r="L61" s="7"/>
      <c r="M61" s="7"/>
      <c r="N61" s="7"/>
      <c r="O61" s="7"/>
      <c r="P61" s="7"/>
      <c r="Q61" s="7"/>
      <c r="R61" s="7"/>
    </row>
    <row r="62" spans="1:19" x14ac:dyDescent="0.25">
      <c r="A62" s="35" t="s">
        <v>154</v>
      </c>
      <c r="B62" s="8">
        <v>499161</v>
      </c>
      <c r="C62" s="1" t="s">
        <v>34</v>
      </c>
      <c r="D62" s="1" t="s">
        <v>6</v>
      </c>
      <c r="E62" s="1" t="s">
        <v>104</v>
      </c>
      <c r="F62" s="1">
        <v>102</v>
      </c>
      <c r="G62" s="14">
        <v>180560</v>
      </c>
      <c r="H62" s="14">
        <v>3500</v>
      </c>
      <c r="I62" s="25">
        <v>24010</v>
      </c>
      <c r="J62" s="14">
        <v>3500</v>
      </c>
      <c r="K62" s="43" t="s">
        <v>189</v>
      </c>
      <c r="L62" s="7"/>
      <c r="M62" s="7"/>
      <c r="N62" s="7"/>
      <c r="O62" s="7"/>
      <c r="P62" s="7"/>
      <c r="Q62" s="7"/>
      <c r="R62" s="7"/>
    </row>
    <row r="63" spans="1:19" x14ac:dyDescent="0.25">
      <c r="A63" s="35" t="s">
        <v>155</v>
      </c>
      <c r="B63" s="8">
        <v>26651866</v>
      </c>
      <c r="C63" s="1" t="s">
        <v>105</v>
      </c>
      <c r="D63" s="1" t="s">
        <v>12</v>
      </c>
      <c r="E63" s="1" t="s">
        <v>105</v>
      </c>
      <c r="F63" s="1">
        <v>102</v>
      </c>
      <c r="G63" s="14">
        <v>58258</v>
      </c>
      <c r="H63" s="14">
        <v>10500</v>
      </c>
      <c r="I63" s="25">
        <v>22200</v>
      </c>
      <c r="J63" s="14">
        <v>10500</v>
      </c>
      <c r="K63" s="43" t="s">
        <v>212</v>
      </c>
      <c r="L63" s="7"/>
      <c r="M63" s="7"/>
      <c r="N63" s="7"/>
      <c r="O63" s="7"/>
      <c r="P63" s="7"/>
      <c r="Q63" s="7"/>
      <c r="R63" s="7"/>
    </row>
    <row r="64" spans="1:19" s="13" customFormat="1" ht="30" x14ac:dyDescent="0.25">
      <c r="A64" s="35" t="s">
        <v>149</v>
      </c>
      <c r="B64" s="9">
        <v>531413</v>
      </c>
      <c r="C64" s="10" t="s">
        <v>78</v>
      </c>
      <c r="D64" s="10" t="s">
        <v>50</v>
      </c>
      <c r="E64" s="10" t="s">
        <v>79</v>
      </c>
      <c r="F64" s="10">
        <v>100</v>
      </c>
      <c r="G64" s="20">
        <v>70000</v>
      </c>
      <c r="H64" s="20">
        <v>0</v>
      </c>
      <c r="I64" s="25">
        <v>0</v>
      </c>
      <c r="J64" s="20">
        <v>0</v>
      </c>
      <c r="K64" s="44"/>
      <c r="L64" s="11"/>
      <c r="M64" s="11"/>
      <c r="N64" s="11"/>
      <c r="O64" s="11"/>
      <c r="P64" s="11"/>
      <c r="Q64" s="11"/>
      <c r="R64" s="11"/>
      <c r="S64" s="12"/>
    </row>
    <row r="65" spans="1:18" ht="30.75" thickBot="1" x14ac:dyDescent="0.3">
      <c r="A65" s="36" t="s">
        <v>156</v>
      </c>
      <c r="B65" s="37">
        <v>26992469</v>
      </c>
      <c r="C65" s="38" t="s">
        <v>132</v>
      </c>
      <c r="D65" s="38" t="s">
        <v>133</v>
      </c>
      <c r="E65" s="38" t="s">
        <v>134</v>
      </c>
      <c r="F65" s="38">
        <v>74</v>
      </c>
      <c r="G65" s="39">
        <v>294000</v>
      </c>
      <c r="H65" s="39">
        <v>40000</v>
      </c>
      <c r="I65" s="40">
        <v>0</v>
      </c>
      <c r="J65" s="39">
        <v>0</v>
      </c>
      <c r="K65" s="45"/>
      <c r="L65" s="7"/>
      <c r="M65" s="7"/>
      <c r="N65" s="7"/>
      <c r="O65" s="7"/>
      <c r="P65" s="7"/>
      <c r="Q65" s="7"/>
      <c r="R65" s="7"/>
    </row>
    <row r="66" spans="1:18" ht="15.75" x14ac:dyDescent="0.25">
      <c r="B66" s="17"/>
      <c r="E66" s="23" t="s">
        <v>136</v>
      </c>
      <c r="G66" s="18">
        <f>SUM(G54:G65)</f>
        <v>2252636</v>
      </c>
      <c r="I66" s="46">
        <f>SUM(I54:I65)</f>
        <v>1399410</v>
      </c>
      <c r="J66" s="47">
        <f>SUM(J54:J65)</f>
        <v>299000</v>
      </c>
    </row>
    <row r="67" spans="1:18" x14ac:dyDescent="0.25">
      <c r="B67" s="17"/>
      <c r="H67" s="4"/>
      <c r="I67" s="4"/>
    </row>
    <row r="68" spans="1:18" x14ac:dyDescent="0.25">
      <c r="B68" s="17"/>
    </row>
    <row r="69" spans="1:18" x14ac:dyDescent="0.25">
      <c r="B69" s="17"/>
    </row>
    <row r="70" spans="1:18" x14ac:dyDescent="0.25">
      <c r="B70" s="17"/>
    </row>
    <row r="71" spans="1:18" x14ac:dyDescent="0.25">
      <c r="B71" s="17"/>
    </row>
    <row r="72" spans="1:18" x14ac:dyDescent="0.25">
      <c r="B72" s="17"/>
    </row>
    <row r="73" spans="1:18" x14ac:dyDescent="0.25">
      <c r="B73" s="17"/>
    </row>
    <row r="74" spans="1:18" x14ac:dyDescent="0.25">
      <c r="B74" s="17"/>
    </row>
    <row r="75" spans="1:18" x14ac:dyDescent="0.25">
      <c r="B75" s="17"/>
    </row>
    <row r="76" spans="1:18" x14ac:dyDescent="0.25">
      <c r="B76" s="17"/>
    </row>
    <row r="77" spans="1:18" x14ac:dyDescent="0.25">
      <c r="B77" s="17"/>
    </row>
    <row r="78" spans="1:18" x14ac:dyDescent="0.25">
      <c r="B78" s="17"/>
    </row>
    <row r="79" spans="1:18" x14ac:dyDescent="0.25">
      <c r="B79" s="17"/>
    </row>
    <row r="80" spans="1:18" x14ac:dyDescent="0.25">
      <c r="B80" s="17"/>
    </row>
    <row r="81" spans="2:2" x14ac:dyDescent="0.25">
      <c r="B81" s="17"/>
    </row>
    <row r="82" spans="2:2" x14ac:dyDescent="0.25">
      <c r="B82" s="17"/>
    </row>
    <row r="83" spans="2:2" x14ac:dyDescent="0.25">
      <c r="B83" s="17"/>
    </row>
    <row r="84" spans="2:2" x14ac:dyDescent="0.25">
      <c r="B84" s="17"/>
    </row>
    <row r="85" spans="2:2" x14ac:dyDescent="0.25">
      <c r="B85" s="17"/>
    </row>
    <row r="86" spans="2:2" x14ac:dyDescent="0.25">
      <c r="B86" s="17"/>
    </row>
    <row r="87" spans="2:2" x14ac:dyDescent="0.25">
      <c r="B87" s="17"/>
    </row>
    <row r="88" spans="2:2" x14ac:dyDescent="0.25">
      <c r="B88" s="17"/>
    </row>
    <row r="89" spans="2:2" x14ac:dyDescent="0.25">
      <c r="B89" s="17"/>
    </row>
    <row r="90" spans="2:2" x14ac:dyDescent="0.25">
      <c r="B90" s="17"/>
    </row>
    <row r="91" spans="2:2" x14ac:dyDescent="0.25">
      <c r="B91" s="17"/>
    </row>
    <row r="92" spans="2:2" x14ac:dyDescent="0.25">
      <c r="B92" s="17"/>
    </row>
    <row r="93" spans="2:2" x14ac:dyDescent="0.25">
      <c r="B93" s="17"/>
    </row>
    <row r="94" spans="2:2" x14ac:dyDescent="0.25">
      <c r="B94" s="17"/>
    </row>
    <row r="95" spans="2:2" x14ac:dyDescent="0.25">
      <c r="B95" s="17"/>
    </row>
    <row r="96" spans="2:2" x14ac:dyDescent="0.25">
      <c r="B96" s="17"/>
    </row>
    <row r="97" spans="2:2" x14ac:dyDescent="0.25">
      <c r="B97" s="17"/>
    </row>
    <row r="98" spans="2:2" x14ac:dyDescent="0.25">
      <c r="B98" s="17"/>
    </row>
  </sheetData>
  <pageMargins left="0.31496062992125984" right="0.11811023622047245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</vt:lpstr>
      <vt:lpstr>Přehled!vysledek_hodnoceni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Michal</dc:creator>
  <cp:lastModifiedBy>Drobilová Karolína</cp:lastModifiedBy>
  <cp:lastPrinted>2011-10-06T11:34:17Z</cp:lastPrinted>
  <dcterms:created xsi:type="dcterms:W3CDTF">2011-09-27T09:16:23Z</dcterms:created>
  <dcterms:modified xsi:type="dcterms:W3CDTF">2011-10-13T07:20:22Z</dcterms:modified>
</cp:coreProperties>
</file>