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B3F" lockStructure="1"/>
  <bookViews>
    <workbookView xWindow="120" yWindow="60" windowWidth="19035" windowHeight="11250"/>
  </bookViews>
  <sheets>
    <sheet name="Obsah" sheetId="1" r:id="rId1"/>
    <sheet name="Texty" sheetId="25" r:id="rId2"/>
    <sheet name="T1" sheetId="3" r:id="rId3"/>
    <sheet name="T2.1" sheetId="4" r:id="rId4"/>
    <sheet name="T2.2" sheetId="5" r:id="rId5"/>
    <sheet name="T2.3" sheetId="6" r:id="rId6"/>
    <sheet name="T2.3.9" sheetId="7" r:id="rId7"/>
    <sheet name="T2.3.E" sheetId="8" r:id="rId8"/>
    <sheet name="T2.4" sheetId="9" r:id="rId9"/>
    <sheet name="T3.1" sheetId="10" r:id="rId10"/>
    <sheet name="T3.3" sheetId="12" r:id="rId11"/>
    <sheet name="T3.1.E" sheetId="13" r:id="rId12"/>
    <sheet name="T4.1" sheetId="15" r:id="rId13"/>
    <sheet name="T4.2.1" sheetId="16" r:id="rId14"/>
    <sheet name="T4.2.2" sheetId="17" r:id="rId15"/>
    <sheet name="T4.1.2.E" sheetId="18" r:id="rId16"/>
    <sheet name="T4.3" sheetId="19" r:id="rId17"/>
    <sheet name="T4.3.E" sheetId="20" r:id="rId18"/>
    <sheet name="T5.1" sheetId="21" r:id="rId19"/>
    <sheet name="T5.3" sheetId="23" r:id="rId20"/>
    <sheet name="T5.4" sheetId="24" r:id="rId21"/>
  </sheets>
  <externalReferences>
    <externalReference r:id="rId22"/>
    <externalReference r:id="rId23"/>
  </externalReferences>
  <definedNames>
    <definedName name="ARCHIV">[1]Archiv!$A$1:$Z$65536</definedName>
    <definedName name="_xlnm.Database">#REF!</definedName>
    <definedName name="DatumDokonceni">[1]Panel!$F$12</definedName>
    <definedName name="Delitel">[1]Panel!$B$1</definedName>
    <definedName name="ImportData">'[2]320'!$H$1:$AA$65536</definedName>
    <definedName name="Mesic">[1]Panel!$A$3</definedName>
    <definedName name="MSMTnechce1" localSheetId="7">T2.3.E!#REF!</definedName>
    <definedName name="MSMTnechce1">T2.3.E!$118:$143</definedName>
    <definedName name="n0111_3">#REF!</definedName>
    <definedName name="_xlnm.Print_Titles" localSheetId="2">'T1'!$3:$6</definedName>
    <definedName name="_xlnm.Print_Titles" localSheetId="3">T2.1!$3:$7</definedName>
    <definedName name="_xlnm.Print_Titles" localSheetId="4">T2.2!$3:$7</definedName>
    <definedName name="_xlnm.Print_Titles" localSheetId="5">T2.3!$3:$7</definedName>
    <definedName name="_xlnm.Print_Titles" localSheetId="6">T2.3.9!$3:$6</definedName>
    <definedName name="_xlnm.Print_Titles" localSheetId="7">T2.3.E!$3:$7</definedName>
    <definedName name="_xlnm.Print_Titles" localSheetId="8">T2.4!$3:$7</definedName>
    <definedName name="_xlnm.Print_Titles" localSheetId="9">T3.1!$3:$7</definedName>
    <definedName name="_xlnm.Print_Titles" localSheetId="11">T3.1.E!$3:$7</definedName>
    <definedName name="_xlnm.Print_Titles" localSheetId="10">T3.3!$3:$6</definedName>
    <definedName name="_xlnm.Print_Titles" localSheetId="12">T4.1!$3:$9</definedName>
    <definedName name="_xlnm.Print_Titles" localSheetId="15">T4.1.2.E!$3:$6</definedName>
    <definedName name="_xlnm.Print_Titles" localSheetId="13">T4.2.1!$3:$9</definedName>
    <definedName name="_xlnm.Print_Titles" localSheetId="14">T4.2.2!$3:$9</definedName>
    <definedName name="_xlnm.Print_Titles" localSheetId="16">T4.3!$3:$7</definedName>
    <definedName name="_xlnm.Print_Titles" localSheetId="17">T4.3.E!$3:$7</definedName>
    <definedName name="_xlnm.Print_Titles" localSheetId="18">T5.1!$3:$9</definedName>
    <definedName name="_xlnm.Print_Titles" localSheetId="19">T5.3!$3:$6</definedName>
    <definedName name="_xlnm.Print_Titles" localSheetId="20">T5.4!$3:$5</definedName>
    <definedName name="_xlnm.Print_Area" localSheetId="0">Obsah!$A$1:$T$84</definedName>
    <definedName name="_xlnm.Print_Area" localSheetId="2">'T1'!$A$3:$P$73</definedName>
    <definedName name="_xlnm.Print_Area" localSheetId="3">T2.1!$A$3:$N$75</definedName>
    <definedName name="_xlnm.Print_Area" localSheetId="4">T2.2!$A$3:$N$75</definedName>
    <definedName name="_xlnm.Print_Area" localSheetId="5">T2.3!$A$3:$M$47</definedName>
    <definedName name="_xlnm.Print_Area" localSheetId="6">T2.3.9!$A$3:$Y$24</definedName>
    <definedName name="_xlnm.Print_Area" localSheetId="7">T2.3.E!$A$3:$M$157</definedName>
    <definedName name="_xlnm.Print_Area" localSheetId="8">T2.4!$A$3:$M$104</definedName>
    <definedName name="_xlnm.Print_Area" localSheetId="9">T3.1!$A$3:$M$106</definedName>
    <definedName name="_xlnm.Print_Area" localSheetId="11">T3.1.E!$A$3:$M$47</definedName>
    <definedName name="_xlnm.Print_Area" localSheetId="10">T3.3!$A$3:$Y$22</definedName>
    <definedName name="_xlnm.Print_Area" localSheetId="12">T4.1!$A$3:$N$47</definedName>
    <definedName name="_xlnm.Print_Area" localSheetId="15">T4.1.2.E!$A$3:$L$29</definedName>
    <definedName name="_xlnm.Print_Area" localSheetId="13">T4.2.1!$A$3:$I$113</definedName>
    <definedName name="_xlnm.Print_Area" localSheetId="14">T4.2.2!$A$3:$S$34</definedName>
    <definedName name="_xlnm.Print_Area" localSheetId="16">T4.3!$A$3:$N$32</definedName>
    <definedName name="_xlnm.Print_Area" localSheetId="17">T4.3.E!$A$3:$N$35</definedName>
    <definedName name="_xlnm.Print_Area" localSheetId="18">T5.1!$A$3:$J$33</definedName>
    <definedName name="_xlnm.Print_Area" localSheetId="19">T5.3!$A$3:$J$89</definedName>
    <definedName name="_xlnm.Print_Area" localSheetId="20">T5.4!$A$3:$L$18</definedName>
    <definedName name="p1a11x3">#REF!</definedName>
    <definedName name="p1a11x3_I">#REF!</definedName>
    <definedName name="p1a11x3_V">#REF!</definedName>
    <definedName name="p1a11y3">#REF!</definedName>
    <definedName name="p1a11y3_II">#REF!</definedName>
    <definedName name="p1a11y3_III">#REF!</definedName>
    <definedName name="p1a11y3_IV">#REF!</definedName>
    <definedName name="p1b11_3">#REF!</definedName>
    <definedName name="PozadavekArchiv">[1]Panel!$A$5</definedName>
    <definedName name="Praha1az10_A">T4.2.1!#REF!</definedName>
    <definedName name="Praha1az10_B">T4.2.2!#REF!</definedName>
    <definedName name="Praha1az10_C">T5.1!#REF!</definedName>
    <definedName name="Rok">[1]Panel!$A$1</definedName>
    <definedName name="RokAutomaticky">[1]Panel!$F$3</definedName>
    <definedName name="SpustitMakro">[1]Panel!$A$4</definedName>
    <definedName name="t_320.xls">'[1]32'!$S$8:$W$28</definedName>
    <definedName name="t_320e.xls">'[1]32E'!$S$8:$W$28</definedName>
    <definedName name="tab17.xls">'[1]1'!#REF!</definedName>
    <definedName name="Ústav_pro_informace_ve_vzdělávání___Divize_statistických_informací_a_analýz_Oddělení_informačních_výstupů_a_analýz__Oddělení_správy_databáze_a_programového_zabezpečení_JEN_PRO_VNITŘNÍ_POTŘEBU_MŠMT">T3.1.E!$A$3:$M$23</definedName>
    <definedName name="VyberObdobi">[1]Panel!$A$2</definedName>
    <definedName name="x">[1]Archiv!$A$1:$Z$65536</definedName>
  </definedNames>
  <calcPr calcId="145621"/>
</workbook>
</file>

<file path=xl/calcChain.xml><?xml version="1.0" encoding="utf-8"?>
<calcChain xmlns="http://schemas.openxmlformats.org/spreadsheetml/2006/main">
  <c r="C39" i="1" l="1"/>
  <c r="B59" i="1"/>
  <c r="A48" i="1"/>
  <c r="B13" i="1"/>
  <c r="B12" i="1"/>
  <c r="B11" i="1"/>
  <c r="A7" i="1"/>
  <c r="P48" i="3"/>
  <c r="O48" i="3"/>
  <c r="N48" i="3"/>
  <c r="M48" i="3"/>
  <c r="L48" i="3"/>
  <c r="K48" i="3"/>
  <c r="J48" i="3"/>
  <c r="I48" i="3"/>
  <c r="H48" i="3"/>
  <c r="G48" i="3"/>
  <c r="P26" i="3"/>
  <c r="O26" i="3"/>
  <c r="N26" i="3"/>
  <c r="M26" i="3"/>
  <c r="L26" i="3"/>
  <c r="K26" i="3"/>
  <c r="J26" i="3"/>
  <c r="I26" i="3"/>
  <c r="H26" i="3"/>
  <c r="G26" i="3"/>
  <c r="O15" i="3"/>
  <c r="N15" i="3"/>
  <c r="M15" i="3"/>
  <c r="L15" i="3"/>
  <c r="K15" i="3"/>
  <c r="J15" i="3"/>
  <c r="I15" i="3"/>
  <c r="H15" i="3"/>
  <c r="G15" i="3"/>
  <c r="G37" i="3" l="1"/>
  <c r="I37" i="3"/>
  <c r="K37" i="3"/>
  <c r="N37" i="3"/>
  <c r="M37" i="3"/>
  <c r="J37" i="3"/>
  <c r="O37" i="3"/>
  <c r="H37" i="3"/>
  <c r="L37" i="3"/>
</calcChain>
</file>

<file path=xl/sharedStrings.xml><?xml version="1.0" encoding="utf-8"?>
<sst xmlns="http://schemas.openxmlformats.org/spreadsheetml/2006/main" count="2475" uniqueCount="678">
  <si>
    <t>okres Benešov</t>
  </si>
  <si>
    <t>CZ0201</t>
  </si>
  <si>
    <t>okres Beroun</t>
  </si>
  <si>
    <t>CZ0202</t>
  </si>
  <si>
    <t>okres Kladno</t>
  </si>
  <si>
    <t>CZ0203</t>
  </si>
  <si>
    <t>okres Kolín</t>
  </si>
  <si>
    <t>CZ0204</t>
  </si>
  <si>
    <t>okres Kutná Hora</t>
  </si>
  <si>
    <t>CZ0205</t>
  </si>
  <si>
    <t>okres Mělník</t>
  </si>
  <si>
    <t>CZ0206</t>
  </si>
  <si>
    <t>okres Mladá Boleslav</t>
  </si>
  <si>
    <t>CZ0207</t>
  </si>
  <si>
    <t>okres Nymburk</t>
  </si>
  <si>
    <t>CZ0208</t>
  </si>
  <si>
    <t>okres Praha-východ</t>
  </si>
  <si>
    <t>CZ0209</t>
  </si>
  <si>
    <t>okres Praha-západ</t>
  </si>
  <si>
    <t>CZ020A</t>
  </si>
  <si>
    <t>okres Příbram</t>
  </si>
  <si>
    <t>CZ020B</t>
  </si>
  <si>
    <t>okres Rakovník</t>
  </si>
  <si>
    <t>CZ020C</t>
  </si>
  <si>
    <t>Jihozápad</t>
  </si>
  <si>
    <t>CZ03</t>
  </si>
  <si>
    <t>Jihočeský kraj</t>
  </si>
  <si>
    <t>CZ031</t>
  </si>
  <si>
    <t>okres České Budějovice</t>
  </si>
  <si>
    <t>CZ0311</t>
  </si>
  <si>
    <t>okres Český Krumlov</t>
  </si>
  <si>
    <t>CZ0312</t>
  </si>
  <si>
    <t>okres Jindřichův Hradec</t>
  </si>
  <si>
    <t>CZ0313</t>
  </si>
  <si>
    <t>okres Písek</t>
  </si>
  <si>
    <t>CZ0314</t>
  </si>
  <si>
    <t>okres Prachatice</t>
  </si>
  <si>
    <t>CZ0315</t>
  </si>
  <si>
    <t>okres Strakonice</t>
  </si>
  <si>
    <t>CZ0316</t>
  </si>
  <si>
    <t>okres Tábor</t>
  </si>
  <si>
    <t>CZ0317</t>
  </si>
  <si>
    <t>Plzeňský kraj</t>
  </si>
  <si>
    <t>CZ032</t>
  </si>
  <si>
    <t>okres Domažlice</t>
  </si>
  <si>
    <t>CZ0321</t>
  </si>
  <si>
    <t>okres Klatovy</t>
  </si>
  <si>
    <t>CZ0322</t>
  </si>
  <si>
    <t>okres Plzeň-město</t>
  </si>
  <si>
    <t>CZ0323</t>
  </si>
  <si>
    <t>okres Plzeň-jih</t>
  </si>
  <si>
    <t>CZ0324</t>
  </si>
  <si>
    <t>okres Plzeň-sever</t>
  </si>
  <si>
    <t>CZ0325</t>
  </si>
  <si>
    <t>okres Rokycany</t>
  </si>
  <si>
    <t>CZ0326</t>
  </si>
  <si>
    <t>okres Tachov</t>
  </si>
  <si>
    <t>CZ0327</t>
  </si>
  <si>
    <t>Severozápad</t>
  </si>
  <si>
    <t>CZ04</t>
  </si>
  <si>
    <t>Karlovarský kraj</t>
  </si>
  <si>
    <t>CZ041</t>
  </si>
  <si>
    <t>okres Cheb</t>
  </si>
  <si>
    <t>CZ0411</t>
  </si>
  <si>
    <t>okres Karlovy Vary</t>
  </si>
  <si>
    <t>CZ0412</t>
  </si>
  <si>
    <t>okres Sokolov</t>
  </si>
  <si>
    <t>CZ0413</t>
  </si>
  <si>
    <t>Ústecký kraj</t>
  </si>
  <si>
    <t>CZ042</t>
  </si>
  <si>
    <t>okres Děčín</t>
  </si>
  <si>
    <t>CZ0421</t>
  </si>
  <si>
    <t>okres Chomutov</t>
  </si>
  <si>
    <t>CZ0422</t>
  </si>
  <si>
    <t>okres Litoměřice</t>
  </si>
  <si>
    <t>CZ0423</t>
  </si>
  <si>
    <t>okres Louny</t>
  </si>
  <si>
    <t>CZ0424</t>
  </si>
  <si>
    <t>okres Most</t>
  </si>
  <si>
    <t>CZ0425</t>
  </si>
  <si>
    <t>okres Teplice</t>
  </si>
  <si>
    <t>CZ0426</t>
  </si>
  <si>
    <t>okres Ústí nad Labem</t>
  </si>
  <si>
    <t>CZ0427</t>
  </si>
  <si>
    <t>Severovýchod</t>
  </si>
  <si>
    <t>CZ05</t>
  </si>
  <si>
    <t>Liberecký kraj</t>
  </si>
  <si>
    <t>CZ051</t>
  </si>
  <si>
    <t>okres Česká Lípa</t>
  </si>
  <si>
    <t>CZ0511</t>
  </si>
  <si>
    <t>okres Jablonec nad Nisou</t>
  </si>
  <si>
    <t>CZ0512</t>
  </si>
  <si>
    <t>okres Liberec</t>
  </si>
  <si>
    <t>CZ0513</t>
  </si>
  <si>
    <t>okres Semily</t>
  </si>
  <si>
    <t>CZ0514</t>
  </si>
  <si>
    <t>Královéhradecký kraj</t>
  </si>
  <si>
    <t>CZ052</t>
  </si>
  <si>
    <t>okres Hradec Králové</t>
  </si>
  <si>
    <t>CZ0521</t>
  </si>
  <si>
    <t>okres Jičín</t>
  </si>
  <si>
    <t>CZ0522</t>
  </si>
  <si>
    <t>okres Náchod</t>
  </si>
  <si>
    <t>CZ0523</t>
  </si>
  <si>
    <t>okres Rychnov nad Kněžnou</t>
  </si>
  <si>
    <t>CZ0524</t>
  </si>
  <si>
    <t>okres Trutnov</t>
  </si>
  <si>
    <t>CZ0525</t>
  </si>
  <si>
    <t>Pardubický kraj</t>
  </si>
  <si>
    <t>CZ053</t>
  </si>
  <si>
    <t>okres Chrudim</t>
  </si>
  <si>
    <t>CZ0531</t>
  </si>
  <si>
    <t>okres Pardubice</t>
  </si>
  <si>
    <t>CZ0532</t>
  </si>
  <si>
    <t>okres Svitavy</t>
  </si>
  <si>
    <t>CZ0533</t>
  </si>
  <si>
    <t>okres Ústí nad Orlicí</t>
  </si>
  <si>
    <t>CZ0534</t>
  </si>
  <si>
    <t>Jihovýchod</t>
  </si>
  <si>
    <t>CZ06</t>
  </si>
  <si>
    <t>Vysočina</t>
  </si>
  <si>
    <t>CZ063</t>
  </si>
  <si>
    <t>okres Havlíčkův Brod</t>
  </si>
  <si>
    <t>CZ0631</t>
  </si>
  <si>
    <t>okres Jihlava</t>
  </si>
  <si>
    <t>CZ0632</t>
  </si>
  <si>
    <t>okres Pelhřimov</t>
  </si>
  <si>
    <t>CZ0633</t>
  </si>
  <si>
    <t>okres Třebíč</t>
  </si>
  <si>
    <t>CZ0634</t>
  </si>
  <si>
    <t>okres Žďár nad Sázavou</t>
  </si>
  <si>
    <t>CZ0635</t>
  </si>
  <si>
    <t>Jihomoravský kraj</t>
  </si>
  <si>
    <t>CZ064</t>
  </si>
  <si>
    <t>okres Blansko</t>
  </si>
  <si>
    <t>CZ0641</t>
  </si>
  <si>
    <t>okres Brno-město</t>
  </si>
  <si>
    <t>CZ0642</t>
  </si>
  <si>
    <t>okres Brno-venkov</t>
  </si>
  <si>
    <t>CZ0643</t>
  </si>
  <si>
    <t>okres Břeclav</t>
  </si>
  <si>
    <t>CZ0644</t>
  </si>
  <si>
    <t>okres Hodonín</t>
  </si>
  <si>
    <t>CZ0645</t>
  </si>
  <si>
    <t>okres Vyškov</t>
  </si>
  <si>
    <t>CZ0646</t>
  </si>
  <si>
    <t>okres Znojmo</t>
  </si>
  <si>
    <t>CZ0647</t>
  </si>
  <si>
    <t>Střední Morava</t>
  </si>
  <si>
    <t>CZ07</t>
  </si>
  <si>
    <t>Olomoucký kraj</t>
  </si>
  <si>
    <t>CZ071</t>
  </si>
  <si>
    <t>okres Jeseník</t>
  </si>
  <si>
    <t>CZ0711</t>
  </si>
  <si>
    <t>okres Olomouc</t>
  </si>
  <si>
    <t>CZ0712</t>
  </si>
  <si>
    <t>okres Prostějov</t>
  </si>
  <si>
    <t>CZ0713</t>
  </si>
  <si>
    <t>okres Přerov</t>
  </si>
  <si>
    <t>CZ0714</t>
  </si>
  <si>
    <t>okres Šumperk</t>
  </si>
  <si>
    <t>CZ0715</t>
  </si>
  <si>
    <t>Zlínský kraj</t>
  </si>
  <si>
    <t>CZ072</t>
  </si>
  <si>
    <t>okres Kroměříž</t>
  </si>
  <si>
    <t>CZ0721</t>
  </si>
  <si>
    <t>okres Uherské Hradiště</t>
  </si>
  <si>
    <t>CZ0722</t>
  </si>
  <si>
    <t>okres Vsetín</t>
  </si>
  <si>
    <t>CZ0723</t>
  </si>
  <si>
    <t>okres Zlín</t>
  </si>
  <si>
    <t>CZ0724</t>
  </si>
  <si>
    <t>Moravskoslezsko</t>
  </si>
  <si>
    <t>CZ08</t>
  </si>
  <si>
    <t>Moravskoslezský kraj</t>
  </si>
  <si>
    <t>CZ080</t>
  </si>
  <si>
    <t>okres Bruntál</t>
  </si>
  <si>
    <t>CZ0801</t>
  </si>
  <si>
    <t>okres Frýdek-Místek</t>
  </si>
  <si>
    <t>CZ0802</t>
  </si>
  <si>
    <t>okres Karviná</t>
  </si>
  <si>
    <t>CZ0803</t>
  </si>
  <si>
    <t>okres Nový Jičín</t>
  </si>
  <si>
    <t>CZ0804</t>
  </si>
  <si>
    <t>okres Opava</t>
  </si>
  <si>
    <t>CZ0805</t>
  </si>
  <si>
    <t>okres Ostrava-město</t>
  </si>
  <si>
    <t>CZ0806</t>
  </si>
  <si>
    <t>Průměrná měsíční mzda/plat</t>
  </si>
  <si>
    <t>Zdroj: Škol (MŠMT) P1-04 (oddíl V.), Český statistický úřad</t>
  </si>
  <si>
    <r>
      <t xml:space="preserve">Platový řád: </t>
    </r>
    <r>
      <rPr>
        <b/>
        <sz val="10"/>
        <rFont val="Arial Narrow"/>
        <family val="2"/>
        <charset val="238"/>
      </rPr>
      <t xml:space="preserve">zákon č. 262/2006 Sb., zákoník práce, § 109 odst. 2, odst. 3
</t>
    </r>
    <r>
      <rPr>
        <sz val="10"/>
        <rFont val="Arial Narrow"/>
        <family val="2"/>
        <charset val="238"/>
      </rPr>
      <t xml:space="preserve">Zaměstnanci: </t>
    </r>
    <r>
      <rPr>
        <b/>
        <sz val="10"/>
        <rFont val="Arial Narrow"/>
        <family val="2"/>
        <charset val="238"/>
      </rPr>
      <t>placení ze SR, včetně jiné činnosti a ostatních aktivit</t>
    </r>
  </si>
  <si>
    <t>Průměrná
měsíční
mzda
celkem</t>
  </si>
  <si>
    <r>
      <t>Učitelé základních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</si>
  <si>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základních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</si>
  <si>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středních škol</t>
    </r>
    <r>
      <rPr>
        <b/>
        <vertAlign val="superscript"/>
        <sz val="10"/>
        <rFont val="Arial Narrow"/>
        <family val="2"/>
      </rPr>
      <t>1),2)</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</si>
  <si>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středních škol</t>
    </r>
    <r>
      <rPr>
        <b/>
        <vertAlign val="superscript"/>
        <sz val="10"/>
        <rFont val="Arial Narrow"/>
        <family val="2"/>
      </rPr>
      <t>1),2)</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</si>
  <si>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vyšších odb.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 xml:space="preserve">MŠMT, obec, kraj </t>
    </r>
  </si>
  <si>
    <r>
      <t>Učitelé vyšších odb.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</si>
  <si>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t>průměrný
měsíční plat</t>
  </si>
  <si>
    <t>podíl (ke mzdě celkem v kraji)</t>
  </si>
  <si>
    <t>průměrná
měsíční mzda</t>
  </si>
  <si>
    <t>Bez škol pro děti/žáky/studenty se speciálními vzdělávacími potřebami/zdravotním postižením.</t>
  </si>
  <si>
    <t>Zdroj: Český statistický úřad, Škol (MŠMT) P1-04 (oddíl V.)</t>
  </si>
  <si>
    <t xml:space="preserve">2) </t>
  </si>
  <si>
    <t>Střední školy včetně konzervatoří.</t>
  </si>
  <si>
    <r>
      <t xml:space="preserve">Zřizovatel: </t>
    </r>
    <r>
      <rPr>
        <b/>
        <sz val="10"/>
        <rFont val="Arial Narrow"/>
        <family val="2"/>
        <charset val="238"/>
      </rPr>
      <t>MŠMT, obec, kraj</t>
    </r>
    <r>
      <rPr>
        <sz val="10"/>
        <rFont val="Arial Narrow"/>
        <family val="2"/>
      </rPr>
      <t xml:space="preserve"> </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</si>
  <si>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4.1.2.E  PRŮMĚRNÉ MĚSÍČNÍ MZDY/PLATY V ČR A VE ŠKOLSTVÍ</t>
  </si>
  <si>
    <t>učitelé regionálního školství celkem</t>
  </si>
  <si>
    <t>učitelé základních škol (bez ZŠ pro ž. se SVP)</t>
  </si>
  <si>
    <t>učitelé SŠ (všeob. vzd. na SŠ, odb. vzd. na SŠ vč. VOŠ, konz., bez SŠ a konz. pro ž. se SVP/zdr. post.)</t>
  </si>
  <si>
    <r>
      <t xml:space="preserve">Zaměstnanci veřejných vysokých škol celkem
</t>
    </r>
    <r>
      <rPr>
        <sz val="10"/>
        <rFont val="Arial Narrow"/>
        <family val="2"/>
        <charset val="238"/>
      </rPr>
      <t>(včetně kolejí, menz, VŠZS a VŠLS, VaV z kap. 333, ESF)</t>
    </r>
  </si>
  <si>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ESF)</t>
    </r>
  </si>
  <si>
    <t xml:space="preserve"> index za rok </t>
  </si>
  <si>
    <t>2009/2008</t>
  </si>
  <si>
    <t>2010/2009</t>
  </si>
  <si>
    <t>2011/2010</t>
  </si>
  <si>
    <t>2011/2008</t>
  </si>
  <si>
    <t>Učitelé RgŠ, ZŠ, SŠ jsou od roku 2008 dle výkazu P1-04 vykazováni pouze ze státního rozpočtu včetně ESF.</t>
  </si>
  <si>
    <t>Zdroj: ČSÚ, Škol (MŠMT) P1-04, P1a-04, P1b-04 (oddíl I. a III.)</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</si>
  <si>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VaV ze SR a bez ESF)</t>
    </r>
  </si>
  <si>
    <t>Zdroj: Český statistický úřad, Škol (MŠMT) P1-04, P1a-04, P1b-04 (oddíl I. a III.)</t>
  </si>
  <si>
    <t>Index spotřebitelských cen  (průměr roku 2008 = 100%)</t>
  </si>
  <si>
    <t>Meziroční inflace</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</si>
  <si>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</si>
  <si>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 xml:space="preserve">index za rok </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</si>
  <si>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</si>
  <si>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Index spotřebitelských cen  (průměr roku 603789,608 = 100%)</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</si>
  <si>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 ESF)</t>
    </r>
  </si>
  <si>
    <t>Platové tarify      v tis. Kč</t>
  </si>
  <si>
    <t>Nenárokové složky platu v tis. Kč</t>
  </si>
  <si>
    <t>Podíl (z tarifu)
nenárokových
složek platu</t>
  </si>
  <si>
    <t/>
  </si>
  <si>
    <t>Zdroj: Škol (MŠMT) P1-04 (oddíl III.)</t>
  </si>
  <si>
    <r>
      <t>Zřizovatel:</t>
    </r>
    <r>
      <rPr>
        <b/>
        <sz val="10"/>
        <rFont val="Arial Narrow"/>
        <family val="2"/>
        <charset val="238"/>
      </rPr>
      <t xml:space="preserve"> MŠMT, obec, kraj</t>
    </r>
    <r>
      <rPr>
        <sz val="10"/>
        <rFont val="Arial Narrow"/>
        <family val="2"/>
        <charset val="238"/>
      </rPr>
      <t xml:space="preserve"> (magistráty)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</si>
  <si>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 přep. počet zam. RgŠ
na ESF</t>
  </si>
  <si>
    <t>Platy SR (bez OPPP) zam. RgŠ na kofinanc. ESF
v tis. Kč</t>
  </si>
  <si>
    <t>OPPP zam. RgŠ na kofinanc. ESF
v tis. Kč</t>
  </si>
  <si>
    <t>Prům. měs. plat zam. RgŠ
z ESF</t>
  </si>
  <si>
    <t xml:space="preserve">. </t>
  </si>
  <si>
    <t>Zdroj: Škol (MŠMT) P1-04 (oddíl I.)</t>
  </si>
  <si>
    <r>
      <t>5.3.</t>
    </r>
    <r>
      <rPr>
        <b/>
        <sz val="10"/>
        <color indexed="63"/>
        <rFont val="Arial Narrow"/>
        <family val="2"/>
        <charset val="238"/>
      </rPr>
      <t>2  PEDAGOGIČTÍ</t>
    </r>
    <r>
      <rPr>
        <b/>
        <sz val="10"/>
        <rFont val="Arial Narrow"/>
        <family val="2"/>
        <charset val="238"/>
      </rPr>
      <t xml:space="preserve"> PRACOVNÍCI RGŠ PLACENÍ Z ESF – PODLE ÚZEMÍ</t>
    </r>
  </si>
  <si>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</si>
  <si>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 měs. plat zam. RgŠ z ESF</t>
  </si>
  <si>
    <t>z ESF</t>
  </si>
  <si>
    <r>
      <t>5.3.</t>
    </r>
    <r>
      <rPr>
        <b/>
        <sz val="10"/>
        <color indexed="63"/>
        <rFont val="Arial Narrow"/>
        <family val="2"/>
        <charset val="238"/>
      </rPr>
      <t>3  NEPEDAGOGIČTÍ</t>
    </r>
    <r>
      <rPr>
        <b/>
        <sz val="10"/>
        <rFont val="Arial Narrow"/>
        <family val="2"/>
        <charset val="238"/>
      </rPr>
      <t xml:space="preserve"> PRACOVNÍCI RGŠ PLACENÍ Z ESF – PODLE ÚZEMÍ</t>
    </r>
  </si>
  <si>
    <r>
      <t xml:space="preserve">Zřizovatel: </t>
    </r>
    <r>
      <rPr>
        <b/>
        <sz val="10"/>
        <rFont val="Arial Narrow"/>
        <family val="2"/>
        <charset val="238"/>
      </rPr>
      <t>MŠMT, obec, kraj</t>
    </r>
    <r>
      <rPr>
        <sz val="10"/>
        <rFont val="Arial Narrow"/>
        <family val="2"/>
        <charset val="238"/>
      </rPr>
      <t xml:space="preserve"> (magistráty)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</si>
  <si>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včetně jiné činnosti a ostatních aktivit</t>
    </r>
  </si>
  <si>
    <t>průměrná měsíční mzda/plat zaměstnanců (bez OON/OPPP)</t>
  </si>
  <si>
    <t>průměrná měsíční mzda/plat 
učitelů (bez OON/OPPP)</t>
  </si>
  <si>
    <t>Zdroj: Škol (MŠMT) P1-04 (řádek 0501, 0503 a 0506, 0507)</t>
  </si>
  <si>
    <t>datová informační svodka - tabulková část</t>
  </si>
  <si>
    <t>Obsah tabulkové části</t>
  </si>
  <si>
    <t>Vysvětlivky</t>
  </si>
  <si>
    <t>str. 4 - 6</t>
  </si>
  <si>
    <t>str. 7 - 8</t>
  </si>
  <si>
    <t>1.1  PRŮMĚRNÝ PŘEPOČTENÝ POČET ZAMĚSTNANCŮ</t>
  </si>
  <si>
    <t>1.2  MZDOVÉ PROSTŘEDKY (bez OON/OPPP) v tis. Kč</t>
  </si>
  <si>
    <t>1.3  PRŮMĚRNÁ MĚSÍČNÍ MZDA/PLAT ZAMĚSTNANCŮ (bez OON/OPPP)</t>
  </si>
  <si>
    <t>2. REGIONÁLNÍ ŠKOLSTVÍ za rok 2011</t>
  </si>
  <si>
    <t>2.1 Zaměstnanci celkem za rok 2011</t>
  </si>
  <si>
    <t>str. 9 - 10</t>
  </si>
  <si>
    <t>2.1.1  PRŮMĚRNÁ MĚSÍČNÍ MZDA/PLAT ZAMĚSTNANCŮ (bez OON/OPPP)</t>
  </si>
  <si>
    <t>2.1.2  PRŮMĚRNÝ PŘEPOČTENÝ POČET ZAMĚSTNANCŮ</t>
  </si>
  <si>
    <t>2.1.3  MZDOVÉ PROSTŘEDKY (bez OON/OPPP) CELKEM v tis. Kč</t>
  </si>
  <si>
    <t>2.2  Učitelé (včetně ředitelů, zástupců ředitelů, výchovných poradců)</t>
  </si>
  <si>
    <t>str. 11 - 12</t>
  </si>
  <si>
    <t>2.2.1  PRŮMĚRNÁ MĚSÍČNÍ MZDA/PLAT UČITELŮ (bez OON/OPPP)</t>
  </si>
  <si>
    <t>2.2.2  PRŮMĚRNÝ PŘEPOČTENÝ POČET UČITELŮ</t>
  </si>
  <si>
    <t>2.2.3  MZDOVÉ PROSTŘEDKY (bez OON/OPPP) UČITELŮ v tis. Kč</t>
  </si>
  <si>
    <t>2.3  Zřizovatel MŠMT, obec, kraj – meziroční srovnání průměrného měsíčního platu a průměrného přepočteného počtu zaměstnanců placených ze státního rozpočtu (bez ESF)</t>
  </si>
  <si>
    <t>str. 13</t>
  </si>
  <si>
    <t>2.3.1  ZAMĚSTNANCI CELKEM</t>
  </si>
  <si>
    <t>2.3.2  PEDAGOGIČTÍ PRACOVNÍCI</t>
  </si>
  <si>
    <t>2.3.3  NEPEDAGOGIČTÍ PRACOVNÍCI</t>
  </si>
  <si>
    <t>2.3.9  ČLENĚNÍ PRŮMĚRNÉHO MĚSÍČNÍHO PLATU PODLE JEDNOTLIVÝCH SLOŽEK</t>
  </si>
  <si>
    <t>str. 14</t>
  </si>
  <si>
    <t>2.3.E Zřizovatel MŠMT, obec, kraj – meziroční srovnání průměrného měsíčního platu a průměrného přepočteného počtu zaměstnanců placených ze státního rozpočtu (včetně ESF)</t>
  </si>
  <si>
    <t>str. 15 - 17</t>
  </si>
  <si>
    <t>2.3.1.E  ZAMĚSTNANCI CELKEM</t>
  </si>
  <si>
    <t>2.3.2.E  PEDAGOGIČTÍ PRACOVNÍCI</t>
  </si>
  <si>
    <t>2.3.3.E  NEPEDAGOGIČTÍ PRACOVNÍCI</t>
  </si>
  <si>
    <t>2.3.2.B  PEDAGOGIČTÍ PRACOVNÍCI PLACENI Z ESF</t>
  </si>
  <si>
    <t>2.3.3.B  NEPEDAGOGIČTÍ PRACOVNÍCI PLACENI Z ESF</t>
  </si>
  <si>
    <t>2.3.4  UČITELÉ</t>
  </si>
  <si>
    <t>2.3.5  VYCHOVATELÉ</t>
  </si>
  <si>
    <t>2.3.6  UČITELÉ ODBORNÉHO VÝCVIKU</t>
  </si>
  <si>
    <t>2.3.7  PEDAGOGIČTÍ PRACOVNÍCI bez vedoucích zaměstnanců</t>
  </si>
  <si>
    <t>2.3.8  NEPEDAGOGIČTÍ PRACOVNÍCI bez vedoucích zaměstnanců</t>
  </si>
  <si>
    <t>2.4  Zřizovatel soukromník, církev – meziroční srovnání průměrné měsíční mzdy a průměrného přepočteného počtu zaměstnanců včetně jiné činnosti a ostatních aktivit</t>
  </si>
  <si>
    <t>str. 18 - 19</t>
  </si>
  <si>
    <t>2.4.1  ZAMĚSTNANCI CELKEM</t>
  </si>
  <si>
    <t>2.4.2  PEDAGOGIČTÍ PRACOVNÍCI</t>
  </si>
  <si>
    <t>2.4.3  NEPEDAGOGIČTÍ PRACOVNÍCI</t>
  </si>
  <si>
    <t>2.4.4  UČITELÉ</t>
  </si>
  <si>
    <t>2.4.5  VYCHOVATELÉ</t>
  </si>
  <si>
    <t>2.4.6  UČITELÉ ODBORNÉHO VÝCVIKU</t>
  </si>
  <si>
    <t>2.4.7  OSTATNÍ PEDAGOGOVÉ</t>
  </si>
  <si>
    <t>3.1 Meziroční srovnání průměrné měsíční mzdy/platu a průměrného přepočteného počtu zaměstnanců placených ze státního rozpočtu (bez ESF)</t>
  </si>
  <si>
    <t>str. 20 - 22</t>
  </si>
  <si>
    <t>3.1.1  ZAMĚSTNANCI CELKEM</t>
  </si>
  <si>
    <t>3.1.2  ZAMĚSTNANCI VÝZKUMU A VÝVOJE</t>
  </si>
  <si>
    <t>3.1.3  AKADEMIČTÍ A VĚDEČTÍ PRACOVNÍCI VYSOKÝCH ŠKOL</t>
  </si>
  <si>
    <t>3.1.1.A  ZAMĚSTNANCI CELKEM VVŠ – ŽENY</t>
  </si>
  <si>
    <t>3.1.2.A  ZAMĚSTNANCI VÝZKUMU A VÝVOJE VVŠ – ŽENY</t>
  </si>
  <si>
    <t>3.1.3.A  AKADEMIČTÍ A VĚDEČTÍ PRACOVNÍCI VYSOKÝCH ŠKOL – ŽENY</t>
  </si>
  <si>
    <t>3.1.1.B  ZAMĚSTNANCI CELKEM – MUŽI</t>
  </si>
  <si>
    <t>3.1.2.B  ZAMĚSTNANCI VÝZKUMU A VÝVOJE VVŠ – MUŽI</t>
  </si>
  <si>
    <t>3.1.3.B  AKADEMIČTÍ A VĚDEČTÍ PRACOVNÍCI VYSOKÝCH ŠKOL VVŠ – MUŽI</t>
  </si>
  <si>
    <t>str. 23</t>
  </si>
  <si>
    <t>str. 24</t>
  </si>
  <si>
    <t>3.3  ČLENĚNÍ PRŮMĚRNÉHO MĚSÍČNÍHO PLATU PODLE JEDNOTLIVÝCH SLOŽEK</t>
  </si>
  <si>
    <t>Meziroční srovnání průměrné měsíční mzdy/platu a průměrného přepočteného počtu zaměstnanců placených ze státního rozpočtu (včetně ESF)</t>
  </si>
  <si>
    <t>str. 25</t>
  </si>
  <si>
    <t>3.1.1.E  ZAMĚSTNANCI CELKEM</t>
  </si>
  <si>
    <t>3.1.1.E.A  ZAMĚSTNANCI CELKEM VVŠ – ŽENY</t>
  </si>
  <si>
    <t>3.1.1.E.B  ZAMĚSTNANCI CELKEM VVŠ – MUŽI</t>
  </si>
  <si>
    <t>str. 26</t>
  </si>
  <si>
    <t>4. PRŮMĚRNÉ MĚSÍČNÍ MZDY/PLATY za rok 2011</t>
  </si>
  <si>
    <t>Průměrné měsíční mzdy/platy (bez ESF)</t>
  </si>
  <si>
    <t>str. 27</t>
  </si>
  <si>
    <t>4.1.1  ČESKÁ REPUBLIKA – MEZIROČNÍ SROVNÁNÍ MEZD/PLATŮ
PODLE ODVĚTVÍ</t>
  </si>
  <si>
    <t>4.1.2  PRŮMĚRNÉ MĚSÍČNÍ MZDY/PLATY V ČR
A VE ŠKOLSTVÍ</t>
  </si>
  <si>
    <t>4.2.1  Pedagogičtí pracovníci regionálního školství</t>
  </si>
  <si>
    <t>str. 28</t>
  </si>
  <si>
    <t>4.2.2. Učitelé základních škol, středních škol a vyšších odborných škol</t>
  </si>
  <si>
    <t>str. 29</t>
  </si>
  <si>
    <t>Průměrné měsíční mzdy/platy (včetně VaV ze SR a včetně ESF)</t>
  </si>
  <si>
    <t>str. 30</t>
  </si>
  <si>
    <t>4.1.2.E  Průměrné měsíční mzdy/platy (včetně VaV ze SR a včetně ESF)</t>
  </si>
  <si>
    <t>4.3  Dynamika růstu nominálních a reálných mezd/platů (bez ESF)</t>
  </si>
  <si>
    <t>str. 31</t>
  </si>
  <si>
    <t>4.3.1  DYNAMIKA RŮSTU NOMINÁLNÍCH MEZD/PLATŮ</t>
  </si>
  <si>
    <t>4.3.2  DYNAMIKA RŮSTU REÁLNÝCH MEZD/PLATŮ (v cenách roku 2008)</t>
  </si>
  <si>
    <t>4.3.E  Dynamika růstu nominálních a reálných mezd/platů (včetně VaV ze SR a včetně ESF)</t>
  </si>
  <si>
    <t>4.3.1.E  DYNAMIKA RŮSTU NOMINÁLNÍCH MEZD/PLATŮ</t>
  </si>
  <si>
    <t>4.3.2.E  DYNAMIKA RŮSTU REÁLNÝCH MEZD/PLATŮ  (v cenách roku 2008)</t>
  </si>
  <si>
    <t>5. DODATKOVÉ TABULKY za rok 2011</t>
  </si>
  <si>
    <t>5.1  Mzdové prostředky na platové tarify a nenárokové složky platu pedagog. pracovníků RgŠ</t>
  </si>
  <si>
    <t>str. 34</t>
  </si>
  <si>
    <t>5.3. Dodatkové tabulky - regionální školství</t>
  </si>
  <si>
    <t>5.3.1  ZAMĚSTNANCI RGŠ PLACENÍ Z ESF – PODLE ÚZEMÍ</t>
  </si>
  <si>
    <t>5.3.2  PEDAGOGIČTÍ PRACOVNÍCI RGŠ PLACENÍ Z ESF – PODLE ÚZEMÍ</t>
  </si>
  <si>
    <t>5.3.3  NEPEDAGOGIČTÍ PRACOVNÍCI RGŠ PLACENÍ Z ESF – PODLE ÚZEMÍ</t>
  </si>
  <si>
    <t>5.4  ZAMĚSTNANCI CELKEM, UČITELÉ</t>
  </si>
  <si>
    <t>Zaměstnanci a mzdové prostředky za rok 2011</t>
  </si>
  <si>
    <t>Uvedeny jsou zde údaje o počtu zaměstnanců, vyplacených mzdových prostředcích a průměrných mzdách a platech. Údaje jsou členěny podle:</t>
  </si>
  <si>
    <t>•  jednotlivých školských oblastí</t>
  </si>
  <si>
    <t>regionální školství,</t>
  </si>
  <si>
    <t>veřejné vysoké školy,</t>
  </si>
  <si>
    <t>ostatní přímo řízené organizace PO (OPŘO PO),</t>
  </si>
  <si>
    <t>ostatní přímo řízené organizace – VKC Telč, CSVŠ – veřejná výzkumná instituce,</t>
  </si>
  <si>
    <t>ostatní organizační složky státu (VSC Praha),</t>
  </si>
  <si>
    <t xml:space="preserve">•  příslušného odstavce zákona uplatněného při odměňování zaměstnanců (pro zjednodušení se používá ve výkazu Škol (MŠMT) P1-04 i v tabulkách termín platový řád) </t>
  </si>
  <si>
    <t>zákon č. 262/2006 Sb., zákoník práce, § 109 odst. 3, dále ZP,</t>
  </si>
  <si>
    <t>zákon č. 262/2006 Sb., zákoník práce, § 109 odst. 2, dále ZP,</t>
  </si>
  <si>
    <t>•  zdrojů financování</t>
  </si>
  <si>
    <t>ze státního rozpočtu,</t>
  </si>
  <si>
    <t>z jiné činnosti (dříve hospodářská činnost),</t>
  </si>
  <si>
    <t>z ostatních zdrojů,</t>
  </si>
  <si>
    <t>z ESF/EU,</t>
  </si>
  <si>
    <t>z VaV kap. 333–MŠMT a VaV z ost. zdrojů (pouze u VŠ a OPŘO),</t>
  </si>
  <si>
    <t>z fondu odměn.</t>
  </si>
  <si>
    <r>
      <t>Zdrojem</t>
    </r>
    <r>
      <rPr>
        <sz val="10"/>
        <rFont val="Arial Narrow"/>
        <family val="2"/>
        <charset val="238"/>
      </rPr>
      <t xml:space="preserve"> byla data </t>
    </r>
    <r>
      <rPr>
        <u/>
        <sz val="10"/>
        <rFont val="Arial Narrow"/>
        <family val="2"/>
        <charset val="238"/>
      </rPr>
      <t>z výkazů</t>
    </r>
    <r>
      <rPr>
        <sz val="10"/>
        <rFont val="Arial Narrow"/>
        <family val="2"/>
        <charset val="238"/>
      </rPr>
      <t xml:space="preserve"> Škol (MŠMT) P1-04 (Čtvrtletní výkaz o zaměstnancích a mzdových prostředcích v regionálním školství a škol v přímé působnosti MŠMT), Škol (MŠMT) P1a-04 (Čtvrtletní výkaz o zaměstnancích a mzdových prostředcích za správní úřady a za ostatní přímo řízené organizace), Škol (MŠMT) P1b-04 (Čtvrtletní výkaz o zaměstnancích a mzdových prostředcích za vysoké školy). Dalším zdrojem jsou údaje z </t>
    </r>
    <r>
      <rPr>
        <u/>
        <sz val="10"/>
        <rFont val="Arial Narrow"/>
        <family val="2"/>
        <charset val="238"/>
      </rPr>
      <t>ČSÚ</t>
    </r>
    <r>
      <rPr>
        <sz val="10"/>
        <rFont val="Arial Narrow"/>
        <family val="2"/>
        <charset val="238"/>
      </rPr>
      <t xml:space="preserve"> o průměrných platech v ČR celkem i podle krajů, dále údaje ČSÚ o průměrných mzdách v ČR celkem v podnikatelské a nepodnikatelské sféře a údaje o průměrných mzdách v ČR celkem v jednotlivých odvětvích.</t>
    </r>
  </si>
  <si>
    <r>
      <t>Termínem „</t>
    </r>
    <r>
      <rPr>
        <u/>
        <sz val="10"/>
        <rFont val="Arial Narrow"/>
        <family val="2"/>
        <charset val="238"/>
      </rPr>
      <t>školy pro žáky se speciálními vzdělávacími potřebami</t>
    </r>
    <r>
      <rPr>
        <sz val="10"/>
        <rFont val="Arial Narrow"/>
        <family val="2"/>
      </rPr>
      <t xml:space="preserve"> celkem" označujeme školy pro děti, žáky a studenty se speciálními vzdělávacími potřebami (dle zákona č. 561/2004 Sb., o předškolním, základním, středním, vyšším odborném a jiném vzdělávání, ve znění pozdějších předpisů).</t>
    </r>
  </si>
  <si>
    <r>
      <t xml:space="preserve">Do oblasti </t>
    </r>
    <r>
      <rPr>
        <u/>
        <sz val="10"/>
        <rFont val="Arial Narrow"/>
        <family val="2"/>
        <charset val="238"/>
      </rPr>
      <t>regionálního školství</t>
    </r>
    <r>
      <rPr>
        <sz val="10"/>
        <rFont val="Arial Narrow"/>
        <family val="2"/>
        <charset val="238"/>
      </rPr>
      <t xml:space="preserve"> celkem za všechny platové předpisy jsou zahrnuty údaje o zaměstnancích a jejich odměňování v případě, kdy zřizovatelem je:</t>
    </r>
  </si>
  <si>
    <t>•  MŠMT (73 přímo řízených organizací),</t>
  </si>
  <si>
    <t>•  kraj,</t>
  </si>
  <si>
    <t>•  obec včetně DSO,</t>
  </si>
  <si>
    <t>•  soukromá právnická či fyzická osoba (např. s. r. o., o. p. s., nadace…),</t>
  </si>
  <si>
    <t>•  církev.</t>
  </si>
  <si>
    <r>
      <t xml:space="preserve">Do oblasti </t>
    </r>
    <r>
      <rPr>
        <u/>
        <sz val="10"/>
        <rFont val="Arial Narrow"/>
        <family val="2"/>
        <charset val="238"/>
      </rPr>
      <t>vysokého školství</t>
    </r>
    <r>
      <rPr>
        <sz val="10"/>
        <rFont val="Arial Narrow"/>
        <family val="2"/>
        <charset val="238"/>
      </rPr>
      <t xml:space="preserve">  jsou zahrnuty údaje o zaměstnancích a jejich odměňování pouze za veřejné vysoké školy, nikoliv za soukromé.</t>
    </r>
  </si>
  <si>
    <t>Vzhledem ke změnám ve výkaznictví (výkaz Škol (MŠMT) P1-04), zejména vykazování zaměstnanců a mzdových prostředků ze zdrojů ESF, nejsou některé tabulky svodky porovnatelné s předchozími roky.</t>
  </si>
  <si>
    <t>Vysvětlivky základních ukazatelů</t>
  </si>
  <si>
    <r>
      <t>Evidenční počet zaměstnanců</t>
    </r>
    <r>
      <rPr>
        <sz val="10"/>
        <rFont val="Arial Narrow"/>
        <family val="2"/>
        <charset val="238"/>
      </rPr>
      <t xml:space="preserve"> </t>
    </r>
    <r>
      <rPr>
        <b/>
        <sz val="10"/>
        <rFont val="Arial Narrow"/>
        <family val="2"/>
        <charset val="238"/>
      </rPr>
      <t>–</t>
    </r>
    <r>
      <rPr>
        <sz val="10"/>
        <rFont val="Arial Narrow"/>
        <family val="2"/>
        <charset val="238"/>
      </rPr>
      <t> zahrnuje osoby v pracovním poměru (hlavním i vedlejším), služebním nebo členském poměru, kde součástí členství je též pracovní vztah k zaměstnavateli. Do počtu zaměstnanců se nezahrnují osoby vykonávající veřejné funkce (např. poslanci, senátoři, uvolnění členové zastupitelstev všech stupňů), soudci, ženy na mateřské dovolené, osoby na rodičovské dovolené (nepracují-li současně v pracovním poměru), učni, osoby pracující pro firmu na základě dohod o pracích konaných mimo pracovní poměr, zaměstnanci ekonomických subjektů statisticky nesledovaných. Rozlišují se dva typy údajů pro průměrný evidenční počet zaměstnanců:</t>
    </r>
  </si>
  <si>
    <r>
      <t>•</t>
    </r>
    <r>
      <rPr>
        <sz val="10"/>
        <rFont val="Arial Narrow"/>
        <family val="2"/>
        <charset val="238"/>
      </rPr>
      <t xml:space="preserve">  </t>
    </r>
    <r>
      <rPr>
        <b/>
        <sz val="10"/>
        <rFont val="Arial Narrow"/>
        <family val="2"/>
        <charset val="238"/>
      </rPr>
      <t>ve fyzických osobách</t>
    </r>
    <r>
      <rPr>
        <sz val="10"/>
        <rFont val="Arial Narrow"/>
        <family val="2"/>
        <charset val="238"/>
      </rPr>
      <t xml:space="preserve"> </t>
    </r>
    <r>
      <rPr>
        <b/>
        <sz val="10"/>
        <rFont val="Arial Narrow"/>
        <family val="2"/>
      </rPr>
      <t xml:space="preserve">(čtvrtletní) </t>
    </r>
    <r>
      <rPr>
        <sz val="10"/>
        <rFont val="Arial Narrow"/>
        <family val="2"/>
        <charset val="238"/>
      </rPr>
      <t xml:space="preserve">je vypočten jako aritmetický průměr z (příslušných tří, příp. šesti, devíti, dvanácti) měsíčních průměrných počtů (vypočítávají se jako součet denních stavů dělený počtem kalendářních dnů v měsíci), </t>
    </r>
  </si>
  <si>
    <r>
      <t>•</t>
    </r>
    <r>
      <rPr>
        <sz val="10"/>
        <rFont val="Arial Narrow"/>
        <family val="2"/>
        <charset val="238"/>
      </rPr>
      <t xml:space="preserve">  </t>
    </r>
    <r>
      <rPr>
        <b/>
        <sz val="10"/>
        <rFont val="Arial Narrow"/>
        <family val="2"/>
        <charset val="238"/>
      </rPr>
      <t>přepočtený na plně zaměstnané</t>
    </r>
    <r>
      <rPr>
        <sz val="10"/>
        <rFont val="Arial Narrow"/>
        <family val="2"/>
        <charset val="238"/>
      </rPr>
      <t xml:space="preserve"> je přepočtem průměrného evidenčního počtu zaměstnanců ve fyzických osobách a délky jejich pracovních úvazků na zaměstnavatelem stanovenou plnou pracovní dobu. </t>
    </r>
  </si>
  <si>
    <r>
      <t xml:space="preserve">Podskupinou zaměstnanců ve školství jsou </t>
    </r>
    <r>
      <rPr>
        <b/>
        <sz val="10"/>
        <rFont val="Arial Narrow"/>
        <family val="2"/>
        <charset val="238"/>
      </rPr>
      <t>pedagogičtí pracovníci.</t>
    </r>
    <r>
      <rPr>
        <sz val="10"/>
        <rFont val="Arial Narrow"/>
        <family val="2"/>
        <charset val="238"/>
      </rPr>
      <t xml:space="preserve"> Pedagogickým pracovníkem je ten, kdo koná přímou vyučovací, výchovnou, speciálně pedagogickou nebo pedagogicko-psychologickou činnost přímým působením na vzdělávaného, kterým uskutečňuje výchovu a vzdělávání na základě školského zákona („přímá pedagogická činnost"). Přímou pedagogickou činnost vykonává učitel, pedagog v zařízení pro další vzdělávání pedagogických pracovníků, vychovatel, speciální pedagog, psycholog, pedagog volného času, asistent pedagoga, trenér a vedoucí pedagogický pracovník.</t>
    </r>
  </si>
  <si>
    <t>Patří sem zaměstnanci, v jejichž náplni práce je přímá pedagogická činnost:</t>
  </si>
  <si>
    <r>
      <t>•  v regionálním školství</t>
    </r>
    <r>
      <rPr>
        <sz val="10"/>
        <rFont val="Arial Narrow"/>
        <family val="2"/>
        <charset val="238"/>
      </rPr>
      <t xml:space="preserve"> </t>
    </r>
    <r>
      <rPr>
        <b/>
        <sz val="10"/>
        <rFont val="Arial Narrow"/>
        <family val="2"/>
        <charset val="238"/>
      </rPr>
      <t>– </t>
    </r>
    <r>
      <rPr>
        <sz val="10"/>
        <rFont val="Arial Narrow"/>
        <family val="2"/>
        <charset val="238"/>
      </rPr>
      <t>podle kategorií školských pracovníků do této kategorie patří:</t>
    </r>
  </si>
  <si>
    <t>učitelé, ředitelé a zástupci ředitelů škol a školských zařízení, zástupci ředitelů pro výchovnou činnost mimo vyučování – učitelé, výchovní poradci, učitelé v zařízeních pro další vzdělávání pedagogických pracovníků, vedoucí pedagogičtí pracovníci, ředitelé pedagogicko-psychologických poraden, dále učitelé odborného výcviku, vychovatelé (tj. vychovatelé, zástupci ředitelů pro vých. činnost mimo vyučování – vychovatelé, ředitelé škol a školských zařízení – vychovatelé) a ostatní pedagogičtí pracovníci (tj. ostatní pedagogičtí pracovníci, speciální pedagogové, psychologové, pedagogové volného času, asistenti pedagoga, trenéři, ředitelé pedagogicko-psychologických poraden).</t>
  </si>
  <si>
    <r>
      <t xml:space="preserve">V této skupině odlišujeme dále kategorie </t>
    </r>
    <r>
      <rPr>
        <b/>
        <sz val="10"/>
        <rFont val="Arial Narrow"/>
        <family val="2"/>
        <charset val="238"/>
      </rPr>
      <t xml:space="preserve">učitelé </t>
    </r>
    <r>
      <rPr>
        <sz val="10"/>
        <rFont val="Arial Narrow"/>
        <family val="2"/>
        <charset val="238"/>
      </rPr>
      <t xml:space="preserve"> (učitelé mateřských, základních – 1. a 2. stupně, středních a vyšších odborných škol), ředitelé a zástupci ředitelů škol a školských zařízení, zástupci ředitelů pro výchovnou činnost mimo vyučování – učitelé, výchovní poradci (jimž je stanovena přímá vyučovací povinnost), učitelé mateřských škol, učitelé v zařízeních pro další vzdělávání pedagogických pracovníků a vedoucí pedagogičtí pracovníci.</t>
    </r>
  </si>
  <si>
    <r>
      <t xml:space="preserve">    •</t>
    </r>
    <r>
      <rPr>
        <sz val="10"/>
        <rFont val="Arial Narrow"/>
        <family val="2"/>
        <charset val="238"/>
      </rPr>
      <t xml:space="preserve">  </t>
    </r>
    <r>
      <rPr>
        <b/>
        <sz val="10"/>
        <rFont val="Arial Narrow"/>
        <family val="2"/>
        <charset val="238"/>
      </rPr>
      <t>na vysokých školách</t>
    </r>
    <r>
      <rPr>
        <sz val="10"/>
        <rFont val="Arial Narrow"/>
        <family val="2"/>
        <charset val="238"/>
      </rPr>
      <t xml:space="preserve"> plní funkci učitelů (podle § 70 zákona č. 111/1998 Sb., o vysokých školách a o změně </t>
    </r>
  </si>
  <si>
    <t>a doplnění dalších zákonů) akademičtí pracovníci. Patří sem vedle profesorů, docentů, odborných asistentů, asistentů a lektorů i vědečtí, výzkumní a vývojoví pracovníci podílející se na pedagogické činnosti.</t>
  </si>
  <si>
    <r>
      <t>Nepedagogičtí pracovníci –</t>
    </r>
    <r>
      <rPr>
        <sz val="10"/>
        <rFont val="Arial Narrow"/>
        <family val="2"/>
        <charset val="238"/>
      </rPr>
      <t xml:space="preserve"> jsou technicko-hospodářští pracovníci, provozní pracovníci, obchodně provozní pracovníci a ostatní pracovníci (tj. pracovníci výpočetních středisek, ostatní pracovníci, nepedagogičtí pracovníci pedagogicko-psychologických poraden).</t>
    </r>
  </si>
  <si>
    <r>
      <t>Mzdové prostředky celkem –</t>
    </r>
    <r>
      <rPr>
        <sz val="10"/>
        <rFont val="Arial Narrow"/>
        <family val="2"/>
        <charset val="238"/>
      </rPr>
      <t xml:space="preserve"> zahrnují </t>
    </r>
    <r>
      <rPr>
        <b/>
        <sz val="10"/>
        <rFont val="Arial Narrow"/>
        <family val="2"/>
        <charset val="238"/>
      </rPr>
      <t>mzdy a platy celkem</t>
    </r>
    <r>
      <rPr>
        <sz val="10"/>
        <rFont val="Arial Narrow"/>
        <family val="2"/>
        <charset val="238"/>
      </rPr>
      <t xml:space="preserve"> (tj. peněžitá plnění poskytovaná zaměstnavatelem zaměstnancům v pracovním poměru, kteří jsou vedeni v evidenčním počtu, za práci) a </t>
    </r>
    <r>
      <rPr>
        <b/>
        <sz val="10"/>
        <rFont val="Arial Narrow"/>
        <family val="2"/>
        <charset val="238"/>
      </rPr>
      <t>ostatní platby za provedenou práci</t>
    </r>
    <r>
      <rPr>
        <sz val="10"/>
        <rFont val="Arial Narrow"/>
        <family val="2"/>
        <charset val="238"/>
      </rPr>
      <t xml:space="preserve"> (OPPP) u organizačních složek státu a územních samosprávných celků, resp. </t>
    </r>
    <r>
      <rPr>
        <b/>
        <sz val="10"/>
        <rFont val="Arial Narrow"/>
        <family val="2"/>
        <charset val="238"/>
      </rPr>
      <t>ostatní osobní náklady</t>
    </r>
    <r>
      <rPr>
        <sz val="10"/>
        <rFont val="Arial Narrow"/>
        <family val="2"/>
        <charset val="238"/>
      </rPr>
      <t xml:space="preserve"> (OON) u příspěvkových organizací  (tj. odměny za práce poskytované na základě jiného vztahu než pracovního poměru k zaměstnavateli a peněžitá plnění poskytovaná zaměstnancům v souvislosti se zánikem pracovního poměru k zaměstnavateli), uvádějí se v tisících Kč s přesností na 3 desetinná místa ve výkazech (pro potřeby svodky na 1 desetinné místo). Organizační složky státu a územních samosprávných celků podle platné rozpočtové skladby zahrnují do položky ostatní osobní výdaje odstupné a ostatní platby jinde nespecifikované do ostatních plateb za provedenou práci (OPPP). Příspěvkové organizace zahrnují výše jmenované položky jako ostatní osobní náklady (OON). </t>
    </r>
  </si>
  <si>
    <t>Mzdové prostředky celkem představují tzv. částky hrubé mzdy nebo platu, které nebyly sníženy o zákonné nebo se zaměstnavatelem dohodnuté srážky (tj. částky ve stavu před snížením o pojistné na všeobecné zdravotní pojištění a sociální zabezpečení, o zálohové splátky daně z příjmu fyzických osob, obstávky, výživné, pokuty, splátky na půjčku apod.).</t>
  </si>
  <si>
    <r>
      <t xml:space="preserve">Průměrná měsíční mzda v Kč </t>
    </r>
    <r>
      <rPr>
        <sz val="10"/>
        <rFont val="Arial Narrow"/>
        <family val="2"/>
        <charset val="238"/>
      </rPr>
      <t>u organizací odměňovaných dle zákona č. 262/2006 Sb., zákoník práce, § 109 odst. 2 (respektive</t>
    </r>
    <r>
      <rPr>
        <b/>
        <sz val="10"/>
        <rFont val="Arial Narrow"/>
        <family val="2"/>
        <charset val="238"/>
      </rPr>
      <t xml:space="preserve"> průměrný měsíční</t>
    </r>
    <r>
      <rPr>
        <sz val="10"/>
        <rFont val="Arial Narrow"/>
        <family val="2"/>
        <charset val="238"/>
      </rPr>
      <t xml:space="preserve"> </t>
    </r>
    <r>
      <rPr>
        <b/>
        <sz val="10"/>
        <rFont val="Arial Narrow"/>
        <family val="2"/>
        <charset val="238"/>
      </rPr>
      <t>plat</t>
    </r>
    <r>
      <rPr>
        <sz val="10"/>
        <rFont val="Arial Narrow"/>
        <family val="2"/>
        <charset val="238"/>
      </rPr>
      <t xml:space="preserve"> u organizací odměňovaných podle zákona č. 262/2006 Sb., zákoník práce, § 109 odst. 3), je v tabulkách vypočtena zpravidla z celkových mzdových prostředků bez OON (resp. OPPP) vydělením průměrným evidenčním přepočteným počtem  zaměstnanců a vydělením počtem měsíců za sledované období (tj. za rok číslem 12). Představuje tedy podíl mezd bez OON připadající na jednoho zaměstnance evidenčního počtu za měsíc. Do mezd se zahrnují základní mzdy a platy, příplatky a doplatky ke mzdě nebo platu, prémie a odměny, náhrady mezd a platů, odměny za pracovní pohotovost a jiné složky mzdy nebo platu, které byly v daném období zaměstnancům zúčtovány k výplatě. Obdobně je možné stanovit průměrný měsíční tarifní plat. Vždy se jedná o </t>
    </r>
    <r>
      <rPr>
        <b/>
        <sz val="10"/>
        <rFont val="Arial Narrow"/>
        <family val="2"/>
        <charset val="238"/>
      </rPr>
      <t>hrubou průměrnou měsíční mzdu</t>
    </r>
    <r>
      <rPr>
        <sz val="10"/>
        <rFont val="Arial Narrow"/>
        <family val="2"/>
        <charset val="238"/>
      </rPr>
      <t>, tj. o mzdu před provedením zákonných a jiných srážek.</t>
    </r>
  </si>
  <si>
    <t xml:space="preserve">Upozornění </t>
  </si>
  <si>
    <t xml:space="preserve">Ležatá čárka ( – ) v tabulce na místě údaje značí, že se jev nevyskytoval. </t>
  </si>
  <si>
    <t>Tečka ( . ) na místě čísla značí, že údaj není k dispozici nebo je nespolehlivý.</t>
  </si>
  <si>
    <t>Ležatý křížek (x) značí, že zápis není možný z logických důvodů.</t>
  </si>
  <si>
    <t>Výraz “v tom” ... jde o úplný výčet, tj. součet dílčích údajů se musí rovnat údaji celkovému.</t>
  </si>
  <si>
    <t>Výraz “z toho” ... jde o neúplný výčet, tj. součet dílčích údajů se celkovému údaji rovnat nemusí.</t>
  </si>
  <si>
    <t>Výpočtové údaje jsou počítány z nezaokrouhlených čísel a teprve následovně zaokrouhleny; z tohoto důvodu v některých případech může dojít k jednotkovým rozdílům.</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</si>
  <si>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t>
    </r>
  </si>
  <si>
    <r>
      <t xml:space="preserve">dle zák.
č. 262/06 Sb.,
§ 109 odst. 3 </t>
    </r>
    <r>
      <rPr>
        <b/>
        <vertAlign val="superscript"/>
        <sz val="10"/>
        <rFont val="Arial Narrow"/>
        <family val="2"/>
        <charset val="238"/>
      </rPr>
      <t>*)</t>
    </r>
  </si>
  <si>
    <t>v tom</t>
  </si>
  <si>
    <r>
      <t>dle zák. č. 262/06 Sb.,
§ 109 odst. 2</t>
    </r>
    <r>
      <rPr>
        <b/>
        <vertAlign val="superscript"/>
        <sz val="10"/>
        <rFont val="Arial Narrow"/>
        <family val="2"/>
        <charset val="238"/>
      </rPr>
      <t>*)</t>
    </r>
  </si>
  <si>
    <r>
      <t>celkem</t>
    </r>
    <r>
      <rPr>
        <b/>
        <vertAlign val="superscript"/>
        <sz val="10"/>
        <rFont val="Arial Narrow"/>
        <family val="2"/>
        <charset val="238"/>
      </rPr>
      <t>*)</t>
    </r>
  </si>
  <si>
    <r>
      <t>ze státního rozpočtu</t>
    </r>
    <r>
      <rPr>
        <vertAlign val="superscript"/>
        <sz val="10"/>
        <rFont val="Arial Narrow"/>
        <family val="2"/>
        <charset val="238"/>
      </rPr>
      <t xml:space="preserve">
</t>
    </r>
    <r>
      <rPr>
        <sz val="10"/>
        <rFont val="Arial Narrow"/>
        <family val="2"/>
        <charset val="238"/>
      </rPr>
      <t>(kap. 333-MŠMT)</t>
    </r>
    <r>
      <rPr>
        <vertAlign val="superscript"/>
        <sz val="10"/>
        <rFont val="Arial Narrow"/>
        <family val="2"/>
        <charset val="238"/>
      </rPr>
      <t>1)</t>
    </r>
  </si>
  <si>
    <r>
      <t>z jiné činnosti</t>
    </r>
    <r>
      <rPr>
        <vertAlign val="superscript"/>
        <sz val="10"/>
        <rFont val="Arial Narrow"/>
        <family val="2"/>
        <charset val="238"/>
      </rPr>
      <t xml:space="preserve">
</t>
    </r>
    <r>
      <rPr>
        <sz val="10"/>
        <rFont val="Arial Narrow"/>
        <family val="2"/>
        <charset val="238"/>
      </rPr>
      <t>(dříve hosp.)</t>
    </r>
  </si>
  <si>
    <t>z ostatních zdrojů
mimo VaV</t>
  </si>
  <si>
    <t>ESF/EU</t>
  </si>
  <si>
    <t>výzkum a vývoj
ze stát. rozpočtu</t>
  </si>
  <si>
    <t>výzkum a vývoj 
z ost. zdrojů</t>
  </si>
  <si>
    <t>Regionální školství</t>
  </si>
  <si>
    <t xml:space="preserve">x </t>
  </si>
  <si>
    <r>
      <t xml:space="preserve">Veřejné vysoké školy </t>
    </r>
    <r>
      <rPr>
        <sz val="10"/>
        <rFont val="Arial Narrow"/>
        <family val="2"/>
        <charset val="238"/>
      </rPr>
      <t>(včetně kolejí, menz, VŠZS a VŠLS, VaV)</t>
    </r>
  </si>
  <si>
    <r>
      <t>OPŘO PO</t>
    </r>
    <r>
      <rPr>
        <b/>
        <vertAlign val="superscript"/>
        <sz val="10"/>
        <rFont val="Arial Narrow"/>
        <family val="2"/>
        <charset val="238"/>
      </rPr>
      <t xml:space="preserve"> </t>
    </r>
    <r>
      <rPr>
        <b/>
        <sz val="10"/>
        <rFont val="Arial Narrow"/>
        <family val="2"/>
        <charset val="238"/>
      </rPr>
      <t>(§ 109 odst. 3 ZP)</t>
    </r>
  </si>
  <si>
    <r>
      <t>OPŘO PO</t>
    </r>
    <r>
      <rPr>
        <sz val="10"/>
        <rFont val="Arial Narrow"/>
        <family val="2"/>
        <charset val="238"/>
      </rPr>
      <t xml:space="preserve"> – VKC, CSVŠ, v.v.i.</t>
    </r>
    <r>
      <rPr>
        <b/>
        <sz val="10"/>
        <rFont val="Arial Narrow"/>
        <family val="2"/>
        <charset val="238"/>
      </rPr>
      <t xml:space="preserve"> (§ 109 odst. 2 ZP)</t>
    </r>
  </si>
  <si>
    <r>
      <t xml:space="preserve">Ostatní OSS </t>
    </r>
    <r>
      <rPr>
        <sz val="10"/>
        <rFont val="Arial Narrow"/>
        <family val="2"/>
      </rPr>
      <t>(VSC)</t>
    </r>
  </si>
  <si>
    <t>*)</t>
  </si>
  <si>
    <t>Včetně mimorozpočtových zdrojů.</t>
  </si>
  <si>
    <t xml:space="preserve"> </t>
  </si>
  <si>
    <t>Zdroj: Škol (MŠMT) P1-04 (oddíl I., V.), P1a-04 (oddíl III.), P1b-04 (oddíl III.)</t>
  </si>
  <si>
    <t xml:space="preserve">1) </t>
  </si>
  <si>
    <t>U RgŠ byly prostředky státního rozpočtu včetně ESF (dle výkazu P1-04) očištěny o prostředky ESF, které jsou pak uvedeny ve zvláštním sloupci – ESF (obdobně to platí ve všech 4 tabulkách T1.1 až T1.4).</t>
  </si>
  <si>
    <r>
      <t>ze státního rozpočtu
(kap. 333-MŠMT)</t>
    </r>
    <r>
      <rPr>
        <vertAlign val="superscript"/>
        <sz val="10"/>
        <rFont val="Arial Narrow"/>
        <family val="2"/>
        <charset val="238"/>
      </rPr>
      <t>1)</t>
    </r>
  </si>
  <si>
    <r>
      <t>z fondu odměn</t>
    </r>
    <r>
      <rPr>
        <vertAlign val="superscript"/>
        <sz val="10"/>
        <rFont val="Arial Narrow"/>
        <family val="2"/>
        <charset val="238"/>
      </rPr>
      <t/>
    </r>
  </si>
  <si>
    <t xml:space="preserve">x  </t>
  </si>
  <si>
    <r>
      <t xml:space="preserve">Veřejné vysoké školy </t>
    </r>
    <r>
      <rPr>
        <sz val="10"/>
        <rFont val="Arial Narrow"/>
        <family val="2"/>
        <charset val="238"/>
      </rPr>
      <t>(včetně kolejí, menz, VŠZS a VŠLS, VaV)</t>
    </r>
    <r>
      <rPr>
        <vertAlign val="superscript"/>
        <sz val="10"/>
        <rFont val="Arial Narrow"/>
        <family val="2"/>
        <charset val="238"/>
      </rPr>
      <t>**)</t>
    </r>
  </si>
  <si>
    <t>OPŘO PO (§ 109 odst. 3 ZP)</t>
  </si>
  <si>
    <t>OPŘO PO – VKC, CSVŠ, v.v.i. (§ 109 odst. 2 ZP)</t>
  </si>
  <si>
    <r>
      <t xml:space="preserve">Ostatní OSS </t>
    </r>
    <r>
      <rPr>
        <sz val="10"/>
        <rFont val="Arial Narrow"/>
        <family val="2"/>
        <charset val="238"/>
      </rPr>
      <t>(VSC)</t>
    </r>
  </si>
  <si>
    <t> </t>
  </si>
  <si>
    <t>**) Z toho projekty EU u VŠ: 603 789,6 tis Kč.</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</si>
  <si>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t>
    </r>
  </si>
  <si>
    <t>z toho</t>
  </si>
  <si>
    <t>ze stát. rozpočtu vč. VaV ze SR</t>
  </si>
  <si>
    <t>ze stát. rozpočtu vč. VaV ze SR
a ESF</t>
  </si>
  <si>
    <t>x¨</t>
  </si>
  <si>
    <t>1.4  OSTATNÍ OSOBNÍ NÁKLADY (OON)/OSTATNÍ PLATBY ZA PROVEDENOU PRÁCI (OPPP) v tis. Kč</t>
  </si>
  <si>
    <t>z toho
odstupné ze
stát. rozpočtu</t>
  </si>
  <si>
    <r>
      <t xml:space="preserve">Veřejné cysoké školy </t>
    </r>
    <r>
      <rPr>
        <sz val="10"/>
        <rFont val="Arial Narrow"/>
        <family val="2"/>
        <charset val="238"/>
      </rPr>
      <t>(včetně kolejí, menz, VŠZS a VŠLS, VaV)</t>
    </r>
    <r>
      <rPr>
        <vertAlign val="superscript"/>
        <sz val="10"/>
        <rFont val="Arial Narrow"/>
        <family val="2"/>
        <charset val="238"/>
      </rPr>
      <t>**)</t>
    </r>
  </si>
  <si>
    <r>
      <t>Ostatní OSS</t>
    </r>
    <r>
      <rPr>
        <sz val="10"/>
        <rFont val="Arial Narrow"/>
        <family val="2"/>
        <charset val="238"/>
      </rPr>
      <t xml:space="preserve"> (VSC)</t>
    </r>
  </si>
  <si>
    <t>**) Z toho projekty EU u VŠ: 379 539,3 tis. Kč.</t>
  </si>
  <si>
    <r>
      <t xml:space="preserve">Zřizovatel: </t>
    </r>
    <r>
      <rPr>
        <b/>
        <sz val="10"/>
        <rFont val="Arial Narrow"/>
        <family val="2"/>
        <charset val="238"/>
      </rPr>
      <t>MŠMT, obec, kraj</t>
    </r>
    <r>
      <rPr>
        <sz val="10"/>
        <rFont val="Arial Narrow"/>
        <family val="2"/>
        <charset val="238"/>
      </rPr>
      <t xml:space="preserve"> 
Platový řád:</t>
    </r>
    <r>
      <rPr>
        <b/>
        <sz val="10"/>
        <rFont val="Arial Narrow"/>
        <family val="2"/>
        <charset val="238"/>
      </rPr>
      <t xml:space="preserve"> zákon č. 262/2006 Sb., zákoník práce,
§ 109 odst. 3
</t>
    </r>
    <r>
      <rPr>
        <sz val="10"/>
        <rFont val="Arial Narrow"/>
        <family val="2"/>
        <charset val="238"/>
      </rPr>
      <t>Zaměstnanci</t>
    </r>
    <r>
      <rPr>
        <b/>
        <sz val="10"/>
        <rFont val="Arial Narrow"/>
        <family val="2"/>
        <charset val="238"/>
      </rPr>
      <t>: placení ze státního rozpočtu (vč. VaV ze SR a vč. ESF)</t>
    </r>
  </si>
  <si>
    <r>
      <t>1.5  NÁROKOVÉ A NENÁROKOVÉ SLOŽKY PLATU</t>
    </r>
    <r>
      <rPr>
        <sz val="12"/>
        <rFont val="Arial Narrow"/>
        <family val="2"/>
        <charset val="238"/>
      </rPr>
      <t xml:space="preserve"> (v % z prům. měsíčního platu) </t>
    </r>
  </si>
  <si>
    <t>rok  2010</t>
  </si>
  <si>
    <t>rok  2011</t>
  </si>
  <si>
    <t>nárokové složky platu</t>
  </si>
  <si>
    <t>nenárokové složky platu</t>
  </si>
  <si>
    <t>platový tarif</t>
  </si>
  <si>
    <r>
      <t>ostatní</t>
    </r>
    <r>
      <rPr>
        <vertAlign val="superscript"/>
        <sz val="10"/>
        <rFont val="Arial Narrow"/>
        <family val="2"/>
        <charset val="238"/>
      </rPr>
      <t>1)</t>
    </r>
  </si>
  <si>
    <t>(osobní přípl., odměny)</t>
  </si>
  <si>
    <t>Veřejné vysoké školy</t>
  </si>
  <si>
    <r>
      <t>OPŘO PO</t>
    </r>
    <r>
      <rPr>
        <b/>
        <vertAlign val="superscript"/>
        <sz val="10"/>
        <rFont val="Arial Narrow"/>
        <family val="2"/>
        <charset val="238"/>
      </rPr>
      <t>2)</t>
    </r>
  </si>
  <si>
    <t>Zdroj: Škol (MŠMT) P1-04 (oddíl I.), P1a-04 (oddíl III.)</t>
  </si>
  <si>
    <t>1)</t>
  </si>
  <si>
    <t>Ostatní nárokové složky platu jsou: náhrady platu, příplatky za vedení a zastupování, zvláštní příplatky, odměny za přespočetné hodiny, příplatky za práci přesčas, ostatní příplatky.</t>
  </si>
  <si>
    <t>2)</t>
  </si>
  <si>
    <t>Bez veřejné a výzkumné instituce CSVŠ a bez VKC Telč, které od 1. 1. 2007 obě odměňují dle z. č. 262/2006 Sb., ZP, § 109 odst. 2.</t>
  </si>
  <si>
    <r>
      <t xml:space="preserve">Zřizovatel: </t>
    </r>
    <r>
      <rPr>
        <b/>
        <sz val="10"/>
        <rFont val="Arial Narrow"/>
        <family val="2"/>
        <charset val="238"/>
      </rPr>
      <t xml:space="preserve">MŠMT, obec, kraj 
</t>
    </r>
    <r>
      <rPr>
        <sz val="10"/>
        <rFont val="Arial Narrow"/>
        <family val="2"/>
        <charset val="238"/>
      </rPr>
      <t>Platový řád:</t>
    </r>
    <r>
      <rPr>
        <b/>
        <sz val="10"/>
        <rFont val="Arial Narrow"/>
        <family val="2"/>
        <charset val="238"/>
      </rPr>
      <t xml:space="preserve"> zákon č. 262/2006 Sb., zákoník práce,
§ 109 odst. 3
</t>
    </r>
    <r>
      <rPr>
        <sz val="10"/>
        <rFont val="Arial Narrow"/>
        <family val="2"/>
        <charset val="238"/>
      </rPr>
      <t>Zaměstnanci:</t>
    </r>
    <r>
      <rPr>
        <b/>
        <sz val="10"/>
        <rFont val="Arial Narrow"/>
        <family val="2"/>
        <charset val="238"/>
      </rPr>
      <t xml:space="preserve"> placení ze státního rozpočtu,
včetně jiné činnosti a ostatních aktivit (včetně ESF)</t>
    </r>
  </si>
  <si>
    <t>1.6  PRŮMĚRNÝ EVIDENČNÍ POČET ZAMĚSTNANCŮ</t>
  </si>
  <si>
    <t>(fyzické osoby)</t>
  </si>
  <si>
    <t>rozdíl</t>
  </si>
  <si>
    <t>Regionální školství celkem</t>
  </si>
  <si>
    <t xml:space="preserve"> mateřské školy</t>
  </si>
  <si>
    <t xml:space="preserve"> základní školy</t>
  </si>
  <si>
    <t xml:space="preserve"> školy pro žáky se spec. vzd. potř. celkem</t>
  </si>
  <si>
    <t xml:space="preserve"> všeobecné vzdělávání na SŠ</t>
  </si>
  <si>
    <t xml:space="preserve"> odborné vzdělávání na SŠ</t>
  </si>
  <si>
    <t xml:space="preserve"> vyšší odborné školy</t>
  </si>
  <si>
    <t xml:space="preserve"> konzervatoře</t>
  </si>
  <si>
    <t>Zdroj: Škol (MŠMT) P1-04 (řádek 0106)</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</si>
  <si>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 xml:space="preserve">Zaměstnanci: </t>
    </r>
    <r>
      <rPr>
        <b/>
        <sz val="10"/>
        <rFont val="Arial Narrow"/>
        <family val="2"/>
        <charset val="238"/>
      </rPr>
      <t>placení ze státního rozpočtu,
včetně jiné činnosti a ostatních aktivit</t>
    </r>
  </si>
  <si>
    <t>všichni zřizovatelé</t>
  </si>
  <si>
    <t xml:space="preserve">zřizovatel MŠMT, obec, kraj </t>
  </si>
  <si>
    <t>zřizovatel soukromník, církev</t>
  </si>
  <si>
    <t>MŠMT</t>
  </si>
  <si>
    <t>obec</t>
  </si>
  <si>
    <t xml:space="preserve">kraj </t>
  </si>
  <si>
    <t>celkem</t>
  </si>
  <si>
    <t>soukromý</t>
  </si>
  <si>
    <t>církev</t>
  </si>
  <si>
    <t>x</t>
  </si>
  <si>
    <t xml:space="preserve">MŠ pro děti se spec. vzděl. potřebami </t>
  </si>
  <si>
    <t xml:space="preserve">ZŠ pro žáky se spec. vzděl. potřebami </t>
  </si>
  <si>
    <t>konzervatoře pro žáky se zdrav. postižením</t>
  </si>
  <si>
    <t xml:space="preserve">VOŠ pro stud. se  spec. vzděl. potřebami </t>
  </si>
  <si>
    <t>speciálně pedagogická centra</t>
  </si>
  <si>
    <t xml:space="preserve">SŠ pro žáky se  spec. vzděl. potřebami </t>
  </si>
  <si>
    <t>internáty škol pro d. a ž. se zdrav. postižením</t>
  </si>
  <si>
    <t xml:space="preserve"> střední školy celkem (vč. konz., vč. VOŠ)</t>
  </si>
  <si>
    <t xml:space="preserve"> odborné vzdělávání na SŠ včetně VOŠ</t>
  </si>
  <si>
    <t>odborné střední školy</t>
  </si>
  <si>
    <t>vyšší odborné školy</t>
  </si>
  <si>
    <t>střediska praktického vyučování</t>
  </si>
  <si>
    <t xml:space="preserve">konzervatoře </t>
  </si>
  <si>
    <t>Zdroj: Škol (MŠMT) P1-04 (oddíl V.)</t>
  </si>
  <si>
    <r>
      <t>zřizovatel MŠMT, obec, kraj</t>
    </r>
    <r>
      <rPr>
        <sz val="10"/>
        <rFont val="Arial Narrow"/>
        <family val="2"/>
      </rPr>
      <t xml:space="preserve"> </t>
    </r>
  </si>
  <si>
    <t>Zdroj: Škol (MŠMT) P1-04 (řádek 0501 )</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</si>
  <si>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včetně jiné činnosti a ostatních aktivit</t>
    </r>
  </si>
  <si>
    <t>Zdroj: Škol (MŠMT) P1-04 (řádek 0503)</t>
  </si>
  <si>
    <r>
      <t>střediska praktického vyučování</t>
    </r>
    <r>
      <rPr>
        <vertAlign val="superscript"/>
        <sz val="10"/>
        <rFont val="Arial Narrow"/>
        <family val="2"/>
        <charset val="238"/>
      </rPr>
      <t>*)</t>
    </r>
  </si>
  <si>
    <t>Údaj není vypovídající, jedná se o 1,0 přepočteného pracovníka.</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</si>
  <si>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placení ze státního rozpočtu,
včetně jiné činnosti a ostatních aktivit</t>
    </r>
  </si>
  <si>
    <t>Zdroj: Škol (MŠMT) P1-04 (řádek 0506 )</t>
  </si>
  <si>
    <t>Zdroj: Škol (MŠMT) P1-04 (řádek 0507 )</t>
  </si>
  <si>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Platový řád:</t>
    </r>
    <r>
      <rPr>
        <b/>
        <sz val="10"/>
        <rFont val="Arial Narrow"/>
        <family val="2"/>
        <charset val="238"/>
      </rPr>
      <t xml:space="preserve"> zákon č. 262/2006 Sb., zákoník práce, § 109 odst. 3</t>
    </r>
  </si>
  <si>
    <t>průměrný měsíční plat (bez OPPP)</t>
  </si>
  <si>
    <t>průměrný přepočtený počet</t>
  </si>
  <si>
    <t>rok 2010</t>
  </si>
  <si>
    <t>rok 2011</t>
  </si>
  <si>
    <t>index</t>
  </si>
  <si>
    <t>Zdroj: Škol (MŠMT) P1-04 (řádek 0103, 0130 a 0108, 0132)</t>
  </si>
  <si>
    <t>Zdroj: Škol (MŠMT) P1-04 (řádek 0302, 0350 a 0303, 0352)</t>
  </si>
  <si>
    <t>Zdroj: Škol (MŠMT) P1-04 (řádek 0319, 0355 a 0320, 0356)</t>
  </si>
  <si>
    <t>2. REGIONÁLNÍ ŠKOLSTVÍ  za rok 2011</t>
  </si>
  <si>
    <r>
      <t xml:space="preserve">Zřizovatel: </t>
    </r>
    <r>
      <rPr>
        <b/>
        <sz val="10"/>
        <rFont val="Arial Narrow"/>
        <family val="2"/>
        <charset val="238"/>
      </rPr>
      <t xml:space="preserve">MŠMT, 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</si>
  <si>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Průměrný
přepočtený
počet
zaměst.
(vč. ESF)</t>
  </si>
  <si>
    <t>Průměrný
měsíční
plat
(vč. ESF)</t>
  </si>
  <si>
    <r>
      <t>z toho</t>
    </r>
    <r>
      <rPr>
        <sz val="10"/>
        <rFont val="Arial Narrow"/>
        <family val="2"/>
        <charset val="238"/>
      </rPr>
      <t xml:space="preserve"> (v měsíčním průměru)</t>
    </r>
  </si>
  <si>
    <t>Podíl nenárokových
složek platu na</t>
  </si>
  <si>
    <t>Průměrný
přepočtený
počet
zaměst.
(bez ESF)</t>
  </si>
  <si>
    <t>Průměrný
měsíční
plat
(bez ESF)</t>
  </si>
  <si>
    <t>platové
tarify</t>
  </si>
  <si>
    <t>náhrady
platu</t>
  </si>
  <si>
    <t>příplatky
za
vedení</t>
  </si>
  <si>
    <t>zvláštní
příplatky</t>
  </si>
  <si>
    <t>přespočet. hod.</t>
  </si>
  <si>
    <t>podíl přespoč.hod. z prům.
měs. platu</t>
  </si>
  <si>
    <t>platy
za
přesčas</t>
  </si>
  <si>
    <t>ostatní
příplatky
a náhrady</t>
  </si>
  <si>
    <t>ostatní
nárokové
složky</t>
  </si>
  <si>
    <t>osobní
příplatky</t>
  </si>
  <si>
    <t>odměny</t>
  </si>
  <si>
    <t>nenárokové
složky
platu</t>
  </si>
  <si>
    <t>smluvní platy</t>
  </si>
  <si>
    <t>průměrném
platu</t>
  </si>
  <si>
    <t>platovém
tarifu</t>
  </si>
  <si>
    <t>Zaměstnanci celkem</t>
  </si>
  <si>
    <t>pedagogičtí pracovníci</t>
  </si>
  <si>
    <t>nepedagogičtí pracovníci</t>
  </si>
  <si>
    <r>
      <t xml:space="preserve">Zřizovatel: </t>
    </r>
    <r>
      <rPr>
        <b/>
        <sz val="10"/>
        <rFont val="Arial Narrow"/>
        <family val="2"/>
        <charset val="238"/>
      </rPr>
      <t xml:space="preserve">MŠMT, obec, kraj
</t>
    </r>
    <r>
      <rPr>
        <sz val="10"/>
        <rFont val="Arial Narrow"/>
        <family val="2"/>
      </rPr>
      <t>(bez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 xml:space="preserve">placení ze státního
rozpočtu </t>
    </r>
  </si>
  <si>
    <t>Zdroj: Škol (MŠMT) P1-04 (oddíl I., III.)</t>
  </si>
  <si>
    <t>Zdroj: Škol (MŠMT) P1-04 (řádek 0103 a 0108)</t>
  </si>
  <si>
    <t>Zdroj: Škol (MŠMT) P1-04 (řádek 0302 a 0303)</t>
  </si>
  <si>
    <t>Zdroj: Škol (MŠMT) P1-04 (řádek 0319 a 0320)</t>
  </si>
  <si>
    <r>
      <t xml:space="preserve">Zřizovatel: </t>
    </r>
    <r>
      <rPr>
        <b/>
        <sz val="10"/>
        <rFont val="Arial Narrow"/>
        <family val="2"/>
        <charset val="238"/>
      </rPr>
      <t>MŠMT, obec, kraj</t>
    </r>
    <r>
      <rPr>
        <sz val="10"/>
        <rFont val="Arial Narrow"/>
        <family val="2"/>
        <charset val="238"/>
      </rPr>
      <t xml:space="preserve"> (magistráty)
Platový řád: </t>
    </r>
    <r>
      <rPr>
        <b/>
        <sz val="10"/>
        <rFont val="Arial Narrow"/>
        <family val="2"/>
        <charset val="238"/>
      </rPr>
      <t>zákon č. 262/2006 Sb., zákoník práce, § 109 odst. 3</t>
    </r>
  </si>
  <si>
    <t xml:space="preserve"> x </t>
  </si>
  <si>
    <t>Zdroj: Škol (MŠMT) P1-04 (řádek 0350 a 0352)</t>
  </si>
  <si>
    <r>
      <t xml:space="preserve">Zřizovatel: </t>
    </r>
    <r>
      <rPr>
        <b/>
        <sz val="10"/>
        <rFont val="Arial Narrow"/>
        <family val="2"/>
        <charset val="238"/>
      </rPr>
      <t xml:space="preserve">MŠMT, obec, kraj </t>
    </r>
    <r>
      <rPr>
        <sz val="10"/>
        <rFont val="Arial Narrow"/>
        <family val="2"/>
        <charset val="238"/>
      </rPr>
      <t xml:space="preserve">(magistráty)
Platový řád: </t>
    </r>
    <r>
      <rPr>
        <b/>
        <sz val="10"/>
        <rFont val="Arial Narrow"/>
        <family val="2"/>
        <charset val="238"/>
      </rPr>
      <t>zákon č. 262/2006 Sb., zákoník práce, § 109 odst. 3</t>
    </r>
  </si>
  <si>
    <t>Zdroj: Škol (MŠMT) P1-04 (řádek 0355 a 0356)</t>
  </si>
  <si>
    <t>Zdroj: Škol (MŠMT) P1-04 (řádek 0313 a 0314)</t>
  </si>
  <si>
    <r>
      <t xml:space="preserve"> mateřské školy</t>
    </r>
    <r>
      <rPr>
        <vertAlign val="superscript"/>
        <sz val="10"/>
        <rFont val="Arial Narrow"/>
        <family val="2"/>
        <charset val="238"/>
      </rPr>
      <t>*)</t>
    </r>
  </si>
  <si>
    <t xml:space="preserve"> školy se SVP celkem bez internátů bez SPC</t>
  </si>
  <si>
    <t xml:space="preserve"> x</t>
  </si>
  <si>
    <t xml:space="preserve"> internáty speciálních škol</t>
  </si>
  <si>
    <t xml:space="preserve"> školní družiny a kluby</t>
  </si>
  <si>
    <t xml:space="preserve"> šk. vých. a ubyt. zař. – školy v přírodě</t>
  </si>
  <si>
    <t xml:space="preserve"> školská zařízení pro zájmové vzděláv.</t>
  </si>
  <si>
    <t xml:space="preserve"> šk. vých. a ubyt. zař. – domovy mlád.</t>
  </si>
  <si>
    <t xml:space="preserve"> DD se šk., DD, vých. a diagn. ústavy</t>
  </si>
  <si>
    <t xml:space="preserve"> zařízení výchovného poradenství</t>
  </si>
  <si>
    <t xml:space="preserve"> speciálně pedagogická centra</t>
  </si>
  <si>
    <t>Údaj není vypovídající, jedná se o velmi malé čísla u přepočtených pracovníků.</t>
  </si>
  <si>
    <t>Zdroj: Škol (MŠMT) P1-04 (řádek 0315 a 0316)</t>
  </si>
  <si>
    <t>Zdroj: Škol (MŠMT) P1-04 (řádek 0317 a 0318)</t>
  </si>
  <si>
    <t>Zdroj: Škol (MŠMT) P1-04 (řádek 0340 a 0341)</t>
  </si>
  <si>
    <t>Zdroj: Škol (MŠMT) P1-04 (řádek 0342 a 0343)</t>
  </si>
  <si>
    <t>2.3.7.A  OSTATNÍ PEDAGOGOVÉ</t>
  </si>
  <si>
    <t>Zdroj: Škol (MŠMT) P1-04 (řádek 0353 a 0354)</t>
  </si>
  <si>
    <r>
      <t xml:space="preserve">Zřizovatel: </t>
    </r>
    <r>
      <rPr>
        <b/>
        <sz val="10"/>
        <rFont val="Arial Narrow"/>
        <family val="2"/>
        <charset val="238"/>
      </rPr>
      <t xml:space="preserve">soukromník, církev
</t>
    </r>
    <r>
      <rPr>
        <sz val="10"/>
        <rFont val="Arial Narrow"/>
        <family val="2"/>
        <charset val="238"/>
      </rPr>
      <t>Platový řád:</t>
    </r>
    <r>
      <rPr>
        <b/>
        <sz val="10"/>
        <rFont val="Arial Narrow"/>
        <family val="2"/>
        <charset val="238"/>
      </rPr>
      <t xml:space="preserve"> zákon č. 262/2006 Sb.,
zákoník práce, § 109 odst. 2</t>
    </r>
  </si>
  <si>
    <t>průměrná měsíční mzda (bez OON)</t>
  </si>
  <si>
    <t>Zdroj: Škol (MŠMT) P1-04 (řádek 0501 a 0503)</t>
  </si>
  <si>
    <t>Zdroj: Škol (MŠMT) P1-04 (řádek 0504 a 0505)</t>
  </si>
  <si>
    <t>Zdroj: Škol (MŠMT) P1-04 (řádek 0512 a 0513)</t>
  </si>
  <si>
    <t>Zdroj: Škol (MŠMT) P1-04 (řádek 0506 a 0507)</t>
  </si>
  <si>
    <t xml:space="preserve"> školy pro žáky se SVP celkem bez internátů</t>
  </si>
  <si>
    <t>Zdroj: Škol (MŠMT) P1-04 (řádek 0508 a 0509)</t>
  </si>
  <si>
    <t>Zdroj: Škol (MŠMT) P1-04 (řádek 0510 a 0511)</t>
  </si>
  <si>
    <t>Zdroj: Škol (MŠMT) P1-04 (řádek 0520 a 0521)</t>
  </si>
  <si>
    <r>
      <t xml:space="preserve">Zaměstnanci: </t>
    </r>
    <r>
      <rPr>
        <b/>
        <sz val="10"/>
        <rFont val="Arial Narrow"/>
        <family val="2"/>
        <charset val="238"/>
      </rPr>
      <t xml:space="preserve">placení ze státního rozpočtu
(bez ESF)
</t>
    </r>
    <r>
      <rPr>
        <sz val="10"/>
        <rFont val="Arial Narrow"/>
        <family val="2"/>
        <charset val="238"/>
      </rPr>
      <t>Platový řád:</t>
    </r>
    <r>
      <rPr>
        <b/>
        <sz val="10"/>
        <rFont val="Arial Narrow"/>
        <family val="2"/>
        <charset val="238"/>
      </rPr>
      <t xml:space="preserve"> zákon č. 262/2006 Sb.,
zákoník práce, § 109 odst. 2, odst. 3</t>
    </r>
  </si>
  <si>
    <t>průměrná měsíční mzda/plat
(bez OON/OPPP)</t>
  </si>
  <si>
    <t xml:space="preserve"> veřejné vysoké školy</t>
  </si>
  <si>
    <t xml:space="preserve"> vysoké školy</t>
  </si>
  <si>
    <t xml:space="preserve"> koleje</t>
  </si>
  <si>
    <t xml:space="preserve"> menzy</t>
  </si>
  <si>
    <t xml:space="preserve"> VŠ zemědělské a lesní statky</t>
  </si>
  <si>
    <t xml:space="preserve"> výzkum a vývoj (z kap. 333-MŠMT)</t>
  </si>
  <si>
    <t xml:space="preserve"> ostatní přímo řízené organizace PO</t>
  </si>
  <si>
    <t xml:space="preserve"> CSVŠ, v.v.i., a VKC</t>
  </si>
  <si>
    <r>
      <t xml:space="preserve"> ostatní OSS </t>
    </r>
    <r>
      <rPr>
        <sz val="10"/>
        <rFont val="Arial Narrow"/>
        <family val="2"/>
      </rPr>
      <t>(VSC</t>
    </r>
    <r>
      <rPr>
        <sz val="10"/>
        <rFont val="Arial Narrow"/>
        <family val="2"/>
      </rPr>
      <t>)</t>
    </r>
  </si>
  <si>
    <t>Zdroj: Škol (MŠMT) P1a-04 (oddíl III.), P1b-04 (odd.III.)</t>
  </si>
  <si>
    <r>
      <t xml:space="preserve">Zaměstnanci: </t>
    </r>
    <r>
      <rPr>
        <b/>
        <sz val="10"/>
        <rFont val="Arial Narrow"/>
        <family val="2"/>
        <charset val="238"/>
      </rPr>
      <t xml:space="preserve">placení ze státního rozpočtu
</t>
    </r>
    <r>
      <rPr>
        <sz val="10"/>
        <rFont val="Arial Narrow"/>
        <family val="2"/>
        <charset val="238"/>
      </rPr>
      <t>Platový řád:</t>
    </r>
    <r>
      <rPr>
        <b/>
        <sz val="10"/>
        <rFont val="Arial Narrow"/>
        <family val="2"/>
        <charset val="238"/>
      </rPr>
      <t xml:space="preserve"> zákon č. 262/2006 Sb.,
zákoník práce, § 109 odst. 2</t>
    </r>
  </si>
  <si>
    <t>placení z prostředků kapitoly 333-MŠMT</t>
  </si>
  <si>
    <r>
      <t>placení z ostatních zdrojů</t>
    </r>
    <r>
      <rPr>
        <vertAlign val="superscript"/>
        <sz val="10"/>
        <rFont val="Arial Narrow"/>
        <family val="2"/>
        <charset val="238"/>
      </rPr>
      <t>1)</t>
    </r>
  </si>
  <si>
    <t xml:space="preserve"> . </t>
  </si>
  <si>
    <t>Zdroj: Škol (MŠMT) P1a-04 , P1b-04 (řádek 0305, 0306)</t>
  </si>
  <si>
    <t>Prostředky na výzkum a vývoj z ostatních zdrojů např. GAČR (grantová agentura České republiky), IGA (interní grantová agentura), MZ, Mze, MPO apod.</t>
  </si>
  <si>
    <t>Akademičtí pracovníci celkem</t>
  </si>
  <si>
    <t xml:space="preserve"> pedagogičtí pracovníci VaV</t>
  </si>
  <si>
    <t xml:space="preserve"> profesoři</t>
  </si>
  <si>
    <t xml:space="preserve"> docenti</t>
  </si>
  <si>
    <t xml:space="preserve"> odborní asistenti</t>
  </si>
  <si>
    <t xml:space="preserve"> asistenti</t>
  </si>
  <si>
    <t xml:space="preserve"> lektoři</t>
  </si>
  <si>
    <t>Vědečtí pracovníci</t>
  </si>
  <si>
    <t>Zdroj: Škol (MŠMT) P1b-04 (oddíl II.)</t>
  </si>
  <si>
    <t>Zdroj: Škol (MŠMT) P1b-04 (odd.III.)</t>
  </si>
  <si>
    <t>rok 2009</t>
  </si>
  <si>
    <t>Zdroj: Škol (MŠMT)P1b-04 (řádek 0305, 0306)</t>
  </si>
  <si>
    <r>
      <t xml:space="preserve">Zaměstnanci: </t>
    </r>
    <r>
      <rPr>
        <b/>
        <sz val="10"/>
        <rFont val="Arial Narrow"/>
        <family val="2"/>
        <charset val="238"/>
      </rPr>
      <t xml:space="preserve">placení ze státního rozpočtu
(bez ESF)
</t>
    </r>
    <r>
      <rPr>
        <sz val="10"/>
        <rFont val="Arial Narrow"/>
        <family val="2"/>
        <charset val="238"/>
      </rPr>
      <t>Platový řád:</t>
    </r>
    <r>
      <rPr>
        <b/>
        <sz val="10"/>
        <rFont val="Arial Narrow"/>
        <family val="2"/>
        <charset val="238"/>
      </rPr>
      <t xml:space="preserve"> zákon č. 262/2006 Sb.,
zákoník práce, § 109 odst. 2</t>
    </r>
  </si>
  <si>
    <t>Zdroj: Škol (MŠMT) P1a-04 (oddíl III.)</t>
  </si>
  <si>
    <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</si>
  <si>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Průměrný
přepočtený
počet
zaměst. (bez VaV ze SR a bez ESF)</t>
  </si>
  <si>
    <t>Průměrný
měsíční
plat (bez VaV ze SR a bez ESF)</t>
  </si>
  <si>
    <t>Průměrný
přepočtený
počet
zaměst. (vč. VaV ze SR
a vč. ESF)</t>
  </si>
  <si>
    <t>Průměrný
měsíční
plat (vč. VaV ze SR
a vč. ESF)</t>
  </si>
  <si>
    <t>přespočet. hod./další
platy</t>
  </si>
  <si>
    <t>podíl dalších
platů
z prům.
měs. platu</t>
  </si>
  <si>
    <t>průměr-
ném platu</t>
  </si>
  <si>
    <t>Ostatní přímo řízené org. – PO</t>
  </si>
  <si>
    <r>
      <t>Platový řád:</t>
    </r>
    <r>
      <rPr>
        <b/>
        <sz val="10"/>
        <rFont val="Arial Narrow"/>
        <family val="2"/>
        <charset val="238"/>
      </rPr>
      <t xml:space="preserve"> zákon č. 262/2006 Sb., zákoník práce, § 109 odst. 3</t>
    </r>
    <r>
      <rPr>
        <sz val="10"/>
        <rFont val="Arial Narrow"/>
        <family val="2"/>
        <charset val="238"/>
      </rPr>
      <t xml:space="preserve">
Zaměstnanci: </t>
    </r>
    <r>
      <rPr>
        <b/>
        <sz val="10"/>
        <rFont val="Arial Narrow"/>
        <family val="2"/>
        <charset val="238"/>
      </rPr>
      <t>placení ze státního
rozpočtu</t>
    </r>
  </si>
  <si>
    <t>podíl dalších
platů z prům.
měs. platu</t>
  </si>
  <si>
    <r>
      <t xml:space="preserve">Ostatní OSS </t>
    </r>
    <r>
      <rPr>
        <sz val="10"/>
        <rFont val="Arial Narrow"/>
        <family val="2"/>
      </rPr>
      <t>(VSC, CZVV</t>
    </r>
    <r>
      <rPr>
        <sz val="10"/>
        <rFont val="Arial Narrow"/>
        <family val="2"/>
      </rPr>
      <t>)</t>
    </r>
  </si>
  <si>
    <r>
      <t xml:space="preserve">Zaměstnanci: </t>
    </r>
    <r>
      <rPr>
        <b/>
        <sz val="10"/>
        <rFont val="Arial Narrow"/>
        <family val="2"/>
        <charset val="238"/>
      </rPr>
      <t xml:space="preserve">placení ze státního rozpočtu
(vč. VaV ze SR a vč. ESF)
</t>
    </r>
    <r>
      <rPr>
        <sz val="10"/>
        <rFont val="Arial Narrow"/>
        <family val="2"/>
        <charset val="238"/>
      </rPr>
      <t>Platový řád:</t>
    </r>
    <r>
      <rPr>
        <b/>
        <sz val="10"/>
        <rFont val="Arial Narrow"/>
        <family val="2"/>
        <charset val="238"/>
      </rPr>
      <t xml:space="preserve"> zákon č. 262/2006 Sb.,
zákoník práce, § 109 odst. 2, odst. 3</t>
    </r>
  </si>
  <si>
    <t xml:space="preserve"> prostředky na projekty EU</t>
  </si>
  <si>
    <r>
      <t xml:space="preserve">Zaměstnanci: </t>
    </r>
    <r>
      <rPr>
        <b/>
        <sz val="10"/>
        <rFont val="Arial Narrow"/>
        <family val="2"/>
        <charset val="238"/>
      </rPr>
      <t xml:space="preserve">placení ze státního rozpočtu
(vč. ESF)
</t>
    </r>
    <r>
      <rPr>
        <sz val="10"/>
        <rFont val="Arial Narrow"/>
        <family val="2"/>
        <charset val="238"/>
      </rPr>
      <t>Platový řád:</t>
    </r>
    <r>
      <rPr>
        <b/>
        <sz val="10"/>
        <rFont val="Arial Narrow"/>
        <family val="2"/>
        <charset val="238"/>
      </rPr>
      <t xml:space="preserve"> zákon č. 262/2006 Sb.,
zákoník práce, § 109 odst. 2</t>
    </r>
  </si>
  <si>
    <t>průměrný měsíční mzda (bez OON)</t>
  </si>
  <si>
    <t>4.1  Průměrné měsíční mzdy/platy</t>
  </si>
  <si>
    <t>fyzické osoby</t>
  </si>
  <si>
    <t>přepočtení na plně zaměstnané</t>
  </si>
  <si>
    <t>Česká republika celkem</t>
  </si>
  <si>
    <t>podnikatelská sféra</t>
  </si>
  <si>
    <t>nepodnikatelská sféra</t>
  </si>
  <si>
    <t>z toho v odvětví</t>
  </si>
  <si>
    <t>zemědělství, lesnictví a rybářství</t>
  </si>
  <si>
    <t>průmysl celkem</t>
  </si>
  <si>
    <t>stavebnictví</t>
  </si>
  <si>
    <t>velkoobchod a maloobchod; opravy a údržba mot. voz.</t>
  </si>
  <si>
    <t>doprava a skladování</t>
  </si>
  <si>
    <t>ubytování, stravování a pohostinství</t>
  </si>
  <si>
    <t>informační a komunikační činnosti</t>
  </si>
  <si>
    <t>peněžnictví a pojišťovnictví</t>
  </si>
  <si>
    <t>činnosti v oblasti nemovitostí</t>
  </si>
  <si>
    <t>profesní,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</si>
  <si>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</si>
  <si>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</si>
  <si>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</si>
  <si>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</si>
  <si>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</si>
  <si>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činnosti</t>
  </si>
  <si>
    <t>Zdroj: Český statistický úřad</t>
  </si>
  <si>
    <r>
      <t xml:space="preserve">Zřizovatel: </t>
    </r>
    <r>
      <rPr>
        <b/>
        <sz val="10"/>
        <rFont val="Arial Narrow"/>
        <family val="2"/>
        <charset val="238"/>
      </rPr>
      <t>MŠMT, obec, kraj</t>
    </r>
    <r>
      <rPr>
        <sz val="10"/>
        <rFont val="Arial Narrow"/>
        <family val="2"/>
      </rPr>
      <t xml:space="preserve"> </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ESF)</t>
    </r>
  </si>
  <si>
    <t>rok 2008</t>
  </si>
  <si>
    <t>Zaměstnanci regionálního školství celkem</t>
  </si>
  <si>
    <r>
      <t xml:space="preserve">Zaměstnanci veřejných vysokých škol celkem
</t>
    </r>
    <r>
      <rPr>
        <sz val="10"/>
        <rFont val="Arial Narrow"/>
        <family val="2"/>
        <charset val="238"/>
      </rPr>
      <t>(včetně kolejí, menz, VŠZS a VŠLS, VaV z kap. 333)</t>
    </r>
  </si>
  <si>
    <t>z toho akademičtí pracovníci celkem u vysokých škol</t>
  </si>
  <si>
    <t>SROVNÁNÍ S PRŮMĚRNOU MĚSÍČNÍ MZDOU V ČESKÉ REPUBLICE CELKEM</t>
  </si>
  <si>
    <t>SROVNÁNÍ S PRŮMĚRNOU MĚSÍČNÍ MZDOU V NEPODNIKATELSKÉ SFÉŘE</t>
  </si>
  <si>
    <t>Zdroj: Český statistický úřad, Škol (MŠMT) P1-04, P1a-04, P1b-04 (oddíl I., III.)</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</si>
  <si>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jiné činnosti a ostatních aktivit</t>
    </r>
  </si>
  <si>
    <t>Průměrný
měsíční plat
pedagoga
v RgŠ</t>
  </si>
  <si>
    <t>Podíl k průměrné měsíční mzdě/platu</t>
  </si>
  <si>
    <t>v České
republice</t>
  </si>
  <si>
    <t>v nepodnikatelské
sféře (republikové)</t>
  </si>
  <si>
    <t>Česká republika</t>
  </si>
  <si>
    <t>CZ0</t>
  </si>
  <si>
    <t>Praha</t>
  </si>
  <si>
    <t>CZ01</t>
  </si>
  <si>
    <t>Hlavní město Praha</t>
  </si>
  <si>
    <t>CZ010</t>
  </si>
  <si>
    <t>Střední Čechy</t>
  </si>
  <si>
    <t>CZ02</t>
  </si>
  <si>
    <t>Středočeský kraj</t>
  </si>
  <si>
    <t>CZ020</t>
  </si>
  <si>
    <t>CELKEM ŠKOLSTVÍ bez státní správy</t>
  </si>
  <si>
    <t>MŠMT Samostatné oddělení metodiky a analýz
údaje o zaměstnancích a mzdových prostředcích - BEZ STÁTNÍ SPRÁVY</t>
  </si>
  <si>
    <t>1. SOUHRNNÉ ÚDAJE za rok 2011 (bez státní správy)</t>
  </si>
  <si>
    <t>3. VEŘEJNÉ VYSOKÉ ŠKOLY, OPŘO A OSTATNÍ OSS za rok 2011</t>
  </si>
  <si>
    <t>Zaměstnanci a mzdové prostředky (za rok  2011) BEZ STÁTNÍ SPRÁVY</t>
  </si>
  <si>
    <t>3. VEŘEJNÉ VYSOKÉ ŠKOLY, OPŘO A OSTATNÍ OSS  za rok 2011</t>
  </si>
  <si>
    <t>3.3  Členění průměrného měsíčního platu podle jednotlivých složek ostatních OSS a OPŘO – PO</t>
  </si>
  <si>
    <t>str. 32 - 33</t>
  </si>
  <si>
    <t>BEZ STÁTNÍ SPRÁVY</t>
  </si>
  <si>
    <r>
      <t>Materiál</t>
    </r>
    <r>
      <rPr>
        <sz val="10"/>
        <rFont val="Arial Narrow"/>
        <family val="2"/>
        <charset val="238"/>
      </rPr>
      <t xml:space="preserve"> Zaměstnanci a mzdové prostředky ve školství </t>
    </r>
    <r>
      <rPr>
        <u/>
        <sz val="10"/>
        <rFont val="Arial Narrow"/>
        <family val="2"/>
        <charset val="238"/>
      </rPr>
      <t>obsahuje 5 kapitol</t>
    </r>
    <r>
      <rPr>
        <sz val="10"/>
        <rFont val="Arial Narrow"/>
        <family val="2"/>
        <charset val="238"/>
      </rPr>
      <t xml:space="preserve"> – </t>
    </r>
    <r>
      <rPr>
        <b/>
        <sz val="10"/>
        <rFont val="Arial Narrow"/>
        <family val="2"/>
        <charset val="238"/>
      </rPr>
      <t>souhrnné údaje</t>
    </r>
    <r>
      <rPr>
        <sz val="10"/>
        <rFont val="Arial Narrow"/>
        <family val="2"/>
        <charset val="238"/>
      </rPr>
      <t xml:space="preserve"> za školství celkem, údaje za </t>
    </r>
    <r>
      <rPr>
        <b/>
        <sz val="10"/>
        <rFont val="Arial Narrow"/>
        <family val="2"/>
        <charset val="238"/>
      </rPr>
      <t>regionální školství</t>
    </r>
    <r>
      <rPr>
        <sz val="10"/>
        <rFont val="Arial Narrow"/>
        <family val="2"/>
        <charset val="238"/>
      </rPr>
      <t xml:space="preserve"> v členění podle zřizovatele a druhu školy (za zaměstnance, za učitele, meziroční srovnání), údaje za </t>
    </r>
    <r>
      <rPr>
        <b/>
        <sz val="10"/>
        <rFont val="Arial Narrow"/>
        <family val="2"/>
        <charset val="238"/>
      </rPr>
      <t>veřejné vysoké školy, ostatní přímo</t>
    </r>
    <r>
      <rPr>
        <sz val="10"/>
        <rFont val="Arial Narrow"/>
        <family val="2"/>
        <charset val="238"/>
      </rPr>
      <t xml:space="preserve"> </t>
    </r>
    <r>
      <rPr>
        <b/>
        <sz val="10"/>
        <rFont val="Arial Narrow"/>
        <family val="2"/>
        <charset val="238"/>
      </rPr>
      <t xml:space="preserve">řízené organizace a ostatní organizační složky státu, </t>
    </r>
    <r>
      <rPr>
        <sz val="10"/>
        <rFont val="Arial Narrow"/>
        <family val="2"/>
        <charset val="238"/>
      </rPr>
      <t xml:space="preserve">dále </t>
    </r>
    <r>
      <rPr>
        <b/>
        <sz val="10"/>
        <rFont val="Arial Narrow"/>
        <family val="2"/>
        <charset val="238"/>
      </rPr>
      <t>průměrné měsíční mzdy/platy</t>
    </r>
    <r>
      <rPr>
        <sz val="10"/>
        <rFont val="Arial Narrow"/>
        <family val="2"/>
        <charset val="238"/>
      </rPr>
      <t xml:space="preserve"> (porovnání platové situace ve školství a v České republice, údaje o průměrných měsíčních mzdách ve školství v časové řadě, údaje o průměrných mzdách pedagogických pracovníků regionálního školství, učitelů základních škol a středních škol, dynamice růstu nominálních a reálných mezd) a nakonec </t>
    </r>
    <r>
      <rPr>
        <b/>
        <sz val="10"/>
        <rFont val="Arial Narrow"/>
        <family val="2"/>
        <charset val="238"/>
      </rPr>
      <t>dodatkové tabulky</t>
    </r>
    <r>
      <rPr>
        <sz val="10"/>
        <rFont val="Arial Narrow"/>
        <family val="2"/>
        <charset val="238"/>
      </rPr>
      <t xml:space="preserve"> (podíl nenárokových složek platu pedagogických pracovníků RgŠ, údaje o průměrných mzdách akademických a vědeckých pracovníků vybraných veřejných VŠ a další doplňkové údaje).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</si>
</sst>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0\ &quot;Kč&quot;;\-#,##0\ &quot;Kč&quot;"/>
    <numFmt numFmtId="44" formatCode="_-* #,##0.00\ &quot;Kč&quot;_-;\-* #,##0.00\ &quot;Kč&quot;_-;_-* &quot;-&quot;??\ &quot;Kč&quot;_-;_-@_-"/>
    <numFmt numFmtId="164" formatCode="#,##0.0_ ;[Red]\-#,##0.0\ ;\–\ "/>
    <numFmt numFmtId="165" formatCode="0.0"/>
    <numFmt numFmtId="166" formatCode="#,##0.0_ ;[Red]\-#,##0.0\ "/>
    <numFmt numFmtId="167" formatCode="#,##0\ &quot;Kč&quot;\ ;[Red]\-#,##0\ &quot;Kč&quot;\ ;\–\ "/>
    <numFmt numFmtId="168" formatCode="#,##0;;\-\ "/>
    <numFmt numFmtId="169" formatCode="0.0%\ ;\–\ "/>
    <numFmt numFmtId="170" formatCode="#,##0_ ;[Red]\-#,##0\ ;\–\ "/>
    <numFmt numFmtId="171" formatCode=";;;"/>
    <numFmt numFmtId="172" formatCode="0.0000"/>
    <numFmt numFmtId="173" formatCode="0.0%\ ;;\–\ "/>
    <numFmt numFmtId="174" formatCode="0.0%\ ;[Red]\-0.0.%\ ;\–\ "/>
    <numFmt numFmtId="175" formatCode="0.00%\ ;;\–\ "/>
    <numFmt numFmtId="176" formatCode="0.0%"/>
    <numFmt numFmtId="177" formatCode="_-* #,##0\ &quot;Kč&quot;_-;\-* #,##0\ &quot;Kč&quot;_-;_-* &quot;-&quot;??\ &quot;Kč&quot;_-;_-@_-"/>
    <numFmt numFmtId="178" formatCode="#,##0.0_ ;\-#,##0.0\ "/>
  </numFmts>
  <fonts count="45" x14ac:knownFonts="1">
    <font>
      <sz val="11"/>
      <color theme="1"/>
      <name val="Calibri"/>
      <family val="2"/>
      <charset val="238"/>
      <scheme val="minor"/>
    </font>
    <font>
      <sz val="11"/>
      <color indexed="8"/>
      <name val="Arial Narrow"/>
      <family val="2"/>
      <charset val="238"/>
    </font>
    <font>
      <b/>
      <sz val="11"/>
      <color indexed="8"/>
      <name val="Arial Narrow"/>
      <family val="2"/>
      <charset val="238"/>
    </font>
    <font>
      <sz val="11"/>
      <color indexed="8"/>
      <name val="Calibri"/>
      <family val="2"/>
      <charset val="238"/>
    </font>
    <font>
      <b/>
      <sz val="14"/>
      <color indexed="8"/>
      <name val="Arial Narrow"/>
      <family val="2"/>
      <charset val="238"/>
    </font>
    <font>
      <b/>
      <sz val="12"/>
      <color indexed="8"/>
      <name val="Arial Narrow"/>
      <family val="2"/>
      <charset val="238"/>
    </font>
    <font>
      <b/>
      <sz val="16"/>
      <color indexed="8"/>
      <name val="Arial Narrow"/>
      <family val="2"/>
      <charset val="238"/>
    </font>
    <font>
      <sz val="10"/>
      <name val="Arial CE"/>
      <charset val="238"/>
    </font>
    <font>
      <sz val="10"/>
      <name val="Arial Narrow"/>
      <family val="2"/>
      <charset val="238"/>
    </font>
    <font>
      <sz val="11"/>
      <name val="Calibri"/>
      <family val="2"/>
      <charset val="238"/>
    </font>
    <font>
      <b/>
      <sz val="7"/>
      <name val="Arial Narrow"/>
      <family val="2"/>
      <charset val="238"/>
    </font>
    <font>
      <b/>
      <sz val="8"/>
      <name val="Arial Narrow"/>
      <family val="2"/>
    </font>
    <font>
      <b/>
      <sz val="14"/>
      <name val="Arial Narrow"/>
      <family val="2"/>
      <charset val="238"/>
    </font>
    <font>
      <u/>
      <sz val="10"/>
      <name val="Arial Narrow"/>
      <family val="2"/>
      <charset val="238"/>
    </font>
    <font>
      <sz val="10"/>
      <name val="Arial Narrow"/>
      <family val="2"/>
    </font>
    <font>
      <b/>
      <sz val="10"/>
      <name val="Arial Narrow"/>
      <family val="2"/>
      <charset val="238"/>
    </font>
    <font>
      <b/>
      <u/>
      <sz val="12"/>
      <name val="Arial Narrow"/>
      <family val="2"/>
      <charset val="238"/>
    </font>
    <font>
      <b/>
      <sz val="10"/>
      <name val="Arial Narrow"/>
      <family val="2"/>
    </font>
    <font>
      <b/>
      <sz val="12"/>
      <name val="Arial Narrow"/>
      <family val="2"/>
      <charset val="238"/>
    </font>
    <font>
      <sz val="10"/>
      <color indexed="10"/>
      <name val="Arial CE"/>
      <charset val="238"/>
    </font>
    <font>
      <b/>
      <sz val="8"/>
      <name val="Arial Narrow"/>
      <family val="2"/>
      <charset val="238"/>
    </font>
    <font>
      <b/>
      <vertAlign val="superscript"/>
      <sz val="10"/>
      <name val="Arial Narrow"/>
      <family val="2"/>
      <charset val="238"/>
    </font>
    <font>
      <vertAlign val="superscript"/>
      <sz val="10"/>
      <name val="Arial Narrow"/>
      <family val="2"/>
      <charset val="238"/>
    </font>
    <font>
      <vertAlign val="superscript"/>
      <sz val="9"/>
      <name val="Arial Narrow"/>
      <family val="2"/>
    </font>
    <font>
      <i/>
      <sz val="8"/>
      <name val="Arial Narrow"/>
      <family val="2"/>
    </font>
    <font>
      <i/>
      <sz val="8"/>
      <name val="Arial Narrow"/>
      <family val="2"/>
      <charset val="238"/>
    </font>
    <font>
      <sz val="8"/>
      <name val="Arial Narrow"/>
      <family val="2"/>
      <charset val="238"/>
    </font>
    <font>
      <i/>
      <sz val="9"/>
      <name val="Arial Narrow"/>
      <family val="2"/>
      <charset val="238"/>
    </font>
    <font>
      <i/>
      <vertAlign val="superscript"/>
      <sz val="9"/>
      <name val="Arial Narrow"/>
      <family val="2"/>
      <charset val="238"/>
    </font>
    <font>
      <sz val="9"/>
      <color indexed="10"/>
      <name val="Arial Narrow"/>
      <family val="2"/>
      <charset val="238"/>
    </font>
    <font>
      <i/>
      <sz val="10"/>
      <name val="Arial Narrow"/>
      <family val="2"/>
      <charset val="238"/>
    </font>
    <font>
      <vertAlign val="superscript"/>
      <sz val="9"/>
      <name val="Arial Narrow"/>
      <family val="2"/>
      <charset val="238"/>
    </font>
    <font>
      <sz val="12"/>
      <name val="Arial Narrow"/>
      <family val="2"/>
      <charset val="238"/>
    </font>
    <font>
      <sz val="8"/>
      <name val="Arial Narrow"/>
      <family val="2"/>
    </font>
    <font>
      <b/>
      <sz val="13"/>
      <name val="Arial Narrow"/>
      <family val="2"/>
      <charset val="238"/>
    </font>
    <font>
      <sz val="13"/>
      <name val="Arial Narrow"/>
      <family val="2"/>
      <charset val="238"/>
    </font>
    <font>
      <b/>
      <sz val="10"/>
      <color indexed="10"/>
      <name val="Arial Narrow"/>
      <family val="2"/>
      <charset val="238"/>
    </font>
    <font>
      <i/>
      <vertAlign val="superscript"/>
      <sz val="9"/>
      <name val="Arial Narrow"/>
      <family val="2"/>
    </font>
    <font>
      <i/>
      <sz val="9"/>
      <name val="Arial Narrow"/>
      <family val="2"/>
    </font>
    <font>
      <i/>
      <vertAlign val="superscript"/>
      <sz val="8"/>
      <name val="Arial Narrow"/>
      <family val="2"/>
    </font>
    <font>
      <b/>
      <sz val="10"/>
      <color indexed="63"/>
      <name val="Arial Narrow"/>
      <family val="2"/>
      <charset val="238"/>
    </font>
    <font>
      <b/>
      <vertAlign val="superscript"/>
      <sz val="10"/>
      <name val="Arial Narrow"/>
      <family val="2"/>
    </font>
    <font>
      <vertAlign val="superscript"/>
      <sz val="8"/>
      <name val="Arial Narrow"/>
      <family val="2"/>
    </font>
    <font>
      <sz val="10"/>
      <name val="MS Sans Serif"/>
      <charset val="238"/>
    </font>
    <font>
      <sz val="10"/>
      <name val="MS Sans Serif"/>
      <family val="2"/>
      <charset val="238"/>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s>
  <borders count="7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style="thin">
        <color indexed="64"/>
      </right>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thin">
        <color indexed="64"/>
      </right>
      <top/>
      <bottom/>
      <diagonal/>
    </border>
    <border>
      <left style="thin">
        <color indexed="64"/>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s>
  <cellStyleXfs count="8">
    <xf numFmtId="0" fontId="0" fillId="0" borderId="0"/>
    <xf numFmtId="44" fontId="7" fillId="0" borderId="0" applyFont="0" applyFill="0" applyBorder="0" applyAlignment="0" applyProtection="0"/>
    <xf numFmtId="44" fontId="3" fillId="0" borderId="0" applyFont="0" applyFill="0" applyBorder="0" applyAlignment="0" applyProtection="0"/>
    <xf numFmtId="0" fontId="43" fillId="0" borderId="0"/>
    <xf numFmtId="0" fontId="44" fillId="0" borderId="0"/>
    <xf numFmtId="0" fontId="7" fillId="0" borderId="0"/>
    <xf numFmtId="0" fontId="7" fillId="0" borderId="0"/>
    <xf numFmtId="9" fontId="3" fillId="0" borderId="0" applyFont="0" applyFill="0" applyBorder="0" applyAlignment="0" applyProtection="0"/>
  </cellStyleXfs>
  <cellXfs count="1030">
    <xf numFmtId="0" fontId="0" fillId="0" borderId="0" xfId="0"/>
    <xf numFmtId="0" fontId="8" fillId="3" borderId="0" xfId="5" applyFont="1" applyFill="1" applyAlignment="1" applyProtection="1">
      <alignment vertical="center"/>
    </xf>
    <xf numFmtId="14" fontId="20" fillId="0" borderId="0" xfId="5" applyNumberFormat="1" applyFont="1" applyFill="1" applyBorder="1" applyAlignment="1" applyProtection="1">
      <alignment horizontal="right" vertical="top" wrapText="1"/>
      <protection locked="0"/>
    </xf>
    <xf numFmtId="165" fontId="8" fillId="3" borderId="0" xfId="5" applyNumberFormat="1" applyFont="1" applyFill="1" applyAlignment="1" applyProtection="1">
      <alignment vertical="center"/>
    </xf>
    <xf numFmtId="0" fontId="15" fillId="3" borderId="0" xfId="5" applyFont="1" applyFill="1" applyAlignment="1" applyProtection="1">
      <alignment vertical="center"/>
    </xf>
    <xf numFmtId="0" fontId="24" fillId="0" borderId="0" xfId="5" applyFont="1" applyFill="1" applyBorder="1" applyAlignment="1" applyProtection="1">
      <alignment horizontal="left" vertical="center"/>
      <protection locked="0"/>
    </xf>
    <xf numFmtId="0" fontId="24" fillId="0" borderId="0" xfId="5" applyFont="1" applyFill="1" applyBorder="1" applyAlignment="1" applyProtection="1">
      <alignment vertical="center"/>
      <protection locked="0"/>
    </xf>
    <xf numFmtId="0" fontId="15" fillId="4" borderId="1" xfId="5" applyNumberFormat="1" applyFont="1" applyFill="1" applyBorder="1" applyAlignment="1" applyProtection="1">
      <alignment vertical="center" wrapText="1"/>
      <protection locked="0"/>
    </xf>
    <xf numFmtId="0" fontId="8" fillId="4" borderId="33" xfId="5" applyNumberFormat="1" applyFont="1" applyFill="1" applyBorder="1" applyAlignment="1" applyProtection="1">
      <alignment horizontal="center" vertical="center" wrapText="1"/>
      <protection locked="0"/>
    </xf>
    <xf numFmtId="0" fontId="8" fillId="4" borderId="6" xfId="5" applyNumberFormat="1" applyFont="1" applyFill="1" applyBorder="1" applyAlignment="1" applyProtection="1">
      <alignment vertical="center"/>
    </xf>
    <xf numFmtId="0" fontId="8" fillId="4" borderId="18" xfId="5" applyNumberFormat="1" applyFont="1" applyFill="1" applyBorder="1" applyAlignment="1" applyProtection="1">
      <alignment vertical="center"/>
    </xf>
    <xf numFmtId="0" fontId="8" fillId="4" borderId="29" xfId="5" applyNumberFormat="1" applyFont="1" applyFill="1" applyBorder="1" applyAlignment="1" applyProtection="1">
      <alignment vertical="center"/>
    </xf>
    <xf numFmtId="0" fontId="24" fillId="0" borderId="46" xfId="5" applyNumberFormat="1" applyFont="1" applyFill="1" applyBorder="1" applyAlignment="1" applyProtection="1">
      <alignment vertical="center"/>
    </xf>
    <xf numFmtId="0" fontId="26" fillId="0" borderId="0" xfId="5" applyFont="1" applyFill="1" applyAlignment="1" applyProtection="1">
      <alignment vertical="center"/>
      <protection locked="0"/>
    </xf>
    <xf numFmtId="0" fontId="8" fillId="0" borderId="0" xfId="5" applyFont="1" applyFill="1" applyAlignment="1" applyProtection="1">
      <alignment vertical="center"/>
    </xf>
    <xf numFmtId="14" fontId="20" fillId="0" borderId="0" xfId="5" applyNumberFormat="1" applyFont="1" applyFill="1" applyBorder="1" applyAlignment="1" applyProtection="1">
      <alignment horizontal="right" vertical="top"/>
    </xf>
    <xf numFmtId="0" fontId="12" fillId="0" borderId="0" xfId="5" applyFont="1" applyFill="1" applyBorder="1" applyAlignment="1" applyProtection="1">
      <alignment horizontal="centerContinuous" vertical="center"/>
    </xf>
    <xf numFmtId="0" fontId="34" fillId="0" borderId="0" xfId="5" applyFont="1" applyFill="1" applyBorder="1" applyAlignment="1" applyProtection="1">
      <alignment vertical="center"/>
    </xf>
    <xf numFmtId="0" fontId="35" fillId="0" borderId="0" xfId="5" applyFont="1" applyFill="1" applyBorder="1" applyAlignment="1" applyProtection="1">
      <alignment vertical="center"/>
    </xf>
    <xf numFmtId="171" fontId="35" fillId="0" borderId="0" xfId="5" applyNumberFormat="1" applyFont="1" applyFill="1" applyBorder="1" applyAlignment="1" applyProtection="1">
      <alignment vertical="center"/>
    </xf>
    <xf numFmtId="0" fontId="15" fillId="4" borderId="1" xfId="5" applyFont="1" applyFill="1" applyBorder="1" applyAlignment="1" applyProtection="1">
      <alignment vertical="center" wrapText="1"/>
    </xf>
    <xf numFmtId="0" fontId="18" fillId="4" borderId="2" xfId="5" applyFont="1" applyFill="1" applyBorder="1" applyAlignment="1" applyProtection="1">
      <alignment horizontal="centerContinuous" vertical="center"/>
    </xf>
    <xf numFmtId="0" fontId="18" fillId="4" borderId="3" xfId="5" applyFont="1" applyFill="1" applyBorder="1" applyAlignment="1" applyProtection="1">
      <alignment horizontal="centerContinuous" vertical="center"/>
    </xf>
    <xf numFmtId="0" fontId="18" fillId="4" borderId="4" xfId="5" applyFont="1" applyFill="1" applyBorder="1" applyAlignment="1" applyProtection="1">
      <alignment horizontal="centerContinuous" vertical="center"/>
    </xf>
    <xf numFmtId="0" fontId="15" fillId="4" borderId="5" xfId="5" applyFont="1" applyFill="1" applyBorder="1" applyAlignment="1" applyProtection="1">
      <alignment vertical="center"/>
    </xf>
    <xf numFmtId="0" fontId="15" fillId="4" borderId="6" xfId="5" applyFont="1" applyFill="1" applyBorder="1" applyAlignment="1" applyProtection="1">
      <alignment horizontal="centerContinuous" vertical="center"/>
    </xf>
    <xf numFmtId="0" fontId="15" fillId="4" borderId="7" xfId="5" applyFont="1" applyFill="1" applyBorder="1" applyAlignment="1" applyProtection="1">
      <alignment horizontal="centerContinuous" vertical="center"/>
    </xf>
    <xf numFmtId="0" fontId="15" fillId="4" borderId="8" xfId="5" applyFont="1" applyFill="1" applyBorder="1" applyAlignment="1" applyProtection="1">
      <alignment horizontal="centerContinuous" vertical="center"/>
    </xf>
    <xf numFmtId="0" fontId="15" fillId="4" borderId="9" xfId="5" applyFont="1" applyFill="1" applyBorder="1" applyAlignment="1" applyProtection="1">
      <alignment vertical="center"/>
    </xf>
    <xf numFmtId="0" fontId="8" fillId="4" borderId="33" xfId="5" applyFont="1" applyFill="1" applyBorder="1" applyAlignment="1" applyProtection="1">
      <alignment horizontal="center" vertical="center" wrapText="1"/>
    </xf>
    <xf numFmtId="0" fontId="8" fillId="4" borderId="12" xfId="5" applyFont="1" applyFill="1" applyBorder="1" applyAlignment="1" applyProtection="1">
      <alignment horizontal="center" vertical="center" wrapText="1"/>
    </xf>
    <xf numFmtId="0" fontId="15" fillId="4" borderId="13" xfId="5" applyFont="1" applyFill="1" applyBorder="1" applyAlignment="1" applyProtection="1">
      <alignment horizontal="center" vertical="center" wrapText="1"/>
    </xf>
    <xf numFmtId="0" fontId="15" fillId="4" borderId="2" xfId="5" applyFont="1" applyFill="1" applyBorder="1" applyAlignment="1" applyProtection="1">
      <alignment vertical="center"/>
    </xf>
    <xf numFmtId="0" fontId="15" fillId="4" borderId="3" xfId="5" applyFont="1" applyFill="1" applyBorder="1" applyAlignment="1" applyProtection="1">
      <alignment vertical="center"/>
    </xf>
    <xf numFmtId="0" fontId="15" fillId="4" borderId="4" xfId="5" applyFont="1" applyFill="1" applyBorder="1" applyAlignment="1" applyProtection="1">
      <alignment vertical="center"/>
    </xf>
    <xf numFmtId="167" fontId="15" fillId="6" borderId="2" xfId="5" applyNumberFormat="1" applyFont="1" applyFill="1" applyBorder="1" applyAlignment="1" applyProtection="1">
      <alignment horizontal="right" vertical="center" shrinkToFit="1"/>
    </xf>
    <xf numFmtId="167" fontId="15" fillId="6" borderId="35" xfId="5" applyNumberFormat="1" applyFont="1" applyFill="1" applyBorder="1" applyAlignment="1" applyProtection="1">
      <alignment horizontal="right" vertical="center" shrinkToFit="1"/>
    </xf>
    <xf numFmtId="167" fontId="15" fillId="6" borderId="36" xfId="5" applyNumberFormat="1" applyFont="1" applyFill="1" applyBorder="1" applyAlignment="1" applyProtection="1">
      <alignment horizontal="right" vertical="center" shrinkToFit="1"/>
    </xf>
    <xf numFmtId="167" fontId="15" fillId="6" borderId="40" xfId="5" applyNumberFormat="1" applyFont="1" applyFill="1" applyBorder="1" applyAlignment="1" applyProtection="1">
      <alignment horizontal="right" vertical="center" shrinkToFit="1"/>
    </xf>
    <xf numFmtId="167" fontId="15" fillId="5" borderId="35" xfId="5" applyNumberFormat="1" applyFont="1" applyFill="1" applyBorder="1" applyAlignment="1" applyProtection="1">
      <alignment horizontal="right" vertical="center" shrinkToFit="1"/>
    </xf>
    <xf numFmtId="167" fontId="15" fillId="5" borderId="36" xfId="5" applyNumberFormat="1" applyFont="1" applyFill="1" applyBorder="1" applyAlignment="1" applyProtection="1">
      <alignment horizontal="right" vertical="center" shrinkToFit="1"/>
    </xf>
    <xf numFmtId="0" fontId="8" fillId="4" borderId="6" xfId="5" applyFont="1" applyFill="1" applyBorder="1" applyAlignment="1" applyProtection="1">
      <alignment vertical="center"/>
    </xf>
    <xf numFmtId="0" fontId="8" fillId="4" borderId="7" xfId="5" applyFont="1" applyFill="1" applyBorder="1" applyAlignment="1" applyProtection="1">
      <alignment vertical="center"/>
    </xf>
    <xf numFmtId="0" fontId="8" fillId="4" borderId="8" xfId="5" applyFont="1" applyFill="1" applyBorder="1" applyAlignment="1" applyProtection="1">
      <alignment vertical="center"/>
    </xf>
    <xf numFmtId="167" fontId="15" fillId="6" borderId="6" xfId="5" applyNumberFormat="1" applyFont="1" applyFill="1" applyBorder="1" applyAlignment="1" applyProtection="1">
      <alignment horizontal="right" vertical="center" shrinkToFit="1"/>
    </xf>
    <xf numFmtId="167" fontId="8" fillId="5" borderId="15" xfId="5" applyNumberFormat="1" applyFont="1" applyFill="1" applyBorder="1" applyAlignment="1" applyProtection="1">
      <alignment horizontal="right" vertical="center" shrinkToFit="1"/>
    </xf>
    <xf numFmtId="167" fontId="8" fillId="5" borderId="16" xfId="5" applyNumberFormat="1" applyFont="1" applyFill="1" applyBorder="1" applyAlignment="1" applyProtection="1">
      <alignment horizontal="right" vertical="center" shrinkToFit="1"/>
    </xf>
    <xf numFmtId="167" fontId="15" fillId="6" borderId="17" xfId="5" applyNumberFormat="1" applyFont="1" applyFill="1" applyBorder="1" applyAlignment="1" applyProtection="1">
      <alignment horizontal="right" vertical="center" shrinkToFit="1"/>
    </xf>
    <xf numFmtId="0" fontId="8" fillId="4" borderId="19" xfId="5" applyFont="1" applyFill="1" applyBorder="1" applyAlignment="1" applyProtection="1">
      <alignment vertical="center"/>
    </xf>
    <xf numFmtId="0" fontId="8" fillId="4" borderId="20" xfId="5" applyFont="1" applyFill="1" applyBorder="1" applyAlignment="1" applyProtection="1">
      <alignment vertical="center"/>
    </xf>
    <xf numFmtId="167" fontId="15" fillId="6" borderId="18" xfId="5" applyNumberFormat="1" applyFont="1" applyFill="1" applyBorder="1" applyAlignment="1" applyProtection="1">
      <alignment horizontal="right" vertical="center" shrinkToFit="1"/>
    </xf>
    <xf numFmtId="167" fontId="8" fillId="5" borderId="22" xfId="5" applyNumberFormat="1" applyFont="1" applyFill="1" applyBorder="1" applyAlignment="1" applyProtection="1">
      <alignment horizontal="right" vertical="center" shrinkToFit="1"/>
    </xf>
    <xf numFmtId="167" fontId="8" fillId="5" borderId="23" xfId="5" applyNumberFormat="1" applyFont="1" applyFill="1" applyBorder="1" applyAlignment="1" applyProtection="1">
      <alignment horizontal="right" vertical="center" shrinkToFit="1"/>
    </xf>
    <xf numFmtId="167" fontId="15" fillId="6" borderId="24" xfId="5" applyNumberFormat="1" applyFont="1" applyFill="1" applyBorder="1" applyAlignment="1" applyProtection="1">
      <alignment horizontal="right" vertical="center" shrinkToFit="1"/>
    </xf>
    <xf numFmtId="167" fontId="15" fillId="6" borderId="26" xfId="5" applyNumberFormat="1" applyFont="1" applyFill="1" applyBorder="1" applyAlignment="1" applyProtection="1">
      <alignment horizontal="right" vertical="center" shrinkToFit="1"/>
    </xf>
    <xf numFmtId="167" fontId="8" fillId="5" borderId="42" xfId="5" applyNumberFormat="1" applyFont="1" applyFill="1" applyBorder="1" applyAlignment="1" applyProtection="1">
      <alignment horizontal="right" vertical="center" shrinkToFit="1"/>
    </xf>
    <xf numFmtId="167" fontId="8" fillId="5" borderId="43" xfId="5" applyNumberFormat="1" applyFont="1" applyFill="1" applyBorder="1" applyAlignment="1" applyProtection="1">
      <alignment horizontal="right" vertical="center" shrinkToFit="1"/>
    </xf>
    <xf numFmtId="167" fontId="15" fillId="6" borderId="52" xfId="5" applyNumberFormat="1" applyFont="1" applyFill="1" applyBorder="1" applyAlignment="1" applyProtection="1">
      <alignment horizontal="right" vertical="center" shrinkToFit="1"/>
    </xf>
    <xf numFmtId="167" fontId="8" fillId="5" borderId="35" xfId="5" applyNumberFormat="1" applyFont="1" applyFill="1" applyBorder="1" applyAlignment="1" applyProtection="1">
      <alignment horizontal="right" vertical="center" shrinkToFit="1"/>
    </xf>
    <xf numFmtId="167" fontId="8" fillId="5" borderId="36" xfId="5" applyNumberFormat="1" applyFont="1" applyFill="1" applyBorder="1" applyAlignment="1" applyProtection="1">
      <alignment horizontal="right" vertical="center" shrinkToFit="1"/>
    </xf>
    <xf numFmtId="167" fontId="15" fillId="6" borderId="49" xfId="5" applyNumberFormat="1" applyFont="1" applyFill="1" applyBorder="1" applyAlignment="1" applyProtection="1">
      <alignment horizontal="right" vertical="center" shrinkToFit="1"/>
    </xf>
    <xf numFmtId="167" fontId="8" fillId="5" borderId="53" xfId="5" applyNumberFormat="1" applyFont="1" applyFill="1" applyBorder="1" applyAlignment="1" applyProtection="1">
      <alignment horizontal="right" vertical="center" shrinkToFit="1"/>
    </xf>
    <xf numFmtId="167" fontId="8" fillId="5" borderId="54" xfId="5" applyNumberFormat="1" applyFont="1" applyFill="1" applyBorder="1" applyAlignment="1" applyProtection="1">
      <alignment horizontal="right" vertical="center" shrinkToFit="1"/>
    </xf>
    <xf numFmtId="167" fontId="15" fillId="6" borderId="55" xfId="5" applyNumberFormat="1" applyFont="1" applyFill="1" applyBorder="1" applyAlignment="1" applyProtection="1">
      <alignment horizontal="right" vertical="center" shrinkToFit="1"/>
    </xf>
    <xf numFmtId="0" fontId="8" fillId="4" borderId="28" xfId="5" applyFont="1" applyFill="1" applyBorder="1" applyAlignment="1" applyProtection="1">
      <alignment vertical="center"/>
    </xf>
    <xf numFmtId="0" fontId="8" fillId="4" borderId="30" xfId="5" applyFont="1" applyFill="1" applyBorder="1" applyAlignment="1" applyProtection="1">
      <alignment vertical="center"/>
    </xf>
    <xf numFmtId="0" fontId="8" fillId="4" borderId="47" xfId="5" applyFont="1" applyFill="1" applyBorder="1" applyAlignment="1" applyProtection="1">
      <alignment vertical="center"/>
    </xf>
    <xf numFmtId="0" fontId="8" fillId="4" borderId="31" xfId="5" applyFont="1" applyFill="1" applyBorder="1" applyAlignment="1" applyProtection="1">
      <alignment vertical="center"/>
    </xf>
    <xf numFmtId="167" fontId="8" fillId="5" borderId="33" xfId="5" applyNumberFormat="1" applyFont="1" applyFill="1" applyBorder="1" applyAlignment="1" applyProtection="1">
      <alignment horizontal="right" vertical="center" shrinkToFit="1"/>
    </xf>
    <xf numFmtId="0" fontId="8" fillId="0" borderId="46" xfId="5" applyFont="1" applyFill="1" applyBorder="1" applyAlignment="1" applyProtection="1">
      <alignment vertical="center"/>
    </xf>
    <xf numFmtId="0" fontId="27" fillId="0" borderId="46" xfId="5" applyNumberFormat="1" applyFont="1" applyFill="1" applyBorder="1" applyAlignment="1" applyProtection="1">
      <alignment horizontal="right" vertical="center"/>
    </xf>
    <xf numFmtId="164" fontId="15" fillId="6" borderId="2" xfId="5" applyNumberFormat="1" applyFont="1" applyFill="1" applyBorder="1" applyAlignment="1" applyProtection="1">
      <alignment vertical="center" shrinkToFit="1"/>
    </xf>
    <xf numFmtId="164" fontId="15" fillId="6" borderId="35" xfId="5" applyNumberFormat="1" applyFont="1" applyFill="1" applyBorder="1" applyAlignment="1" applyProtection="1">
      <alignment vertical="center" shrinkToFit="1"/>
    </xf>
    <xf numFmtId="164" fontId="15" fillId="6" borderId="36" xfId="5" applyNumberFormat="1" applyFont="1" applyFill="1" applyBorder="1" applyAlignment="1" applyProtection="1">
      <alignment vertical="center" shrinkToFit="1"/>
    </xf>
    <xf numFmtId="164" fontId="15" fillId="6" borderId="40" xfId="5" applyNumberFormat="1" applyFont="1" applyFill="1" applyBorder="1" applyAlignment="1" applyProtection="1">
      <alignment vertical="center" shrinkToFit="1"/>
    </xf>
    <xf numFmtId="164" fontId="15" fillId="5" borderId="35" xfId="5" applyNumberFormat="1" applyFont="1" applyFill="1" applyBorder="1" applyAlignment="1" applyProtection="1">
      <alignment vertical="center" shrinkToFit="1"/>
    </xf>
    <xf numFmtId="164" fontId="15" fillId="5" borderId="36" xfId="5" applyNumberFormat="1" applyFont="1" applyFill="1" applyBorder="1" applyAlignment="1" applyProtection="1">
      <alignment vertical="center" shrinkToFit="1"/>
    </xf>
    <xf numFmtId="172" fontId="8" fillId="3" borderId="0" xfId="5" applyNumberFormat="1" applyFont="1" applyFill="1" applyAlignment="1" applyProtection="1">
      <alignment vertical="center"/>
    </xf>
    <xf numFmtId="164" fontId="8" fillId="3" borderId="0" xfId="5" applyNumberFormat="1" applyFont="1" applyFill="1" applyAlignment="1" applyProtection="1">
      <alignment vertical="center"/>
    </xf>
    <xf numFmtId="164" fontId="15" fillId="6" borderId="6" xfId="5" applyNumberFormat="1" applyFont="1" applyFill="1" applyBorder="1" applyAlignment="1" applyProtection="1">
      <alignment vertical="center" shrinkToFit="1"/>
    </xf>
    <xf numFmtId="164" fontId="8" fillId="5" borderId="15" xfId="5" applyNumberFormat="1" applyFont="1" applyFill="1" applyBorder="1" applyAlignment="1" applyProtection="1">
      <alignment vertical="center" shrinkToFit="1"/>
    </xf>
    <xf numFmtId="164" fontId="8" fillId="5" borderId="16" xfId="5" applyNumberFormat="1" applyFont="1" applyFill="1" applyBorder="1" applyAlignment="1" applyProtection="1">
      <alignment vertical="center" shrinkToFit="1"/>
    </xf>
    <xf numFmtId="164" fontId="15" fillId="6" borderId="17" xfId="5" applyNumberFormat="1" applyFont="1" applyFill="1" applyBorder="1" applyAlignment="1" applyProtection="1">
      <alignment vertical="center" shrinkToFit="1"/>
    </xf>
    <xf numFmtId="164" fontId="15" fillId="6" borderId="18" xfId="5" applyNumberFormat="1" applyFont="1" applyFill="1" applyBorder="1" applyAlignment="1" applyProtection="1">
      <alignment vertical="center" shrinkToFit="1"/>
    </xf>
    <xf numFmtId="164" fontId="8" fillId="5" borderId="22" xfId="5" applyNumberFormat="1" applyFont="1" applyFill="1" applyBorder="1" applyAlignment="1" applyProtection="1">
      <alignment vertical="center" shrinkToFit="1"/>
    </xf>
    <xf numFmtId="164" fontId="8" fillId="5" borderId="23" xfId="5" applyNumberFormat="1" applyFont="1" applyFill="1" applyBorder="1" applyAlignment="1" applyProtection="1">
      <alignment vertical="center" shrinkToFit="1"/>
    </xf>
    <xf numFmtId="164" fontId="15" fillId="6" borderId="24" xfId="5" applyNumberFormat="1" applyFont="1" applyFill="1" applyBorder="1" applyAlignment="1" applyProtection="1">
      <alignment vertical="center" shrinkToFit="1"/>
    </xf>
    <xf numFmtId="0" fontId="15" fillId="4" borderId="3" xfId="5" applyFont="1" applyFill="1" applyBorder="1" applyAlignment="1" applyProtection="1">
      <alignment horizontal="right" vertical="center"/>
    </xf>
    <xf numFmtId="0" fontId="8" fillId="4" borderId="7" xfId="5" applyFont="1" applyFill="1" applyBorder="1" applyAlignment="1" applyProtection="1">
      <alignment horizontal="right" vertical="center"/>
    </xf>
    <xf numFmtId="0" fontId="8" fillId="4" borderId="19" xfId="5" applyFont="1" applyFill="1" applyBorder="1" applyAlignment="1" applyProtection="1">
      <alignment horizontal="right" vertical="center"/>
    </xf>
    <xf numFmtId="167" fontId="15" fillId="6" borderId="29" xfId="5" applyNumberFormat="1" applyFont="1" applyFill="1" applyBorder="1" applyAlignment="1" applyProtection="1">
      <alignment horizontal="right" vertical="center" shrinkToFit="1"/>
    </xf>
    <xf numFmtId="167" fontId="8" fillId="5" borderId="12" xfId="5" applyNumberFormat="1" applyFont="1" applyFill="1" applyBorder="1" applyAlignment="1" applyProtection="1">
      <alignment horizontal="right" vertical="center" shrinkToFit="1"/>
    </xf>
    <xf numFmtId="167" fontId="15" fillId="6" borderId="13" xfId="5" applyNumberFormat="1" applyFont="1" applyFill="1" applyBorder="1" applyAlignment="1" applyProtection="1">
      <alignment horizontal="right" vertical="center" shrinkToFit="1"/>
    </xf>
    <xf numFmtId="0" fontId="28" fillId="0" borderId="0" xfId="5" applyFont="1" applyFill="1" applyAlignment="1" applyProtection="1">
      <alignment vertical="center"/>
      <protection locked="0"/>
    </xf>
    <xf numFmtId="0" fontId="8" fillId="0" borderId="0" xfId="5" applyFont="1" applyFill="1" applyBorder="1" applyAlignment="1" applyProtection="1">
      <alignment vertical="center"/>
    </xf>
    <xf numFmtId="0" fontId="27" fillId="0" borderId="0" xfId="5" applyNumberFormat="1" applyFont="1" applyFill="1" applyBorder="1" applyAlignment="1" applyProtection="1">
      <alignment horizontal="right" vertical="center"/>
    </xf>
    <xf numFmtId="0" fontId="15" fillId="4" borderId="47" xfId="5" applyFont="1" applyFill="1" applyBorder="1" applyAlignment="1" applyProtection="1">
      <alignment vertical="center"/>
    </xf>
    <xf numFmtId="0" fontId="15" fillId="4" borderId="47" xfId="5" applyFont="1" applyFill="1" applyBorder="1" applyAlignment="1" applyProtection="1">
      <alignment horizontal="right" vertical="center"/>
    </xf>
    <xf numFmtId="0" fontId="15" fillId="4" borderId="56" xfId="5" applyFont="1" applyFill="1" applyBorder="1" applyAlignment="1" applyProtection="1">
      <alignment vertical="center"/>
    </xf>
    <xf numFmtId="164" fontId="15" fillId="6" borderId="29" xfId="5" applyNumberFormat="1" applyFont="1" applyFill="1" applyBorder="1" applyAlignment="1" applyProtection="1">
      <alignment vertical="center" shrinkToFit="1"/>
    </xf>
    <xf numFmtId="164" fontId="8" fillId="5" borderId="33" xfId="5" applyNumberFormat="1" applyFont="1" applyFill="1" applyBorder="1" applyAlignment="1" applyProtection="1">
      <alignment vertical="center" shrinkToFit="1"/>
    </xf>
    <xf numFmtId="164" fontId="8" fillId="5" borderId="12" xfId="5" applyNumberFormat="1" applyFont="1" applyFill="1" applyBorder="1" applyAlignment="1" applyProtection="1">
      <alignment vertical="center" shrinkToFit="1"/>
    </xf>
    <xf numFmtId="164" fontId="15" fillId="6" borderId="13" xfId="5" applyNumberFormat="1" applyFont="1" applyFill="1" applyBorder="1" applyAlignment="1" applyProtection="1">
      <alignment vertical="center" shrinkToFit="1"/>
    </xf>
    <xf numFmtId="0" fontId="8" fillId="3" borderId="0" xfId="5" applyNumberFormat="1" applyFont="1" applyFill="1" applyAlignment="1" applyProtection="1">
      <alignment vertical="center"/>
    </xf>
    <xf numFmtId="0" fontId="8" fillId="0" borderId="0" xfId="5" applyNumberFormat="1" applyFont="1" applyFill="1" applyAlignment="1" applyProtection="1">
      <alignment vertical="center"/>
    </xf>
    <xf numFmtId="0" fontId="15" fillId="0" borderId="0" xfId="5" applyNumberFormat="1" applyFont="1" applyFill="1" applyAlignment="1" applyProtection="1">
      <alignment vertical="center"/>
    </xf>
    <xf numFmtId="0" fontId="15" fillId="4" borderId="1" xfId="5" applyNumberFormat="1" applyFont="1" applyFill="1" applyBorder="1" applyAlignment="1" applyProtection="1">
      <alignment vertical="center" wrapText="1"/>
    </xf>
    <xf numFmtId="0" fontId="18" fillId="4" borderId="2" xfId="5" applyNumberFormat="1" applyFont="1" applyFill="1" applyBorder="1" applyAlignment="1" applyProtection="1">
      <alignment horizontal="centerContinuous" vertical="center"/>
    </xf>
    <xf numFmtId="0" fontId="18" fillId="4" borderId="3" xfId="5" applyNumberFormat="1" applyFont="1" applyFill="1" applyBorder="1" applyAlignment="1" applyProtection="1">
      <alignment horizontal="centerContinuous" vertical="center"/>
    </xf>
    <xf numFmtId="0" fontId="18" fillId="4" borderId="4" xfId="5" applyNumberFormat="1" applyFont="1" applyFill="1" applyBorder="1" applyAlignment="1" applyProtection="1">
      <alignment horizontal="centerContinuous" vertical="center"/>
    </xf>
    <xf numFmtId="0" fontId="15" fillId="4" borderId="5" xfId="5" applyNumberFormat="1" applyFont="1" applyFill="1" applyBorder="1" applyAlignment="1" applyProtection="1">
      <alignment vertical="center"/>
    </xf>
    <xf numFmtId="0" fontId="15" fillId="4" borderId="6" xfId="5" applyNumberFormat="1" applyFont="1" applyFill="1" applyBorder="1" applyAlignment="1" applyProtection="1">
      <alignment horizontal="centerContinuous" vertical="center" wrapText="1"/>
    </xf>
    <xf numFmtId="0" fontId="15" fillId="4" borderId="7" xfId="5" applyNumberFormat="1" applyFont="1" applyFill="1" applyBorder="1" applyAlignment="1" applyProtection="1">
      <alignment horizontal="centerContinuous" vertical="center" wrapText="1"/>
    </xf>
    <xf numFmtId="0" fontId="15" fillId="4" borderId="8" xfId="5" applyNumberFormat="1" applyFont="1" applyFill="1" applyBorder="1" applyAlignment="1" applyProtection="1">
      <alignment horizontal="centerContinuous" vertical="center" wrapText="1"/>
    </xf>
    <xf numFmtId="0" fontId="15" fillId="4" borderId="6" xfId="5" applyNumberFormat="1" applyFont="1" applyFill="1" applyBorder="1" applyAlignment="1" applyProtection="1">
      <alignment horizontal="centerContinuous" vertical="center"/>
    </xf>
    <xf numFmtId="0" fontId="15" fillId="4" borderId="7" xfId="5" applyNumberFormat="1" applyFont="1" applyFill="1" applyBorder="1" applyAlignment="1" applyProtection="1">
      <alignment horizontal="centerContinuous" vertical="center"/>
    </xf>
    <xf numFmtId="0" fontId="15" fillId="4" borderId="8" xfId="5" applyNumberFormat="1" applyFont="1" applyFill="1" applyBorder="1" applyAlignment="1" applyProtection="1">
      <alignment horizontal="centerContinuous" vertical="center"/>
    </xf>
    <xf numFmtId="0" fontId="15" fillId="4" borderId="9" xfId="5" applyNumberFormat="1" applyFont="1" applyFill="1" applyBorder="1" applyAlignment="1" applyProtection="1">
      <alignment vertical="center"/>
    </xf>
    <xf numFmtId="0" fontId="8" fillId="4" borderId="33" xfId="5" applyNumberFormat="1" applyFont="1" applyFill="1" applyBorder="1" applyAlignment="1" applyProtection="1">
      <alignment horizontal="center" vertical="center" wrapText="1"/>
    </xf>
    <xf numFmtId="0" fontId="8" fillId="4" borderId="12" xfId="5" applyNumberFormat="1" applyFont="1" applyFill="1" applyBorder="1" applyAlignment="1" applyProtection="1">
      <alignment horizontal="center" vertical="center" wrapText="1"/>
    </xf>
    <xf numFmtId="0" fontId="8" fillId="4" borderId="13" xfId="5" applyNumberFormat="1" applyFont="1" applyFill="1" applyBorder="1" applyAlignment="1" applyProtection="1">
      <alignment horizontal="center" vertical="center" wrapText="1"/>
    </xf>
    <xf numFmtId="0" fontId="15" fillId="4" borderId="2" xfId="5" applyNumberFormat="1" applyFont="1" applyFill="1" applyBorder="1" applyAlignment="1" applyProtection="1">
      <alignment vertical="center"/>
    </xf>
    <xf numFmtId="0" fontId="15" fillId="4" borderId="3" xfId="5" applyNumberFormat="1" applyFont="1" applyFill="1" applyBorder="1" applyAlignment="1" applyProtection="1">
      <alignment vertical="center"/>
    </xf>
    <xf numFmtId="0" fontId="15" fillId="4" borderId="4" xfId="5" applyNumberFormat="1" applyFont="1" applyFill="1" applyBorder="1" applyAlignment="1" applyProtection="1">
      <alignment vertical="center"/>
    </xf>
    <xf numFmtId="173" fontId="15" fillId="6" borderId="36" xfId="5" applyNumberFormat="1" applyFont="1" applyFill="1" applyBorder="1" applyAlignment="1" applyProtection="1">
      <alignment horizontal="right" vertical="center" shrinkToFit="1"/>
    </xf>
    <xf numFmtId="164" fontId="15" fillId="6" borderId="35" xfId="5" applyNumberFormat="1" applyFont="1" applyFill="1" applyBorder="1" applyAlignment="1" applyProtection="1">
      <alignment horizontal="right" vertical="center" shrinkToFit="1"/>
    </xf>
    <xf numFmtId="164" fontId="15" fillId="6" borderId="36" xfId="5" applyNumberFormat="1" applyFont="1" applyFill="1" applyBorder="1" applyAlignment="1" applyProtection="1">
      <alignment horizontal="right" vertical="center" shrinkToFit="1"/>
    </xf>
    <xf numFmtId="174" fontId="15" fillId="6" borderId="36" xfId="5" applyNumberFormat="1" applyFont="1" applyFill="1" applyBorder="1" applyAlignment="1" applyProtection="1">
      <alignment horizontal="right" vertical="center" shrinkToFit="1"/>
    </xf>
    <xf numFmtId="164" fontId="15" fillId="6" borderId="40" xfId="5" applyNumberFormat="1" applyFont="1" applyFill="1" applyBorder="1" applyAlignment="1" applyProtection="1">
      <alignment horizontal="right" vertical="center" shrinkToFit="1"/>
    </xf>
    <xf numFmtId="0" fontId="15" fillId="3" borderId="0" xfId="5" applyNumberFormat="1" applyFont="1" applyFill="1" applyAlignment="1" applyProtection="1">
      <alignment vertical="center"/>
    </xf>
    <xf numFmtId="0" fontId="8" fillId="4" borderId="7" xfId="5" applyNumberFormat="1" applyFont="1" applyFill="1" applyBorder="1" applyAlignment="1" applyProtection="1">
      <alignment vertical="center"/>
    </xf>
    <xf numFmtId="0" fontId="8" fillId="4" borderId="8" xfId="5" applyNumberFormat="1" applyFont="1" applyFill="1" applyBorder="1" applyAlignment="1" applyProtection="1">
      <alignment vertical="center"/>
    </xf>
    <xf numFmtId="173" fontId="8" fillId="6" borderId="16" xfId="5" applyNumberFormat="1" applyFont="1" applyFill="1" applyBorder="1" applyAlignment="1" applyProtection="1">
      <alignment horizontal="right" vertical="center" shrinkToFit="1"/>
    </xf>
    <xf numFmtId="164" fontId="8" fillId="5" borderId="15" xfId="5" applyNumberFormat="1" applyFont="1" applyFill="1" applyBorder="1" applyAlignment="1" applyProtection="1">
      <alignment horizontal="right" vertical="center" shrinkToFit="1"/>
    </xf>
    <xf numFmtId="164" fontId="8" fillId="5" borderId="16" xfId="5" applyNumberFormat="1" applyFont="1" applyFill="1" applyBorder="1" applyAlignment="1" applyProtection="1">
      <alignment horizontal="right" vertical="center" shrinkToFit="1"/>
    </xf>
    <xf numFmtId="174" fontId="8" fillId="6" borderId="16" xfId="5" applyNumberFormat="1" applyFont="1" applyFill="1" applyBorder="1" applyAlignment="1" applyProtection="1">
      <alignment horizontal="right" vertical="center" shrinkToFit="1"/>
    </xf>
    <xf numFmtId="164" fontId="8" fillId="6" borderId="17" xfId="5" applyNumberFormat="1" applyFont="1" applyFill="1" applyBorder="1" applyAlignment="1" applyProtection="1">
      <alignment horizontal="right" vertical="center" shrinkToFit="1"/>
    </xf>
    <xf numFmtId="0" fontId="8" fillId="4" borderId="19" xfId="5" applyNumberFormat="1" applyFont="1" applyFill="1" applyBorder="1" applyAlignment="1" applyProtection="1">
      <alignment vertical="center"/>
    </xf>
    <xf numFmtId="0" fontId="8" fillId="4" borderId="20" xfId="5" applyNumberFormat="1" applyFont="1" applyFill="1" applyBorder="1" applyAlignment="1" applyProtection="1">
      <alignment vertical="center"/>
    </xf>
    <xf numFmtId="173" fontId="8" fillId="6" borderId="23" xfId="5" applyNumberFormat="1" applyFont="1" applyFill="1" applyBorder="1" applyAlignment="1" applyProtection="1">
      <alignment horizontal="right" vertical="center" shrinkToFit="1"/>
    </xf>
    <xf numFmtId="164" fontId="8" fillId="5" borderId="22" xfId="5" applyNumberFormat="1" applyFont="1" applyFill="1" applyBorder="1" applyAlignment="1" applyProtection="1">
      <alignment horizontal="right" vertical="center" shrinkToFit="1"/>
    </xf>
    <xf numFmtId="164" fontId="8" fillId="5" borderId="23" xfId="5" applyNumberFormat="1" applyFont="1" applyFill="1" applyBorder="1" applyAlignment="1" applyProtection="1">
      <alignment horizontal="right" vertical="center" shrinkToFit="1"/>
    </xf>
    <xf numFmtId="174" fontId="8" fillId="6" borderId="23" xfId="5" applyNumberFormat="1" applyFont="1" applyFill="1" applyBorder="1" applyAlignment="1" applyProtection="1">
      <alignment horizontal="right" vertical="center" shrinkToFit="1"/>
    </xf>
    <xf numFmtId="164" fontId="8" fillId="6" borderId="24" xfId="5" applyNumberFormat="1" applyFont="1" applyFill="1" applyBorder="1" applyAlignment="1" applyProtection="1">
      <alignment horizontal="right" vertical="center" shrinkToFit="1"/>
    </xf>
    <xf numFmtId="0" fontId="8" fillId="4" borderId="22" xfId="5" applyNumberFormat="1" applyFont="1" applyFill="1" applyBorder="1" applyAlignment="1" applyProtection="1">
      <alignment vertical="center"/>
    </xf>
    <xf numFmtId="0" fontId="8" fillId="4" borderId="23" xfId="5" applyNumberFormat="1" applyFont="1" applyFill="1" applyBorder="1" applyAlignment="1" applyProtection="1">
      <alignment vertical="center"/>
    </xf>
    <xf numFmtId="0" fontId="8" fillId="4" borderId="38" xfId="5" applyNumberFormat="1" applyFont="1" applyFill="1" applyBorder="1" applyAlignment="1" applyProtection="1">
      <alignment vertical="center"/>
    </xf>
    <xf numFmtId="173" fontId="8" fillId="6" borderId="38" xfId="5" applyNumberFormat="1" applyFont="1" applyFill="1" applyBorder="1" applyAlignment="1" applyProtection="1">
      <alignment horizontal="right" vertical="center" shrinkToFit="1"/>
    </xf>
    <xf numFmtId="0" fontId="8" fillId="4" borderId="33" xfId="5" applyNumberFormat="1" applyFont="1" applyFill="1" applyBorder="1" applyAlignment="1" applyProtection="1">
      <alignment vertical="center"/>
    </xf>
    <xf numFmtId="0" fontId="8" fillId="4" borderId="12" xfId="5" applyNumberFormat="1" applyFont="1" applyFill="1" applyBorder="1" applyAlignment="1" applyProtection="1">
      <alignment vertical="center"/>
    </xf>
    <xf numFmtId="0" fontId="8" fillId="4" borderId="57" xfId="5" applyNumberFormat="1" applyFont="1" applyFill="1" applyBorder="1" applyAlignment="1" applyProtection="1">
      <alignment vertical="center"/>
    </xf>
    <xf numFmtId="0" fontId="8" fillId="4" borderId="30" xfId="5" applyNumberFormat="1" applyFont="1" applyFill="1" applyBorder="1" applyAlignment="1" applyProtection="1">
      <alignment vertical="center"/>
    </xf>
    <xf numFmtId="173" fontId="8" fillId="6" borderId="57" xfId="5" applyNumberFormat="1" applyFont="1" applyFill="1" applyBorder="1" applyAlignment="1" applyProtection="1">
      <alignment horizontal="right" vertical="center" shrinkToFit="1"/>
    </xf>
    <xf numFmtId="164" fontId="8" fillId="5" borderId="12" xfId="5" applyNumberFormat="1" applyFont="1" applyFill="1" applyBorder="1" applyAlignment="1" applyProtection="1">
      <alignment horizontal="right" vertical="center" shrinkToFit="1"/>
    </xf>
    <xf numFmtId="174" fontId="8" fillId="6" borderId="12" xfId="5" applyNumberFormat="1" applyFont="1" applyFill="1" applyBorder="1" applyAlignment="1" applyProtection="1">
      <alignment horizontal="right" vertical="center" shrinkToFit="1"/>
    </xf>
    <xf numFmtId="164" fontId="8" fillId="6" borderId="13" xfId="5" applyNumberFormat="1" applyFont="1" applyFill="1" applyBorder="1" applyAlignment="1" applyProtection="1">
      <alignment horizontal="right" vertical="center" shrinkToFit="1"/>
    </xf>
    <xf numFmtId="0" fontId="8" fillId="0" borderId="46" xfId="5" applyNumberFormat="1" applyFont="1" applyFill="1" applyBorder="1" applyAlignment="1" applyProtection="1">
      <alignment vertical="center"/>
    </xf>
    <xf numFmtId="173" fontId="15" fillId="6" borderId="40" xfId="5" applyNumberFormat="1" applyFont="1" applyFill="1" applyBorder="1" applyAlignment="1" applyProtection="1">
      <alignment horizontal="right" vertical="center" shrinkToFit="1"/>
    </xf>
    <xf numFmtId="175" fontId="15" fillId="6" borderId="36" xfId="5" applyNumberFormat="1" applyFont="1" applyFill="1" applyBorder="1" applyAlignment="1" applyProtection="1">
      <alignment horizontal="right" vertical="center" shrinkToFit="1"/>
    </xf>
    <xf numFmtId="173" fontId="8" fillId="6" borderId="17" xfId="5" applyNumberFormat="1" applyFont="1" applyFill="1" applyBorder="1" applyAlignment="1" applyProtection="1">
      <alignment horizontal="right" vertical="center" shrinkToFit="1"/>
    </xf>
    <xf numFmtId="173" fontId="8" fillId="6" borderId="24" xfId="5" applyNumberFormat="1" applyFont="1" applyFill="1" applyBorder="1" applyAlignment="1" applyProtection="1">
      <alignment horizontal="right" vertical="center" shrinkToFit="1"/>
    </xf>
    <xf numFmtId="164" fontId="8" fillId="5" borderId="58" xfId="5" applyNumberFormat="1" applyFont="1" applyFill="1" applyBorder="1" applyAlignment="1" applyProtection="1">
      <alignment horizontal="right" vertical="center" shrinkToFit="1"/>
    </xf>
    <xf numFmtId="173" fontId="8" fillId="6" borderId="13" xfId="5" applyNumberFormat="1" applyFont="1" applyFill="1" applyBorder="1" applyAlignment="1" applyProtection="1">
      <alignment horizontal="right" vertical="center" shrinkToFit="1"/>
    </xf>
    <xf numFmtId="173" fontId="8" fillId="6" borderId="12" xfId="5" applyNumberFormat="1" applyFont="1" applyFill="1" applyBorder="1" applyAlignment="1" applyProtection="1">
      <alignment horizontal="right" vertical="center" shrinkToFit="1"/>
    </xf>
    <xf numFmtId="0" fontId="8" fillId="4" borderId="58" xfId="5" applyNumberFormat="1" applyFont="1" applyFill="1" applyBorder="1" applyAlignment="1" applyProtection="1">
      <alignment vertical="center"/>
    </xf>
    <xf numFmtId="0" fontId="8" fillId="4" borderId="59" xfId="5" applyNumberFormat="1" applyFont="1" applyFill="1" applyBorder="1" applyAlignment="1" applyProtection="1">
      <alignment vertical="center"/>
    </xf>
    <xf numFmtId="0" fontId="28" fillId="0" borderId="0" xfId="5" applyNumberFormat="1" applyFont="1" applyFill="1" applyAlignment="1" applyProtection="1">
      <alignment vertical="center"/>
    </xf>
    <xf numFmtId="0" fontId="25" fillId="0" borderId="0" xfId="5" applyNumberFormat="1" applyFont="1" applyFill="1" applyAlignment="1" applyProtection="1">
      <alignment horizontal="left" vertical="center"/>
    </xf>
    <xf numFmtId="0" fontId="8" fillId="3" borderId="0" xfId="5" applyNumberFormat="1" applyFont="1" applyFill="1" applyAlignment="1" applyProtection="1">
      <alignment vertical="center"/>
      <protection hidden="1"/>
    </xf>
    <xf numFmtId="0" fontId="10" fillId="0" borderId="0" xfId="5" applyNumberFormat="1" applyFont="1" applyFill="1" applyBorder="1" applyAlignment="1">
      <alignment horizontal="left" vertical="top" wrapText="1"/>
    </xf>
    <xf numFmtId="0" fontId="10" fillId="0" borderId="0" xfId="5" applyNumberFormat="1" applyFont="1" applyFill="1" applyBorder="1" applyAlignment="1">
      <alignment horizontal="left" vertical="top"/>
    </xf>
    <xf numFmtId="14" fontId="20" fillId="0" borderId="0" xfId="5" applyNumberFormat="1" applyFont="1" applyFill="1" applyBorder="1" applyAlignment="1" applyProtection="1">
      <alignment horizontal="right" vertical="top" wrapText="1"/>
    </xf>
    <xf numFmtId="0" fontId="8" fillId="3" borderId="0" xfId="5" applyNumberFormat="1" applyFont="1" applyFill="1" applyAlignment="1">
      <alignment vertical="center"/>
    </xf>
    <xf numFmtId="0" fontId="12" fillId="0" borderId="0" xfId="5" applyNumberFormat="1" applyFont="1" applyFill="1" applyBorder="1" applyAlignment="1">
      <alignment horizontal="centerContinuous" vertical="center"/>
    </xf>
    <xf numFmtId="0" fontId="8" fillId="0" borderId="0" xfId="5" applyNumberFormat="1" applyFont="1" applyFill="1" applyAlignment="1">
      <alignment vertical="center"/>
    </xf>
    <xf numFmtId="0" fontId="8" fillId="4" borderId="46" xfId="5" applyNumberFormat="1" applyFont="1" applyFill="1" applyBorder="1" applyAlignment="1" applyProtection="1">
      <alignment horizontal="left" vertical="center" wrapText="1"/>
      <protection locked="0"/>
    </xf>
    <xf numFmtId="0" fontId="8" fillId="4" borderId="48" xfId="5" applyNumberFormat="1" applyFont="1" applyFill="1" applyBorder="1" applyAlignment="1" applyProtection="1">
      <alignment horizontal="left" vertical="center" wrapText="1"/>
      <protection locked="0"/>
    </xf>
    <xf numFmtId="0" fontId="15" fillId="4" borderId="2" xfId="5" applyNumberFormat="1" applyFont="1" applyFill="1" applyBorder="1" applyAlignment="1" applyProtection="1">
      <alignment horizontal="centerContinuous" vertical="center" wrapText="1"/>
      <protection locked="0"/>
    </xf>
    <xf numFmtId="0" fontId="15" fillId="4" borderId="3" xfId="5" applyNumberFormat="1" applyFont="1" applyFill="1" applyBorder="1" applyAlignment="1" applyProtection="1">
      <alignment horizontal="centerContinuous" vertical="center" wrapText="1"/>
      <protection locked="0"/>
    </xf>
    <xf numFmtId="0" fontId="15" fillId="4" borderId="4" xfId="5" applyNumberFormat="1" applyFont="1" applyFill="1" applyBorder="1" applyAlignment="1" applyProtection="1">
      <alignment horizontal="centerContinuous" vertical="center" wrapText="1"/>
      <protection locked="0"/>
    </xf>
    <xf numFmtId="0" fontId="15" fillId="4" borderId="2" xfId="5" applyNumberFormat="1" applyFont="1" applyFill="1" applyBorder="1" applyAlignment="1" applyProtection="1">
      <alignment horizontal="centerContinuous" vertical="center"/>
    </xf>
    <xf numFmtId="0" fontId="15" fillId="4" borderId="3" xfId="5" applyNumberFormat="1" applyFont="1" applyFill="1" applyBorder="1" applyAlignment="1" applyProtection="1">
      <alignment horizontal="centerContinuous" vertical="center"/>
    </xf>
    <xf numFmtId="0" fontId="15" fillId="4" borderId="4" xfId="5" applyNumberFormat="1" applyFont="1" applyFill="1" applyBorder="1" applyAlignment="1" applyProtection="1">
      <alignment horizontal="centerContinuous" vertical="center"/>
    </xf>
    <xf numFmtId="0" fontId="15" fillId="4" borderId="5" xfId="5" applyNumberFormat="1" applyFont="1" applyFill="1" applyBorder="1" applyAlignment="1" applyProtection="1">
      <alignment vertical="center" wrapText="1"/>
      <protection locked="0"/>
    </xf>
    <xf numFmtId="0" fontId="15" fillId="4" borderId="37" xfId="5" applyNumberFormat="1" applyFont="1" applyFill="1" applyBorder="1" applyAlignment="1" applyProtection="1">
      <alignment horizontal="centerContinuous" vertical="center" wrapText="1"/>
      <protection locked="0"/>
    </xf>
    <xf numFmtId="0" fontId="15" fillId="4" borderId="7" xfId="5" applyNumberFormat="1" applyFont="1" applyFill="1" applyBorder="1" applyAlignment="1" applyProtection="1">
      <alignment horizontal="centerContinuous" vertical="center" wrapText="1"/>
      <protection locked="0"/>
    </xf>
    <xf numFmtId="0" fontId="15" fillId="4" borderId="8" xfId="5" applyNumberFormat="1" applyFont="1" applyFill="1" applyBorder="1" applyAlignment="1" applyProtection="1">
      <alignment horizontal="centerContinuous" vertical="center" wrapText="1"/>
      <protection locked="0"/>
    </xf>
    <xf numFmtId="0" fontId="8" fillId="4" borderId="43" xfId="5" applyNumberFormat="1" applyFont="1" applyFill="1" applyBorder="1" applyAlignment="1" applyProtection="1">
      <alignment horizontal="center" vertical="center" wrapText="1"/>
      <protection locked="0"/>
    </xf>
    <xf numFmtId="0" fontId="15" fillId="4" borderId="9" xfId="5" applyNumberFormat="1" applyFont="1" applyFill="1" applyBorder="1" applyAlignment="1" applyProtection="1">
      <alignment vertical="center" wrapText="1"/>
      <protection locked="0"/>
    </xf>
    <xf numFmtId="0" fontId="8" fillId="4" borderId="11" xfId="5" applyNumberFormat="1" applyFont="1" applyFill="1" applyBorder="1" applyAlignment="1" applyProtection="1">
      <alignment horizontal="center" vertical="center" wrapText="1"/>
      <protection locked="0"/>
    </xf>
    <xf numFmtId="0" fontId="8" fillId="4" borderId="60" xfId="5" applyNumberFormat="1" applyFont="1" applyFill="1" applyBorder="1" applyAlignment="1" applyProtection="1">
      <alignment horizontal="center" vertical="center" wrapText="1"/>
      <protection locked="0"/>
    </xf>
    <xf numFmtId="0" fontId="15" fillId="4" borderId="49" xfId="5" applyNumberFormat="1" applyFont="1" applyFill="1" applyBorder="1" applyAlignment="1" applyProtection="1">
      <alignment vertical="center"/>
    </xf>
    <xf numFmtId="0" fontId="15" fillId="4" borderId="50" xfId="5" applyNumberFormat="1" applyFont="1" applyFill="1" applyBorder="1" applyAlignment="1" applyProtection="1">
      <alignment vertical="center"/>
    </xf>
    <xf numFmtId="0" fontId="15" fillId="4" borderId="51" xfId="5" applyNumberFormat="1" applyFont="1" applyFill="1" applyBorder="1" applyAlignment="1" applyProtection="1">
      <alignment horizontal="right" vertical="center"/>
    </xf>
    <xf numFmtId="164" fontId="15" fillId="5" borderId="61" xfId="5" applyNumberFormat="1" applyFont="1" applyFill="1" applyBorder="1" applyAlignment="1" applyProtection="1">
      <alignment horizontal="right" vertical="center" shrinkToFit="1"/>
    </xf>
    <xf numFmtId="167" fontId="15" fillId="5" borderId="15" xfId="5" applyNumberFormat="1" applyFont="1" applyFill="1" applyBorder="1" applyAlignment="1" applyProtection="1">
      <alignment horizontal="right" vertical="center" shrinkToFit="1"/>
    </xf>
    <xf numFmtId="167" fontId="15" fillId="5" borderId="16" xfId="5" applyNumberFormat="1" applyFont="1" applyFill="1" applyBorder="1" applyAlignment="1" applyProtection="1">
      <alignment horizontal="right" vertical="center" shrinkToFit="1"/>
    </xf>
    <xf numFmtId="176" fontId="15" fillId="5" borderId="16" xfId="7" applyNumberFormat="1" applyFont="1" applyFill="1" applyBorder="1" applyAlignment="1" applyProtection="1">
      <alignment horizontal="right" vertical="center" shrinkToFit="1"/>
    </xf>
    <xf numFmtId="167" fontId="15" fillId="6" borderId="16" xfId="5" applyNumberFormat="1" applyFont="1" applyFill="1" applyBorder="1" applyAlignment="1" applyProtection="1">
      <alignment horizontal="right" vertical="center" shrinkToFit="1"/>
    </xf>
    <xf numFmtId="167" fontId="15" fillId="5" borderId="17" xfId="5" applyNumberFormat="1" applyFont="1" applyFill="1" applyBorder="1" applyAlignment="1" applyProtection="1">
      <alignment horizontal="right" vertical="center" shrinkToFit="1"/>
    </xf>
    <xf numFmtId="167" fontId="15" fillId="5" borderId="53" xfId="5" applyNumberFormat="1" applyFont="1" applyFill="1" applyBorder="1" applyAlignment="1" applyProtection="1">
      <alignment horizontal="right" vertical="center" shrinkToFit="1"/>
    </xf>
    <xf numFmtId="173" fontId="15" fillId="5" borderId="53" xfId="5" applyNumberFormat="1" applyFont="1" applyFill="1" applyBorder="1" applyAlignment="1" applyProtection="1">
      <alignment horizontal="right" vertical="center" shrinkToFit="1"/>
    </xf>
    <xf numFmtId="173" fontId="15" fillId="5" borderId="55" xfId="5" applyNumberFormat="1" applyFont="1" applyFill="1" applyBorder="1" applyAlignment="1" applyProtection="1">
      <alignment horizontal="right" vertical="center" shrinkToFit="1"/>
    </xf>
    <xf numFmtId="167" fontId="15" fillId="5" borderId="61" xfId="5" applyNumberFormat="1" applyFont="1" applyFill="1" applyBorder="1" applyAlignment="1" applyProtection="1">
      <alignment horizontal="right" vertical="center" shrinkToFit="1"/>
    </xf>
    <xf numFmtId="0" fontId="8" fillId="4" borderId="20" xfId="5" applyNumberFormat="1" applyFont="1" applyFill="1" applyBorder="1" applyAlignment="1" applyProtection="1">
      <alignment horizontal="right" vertical="center"/>
    </xf>
    <xf numFmtId="164" fontId="15" fillId="5" borderId="21" xfId="5" applyNumberFormat="1" applyFont="1" applyFill="1" applyBorder="1" applyAlignment="1" applyProtection="1">
      <alignment horizontal="right" vertical="center" shrinkToFit="1"/>
    </xf>
    <xf numFmtId="167" fontId="15" fillId="5" borderId="54" xfId="5" applyNumberFormat="1" applyFont="1" applyFill="1" applyBorder="1" applyAlignment="1" applyProtection="1">
      <alignment horizontal="right" vertical="center" shrinkToFit="1"/>
    </xf>
    <xf numFmtId="176" fontId="15" fillId="5" borderId="54" xfId="7" applyNumberFormat="1" applyFont="1" applyFill="1" applyBorder="1" applyAlignment="1" applyProtection="1">
      <alignment horizontal="right" vertical="center" shrinkToFit="1"/>
    </xf>
    <xf numFmtId="167" fontId="8" fillId="6" borderId="23" xfId="5" applyNumberFormat="1" applyFont="1" applyFill="1" applyBorder="1" applyAlignment="1" applyProtection="1">
      <alignment horizontal="right" vertical="center" shrinkToFit="1"/>
    </xf>
    <xf numFmtId="167" fontId="15" fillId="5" borderId="55" xfId="5" applyNumberFormat="1" applyFont="1" applyFill="1" applyBorder="1" applyAlignment="1" applyProtection="1">
      <alignment horizontal="right" vertical="center" shrinkToFit="1"/>
    </xf>
    <xf numFmtId="167" fontId="8" fillId="6" borderId="24" xfId="5" applyNumberFormat="1" applyFont="1" applyFill="1" applyBorder="1" applyAlignment="1" applyProtection="1">
      <alignment horizontal="right" vertical="center" shrinkToFit="1"/>
    </xf>
    <xf numFmtId="173" fontId="8" fillId="5" borderId="22" xfId="5" applyNumberFormat="1" applyFont="1" applyFill="1" applyBorder="1" applyAlignment="1" applyProtection="1">
      <alignment horizontal="right" vertical="center" shrinkToFit="1"/>
    </xf>
    <xf numFmtId="173" fontId="8" fillId="5" borderId="24" xfId="5" applyNumberFormat="1" applyFont="1" applyFill="1" applyBorder="1" applyAlignment="1" applyProtection="1">
      <alignment horizontal="right" vertical="center" shrinkToFit="1"/>
    </xf>
    <xf numFmtId="167" fontId="15" fillId="5" borderId="21" xfId="5" applyNumberFormat="1" applyFont="1" applyFill="1" applyBorder="1" applyAlignment="1" applyProtection="1">
      <alignment horizontal="right" vertical="center" shrinkToFit="1"/>
    </xf>
    <xf numFmtId="167" fontId="15" fillId="5" borderId="10" xfId="5" applyNumberFormat="1" applyFont="1" applyFill="1" applyBorder="1" applyAlignment="1" applyProtection="1">
      <alignment horizontal="right" vertical="center" shrinkToFit="1"/>
    </xf>
    <xf numFmtId="167" fontId="15" fillId="5" borderId="11" xfId="5" applyNumberFormat="1" applyFont="1" applyFill="1" applyBorder="1" applyAlignment="1" applyProtection="1">
      <alignment horizontal="right" vertical="center" shrinkToFit="1"/>
    </xf>
    <xf numFmtId="167" fontId="8" fillId="6" borderId="12" xfId="5" applyNumberFormat="1" applyFont="1" applyFill="1" applyBorder="1" applyAlignment="1" applyProtection="1">
      <alignment horizontal="right" vertical="center" shrinkToFit="1"/>
    </xf>
    <xf numFmtId="167" fontId="15" fillId="5" borderId="60" xfId="5" applyNumberFormat="1" applyFont="1" applyFill="1" applyBorder="1" applyAlignment="1" applyProtection="1">
      <alignment horizontal="right" vertical="center" shrinkToFit="1"/>
    </xf>
    <xf numFmtId="0" fontId="15" fillId="4" borderId="6" xfId="5" applyNumberFormat="1" applyFont="1" applyFill="1" applyBorder="1" applyAlignment="1" applyProtection="1">
      <alignment vertical="center"/>
    </xf>
    <xf numFmtId="0" fontId="15" fillId="4" borderId="7" xfId="5" applyNumberFormat="1" applyFont="1" applyFill="1" applyBorder="1" applyAlignment="1" applyProtection="1">
      <alignment vertical="center"/>
    </xf>
    <xf numFmtId="0" fontId="15" fillId="4" borderId="8" xfId="5" applyNumberFormat="1" applyFont="1" applyFill="1" applyBorder="1" applyAlignment="1" applyProtection="1">
      <alignment horizontal="right" vertical="center"/>
    </xf>
    <xf numFmtId="167" fontId="15" fillId="6" borderId="54" xfId="5" applyNumberFormat="1" applyFont="1" applyFill="1" applyBorder="1" applyAlignment="1" applyProtection="1">
      <alignment horizontal="right" vertical="center" shrinkToFit="1"/>
    </xf>
    <xf numFmtId="173" fontId="15" fillId="5" borderId="54" xfId="5" applyNumberFormat="1" applyFont="1" applyFill="1" applyBorder="1" applyAlignment="1" applyProtection="1">
      <alignment horizontal="right" vertical="center" shrinkToFit="1"/>
    </xf>
    <xf numFmtId="167" fontId="15" fillId="5" borderId="22" xfId="5" applyNumberFormat="1" applyFont="1" applyFill="1" applyBorder="1" applyAlignment="1" applyProtection="1">
      <alignment horizontal="right" vertical="center" shrinkToFit="1"/>
    </xf>
    <xf numFmtId="173" fontId="8" fillId="5" borderId="23" xfId="5" applyNumberFormat="1" applyFont="1" applyFill="1" applyBorder="1" applyAlignment="1" applyProtection="1">
      <alignment horizontal="right" vertical="center" shrinkToFit="1"/>
    </xf>
    <xf numFmtId="0" fontId="8" fillId="4" borderId="31" xfId="5" applyNumberFormat="1" applyFont="1" applyFill="1" applyBorder="1" applyAlignment="1" applyProtection="1">
      <alignment horizontal="right" vertical="center"/>
    </xf>
    <xf numFmtId="164" fontId="15" fillId="5" borderId="32" xfId="5" applyNumberFormat="1" applyFont="1" applyFill="1" applyBorder="1" applyAlignment="1" applyProtection="1">
      <alignment horizontal="right" vertical="center" shrinkToFit="1"/>
    </xf>
    <xf numFmtId="167" fontId="15" fillId="5" borderId="33" xfId="5" applyNumberFormat="1" applyFont="1" applyFill="1" applyBorder="1" applyAlignment="1" applyProtection="1">
      <alignment horizontal="right" vertical="center" shrinkToFit="1"/>
    </xf>
    <xf numFmtId="173" fontId="8" fillId="5" borderId="12" xfId="5" applyNumberFormat="1" applyFont="1" applyFill="1" applyBorder="1" applyAlignment="1" applyProtection="1">
      <alignment horizontal="right" vertical="center" shrinkToFit="1"/>
    </xf>
    <xf numFmtId="167" fontId="8" fillId="6" borderId="13" xfId="5" applyNumberFormat="1" applyFont="1" applyFill="1" applyBorder="1" applyAlignment="1" applyProtection="1">
      <alignment horizontal="right" vertical="center" shrinkToFit="1"/>
    </xf>
    <xf numFmtId="173" fontId="8" fillId="5" borderId="33" xfId="5" applyNumberFormat="1" applyFont="1" applyFill="1" applyBorder="1" applyAlignment="1" applyProtection="1">
      <alignment horizontal="right" vertical="center" shrinkToFit="1"/>
    </xf>
    <xf numFmtId="173" fontId="8" fillId="5" borderId="13" xfId="5" applyNumberFormat="1" applyFont="1" applyFill="1" applyBorder="1" applyAlignment="1" applyProtection="1">
      <alignment horizontal="right" vertical="center" shrinkToFit="1"/>
    </xf>
    <xf numFmtId="167" fontId="15" fillId="5" borderId="32" xfId="5" applyNumberFormat="1" applyFont="1" applyFill="1" applyBorder="1" applyAlignment="1" applyProtection="1">
      <alignment horizontal="right" vertical="center" shrinkToFit="1"/>
    </xf>
    <xf numFmtId="0" fontId="27" fillId="0" borderId="46" xfId="5" applyNumberFormat="1" applyFont="1" applyFill="1" applyBorder="1" applyAlignment="1" applyProtection="1">
      <alignment vertical="center"/>
      <protection locked="0"/>
    </xf>
    <xf numFmtId="0" fontId="27" fillId="0" borderId="46" xfId="5" applyNumberFormat="1" applyFont="1" applyFill="1" applyBorder="1" applyAlignment="1" applyProtection="1">
      <alignment horizontal="left" vertical="center"/>
      <protection locked="0"/>
    </xf>
    <xf numFmtId="0" fontId="27" fillId="0" borderId="46" xfId="5" applyNumberFormat="1" applyFont="1" applyFill="1" applyBorder="1" applyAlignment="1" applyProtection="1">
      <alignment horizontal="right" vertical="center"/>
      <protection locked="0"/>
    </xf>
    <xf numFmtId="0" fontId="37" fillId="0" borderId="0" xfId="5" applyNumberFormat="1" applyFont="1" applyFill="1" applyBorder="1" applyAlignment="1" applyProtection="1">
      <alignment vertical="center"/>
      <protection locked="0"/>
    </xf>
    <xf numFmtId="0" fontId="27" fillId="0" borderId="0" xfId="5" applyNumberFormat="1" applyFont="1" applyFill="1" applyBorder="1" applyAlignment="1" applyProtection="1">
      <alignment horizontal="left" vertical="center"/>
      <protection locked="0"/>
    </xf>
    <xf numFmtId="0" fontId="27" fillId="0" borderId="0" xfId="5" applyNumberFormat="1" applyFont="1" applyFill="1" applyBorder="1" applyAlignment="1" applyProtection="1">
      <alignment horizontal="right" vertical="center"/>
      <protection locked="0"/>
    </xf>
    <xf numFmtId="176" fontId="8" fillId="3" borderId="0" xfId="7" applyNumberFormat="1" applyFont="1" applyFill="1" applyAlignment="1" applyProtection="1">
      <alignment vertical="center"/>
      <protection hidden="1"/>
    </xf>
    <xf numFmtId="167" fontId="8" fillId="3" borderId="0" xfId="5" applyNumberFormat="1" applyFont="1" applyFill="1" applyAlignment="1" applyProtection="1">
      <alignment vertical="center"/>
      <protection hidden="1"/>
    </xf>
    <xf numFmtId="0" fontId="8" fillId="2" borderId="0" xfId="5" applyNumberFormat="1" applyFont="1" applyFill="1" applyAlignment="1" applyProtection="1">
      <alignment vertical="center"/>
      <protection hidden="1"/>
    </xf>
    <xf numFmtId="0" fontId="37" fillId="0" borderId="0" xfId="5" applyNumberFormat="1" applyFont="1" applyFill="1" applyBorder="1" applyAlignment="1" applyProtection="1">
      <alignment vertical="center"/>
      <protection hidden="1"/>
    </xf>
    <xf numFmtId="0" fontId="30" fillId="0" borderId="0" xfId="5" applyNumberFormat="1" applyFont="1" applyFill="1" applyBorder="1" applyAlignment="1" applyProtection="1">
      <alignment vertical="center"/>
      <protection hidden="1"/>
    </xf>
    <xf numFmtId="0" fontId="30" fillId="0" borderId="0" xfId="5" applyNumberFormat="1" applyFont="1" applyFill="1" applyBorder="1" applyAlignment="1" applyProtection="1">
      <alignment horizontal="right" vertical="center"/>
      <protection hidden="1"/>
    </xf>
    <xf numFmtId="0" fontId="8" fillId="3" borderId="0" xfId="5" applyNumberFormat="1" applyFont="1" applyFill="1" applyBorder="1" applyAlignment="1" applyProtection="1">
      <alignment vertical="center"/>
      <protection hidden="1"/>
    </xf>
    <xf numFmtId="0" fontId="27" fillId="0" borderId="46" xfId="5" applyNumberFormat="1" applyFont="1" applyFill="1" applyBorder="1" applyAlignment="1" applyProtection="1">
      <alignment horizontal="right" vertical="center"/>
      <protection hidden="1"/>
    </xf>
    <xf numFmtId="0" fontId="39" fillId="0" borderId="46" xfId="5" applyNumberFormat="1" applyFont="1" applyFill="1" applyBorder="1" applyAlignment="1" applyProtection="1">
      <alignment vertical="center"/>
      <protection hidden="1"/>
    </xf>
    <xf numFmtId="0" fontId="28" fillId="0" borderId="46" xfId="5" applyNumberFormat="1" applyFont="1" applyFill="1" applyBorder="1" applyAlignment="1" applyProtection="1">
      <alignment vertical="center"/>
      <protection hidden="1"/>
    </xf>
    <xf numFmtId="0" fontId="25" fillId="0" borderId="46" xfId="5" applyNumberFormat="1" applyFont="1" applyFill="1" applyBorder="1" applyAlignment="1" applyProtection="1">
      <alignment horizontal="left" vertical="center"/>
      <protection hidden="1"/>
    </xf>
    <xf numFmtId="0" fontId="27" fillId="0" borderId="46" xfId="5" applyNumberFormat="1" applyFont="1" applyFill="1" applyBorder="1" applyAlignment="1" applyProtection="1">
      <alignment vertical="center"/>
      <protection hidden="1"/>
    </xf>
    <xf numFmtId="0" fontId="39" fillId="0" borderId="0" xfId="5" applyNumberFormat="1" applyFont="1" applyFill="1" applyBorder="1" applyAlignment="1" applyProtection="1">
      <alignment vertical="center"/>
      <protection hidden="1"/>
    </xf>
    <xf numFmtId="0" fontId="28" fillId="0" borderId="0" xfId="5" applyNumberFormat="1" applyFont="1" applyFill="1" applyBorder="1" applyAlignment="1" applyProtection="1">
      <alignment vertical="center"/>
      <protection hidden="1"/>
    </xf>
    <xf numFmtId="0" fontId="27" fillId="0" borderId="0" xfId="5" applyNumberFormat="1" applyFont="1" applyFill="1" applyBorder="1" applyAlignment="1" applyProtection="1">
      <alignment vertical="center"/>
      <protection hidden="1"/>
    </xf>
    <xf numFmtId="0" fontId="25" fillId="0" borderId="0" xfId="5" applyNumberFormat="1" applyFont="1" applyFill="1" applyBorder="1" applyAlignment="1" applyProtection="1">
      <alignment horizontal="left" vertical="center"/>
      <protection hidden="1"/>
    </xf>
    <xf numFmtId="0" fontId="27" fillId="0" borderId="0" xfId="5" applyNumberFormat="1" applyFont="1" applyFill="1" applyBorder="1" applyAlignment="1" applyProtection="1">
      <alignment horizontal="right" vertical="center"/>
      <protection hidden="1"/>
    </xf>
    <xf numFmtId="10" fontId="8" fillId="3" borderId="0" xfId="7" applyNumberFormat="1" applyFont="1" applyFill="1" applyAlignment="1" applyProtection="1">
      <alignment vertical="center"/>
      <protection hidden="1"/>
    </xf>
    <xf numFmtId="0" fontId="8" fillId="2" borderId="0" xfId="5" applyNumberFormat="1" applyFont="1" applyFill="1" applyBorder="1" applyAlignment="1" applyProtection="1">
      <alignment vertical="center"/>
      <protection hidden="1"/>
    </xf>
    <xf numFmtId="0" fontId="1" fillId="0" borderId="0" xfId="0" applyFont="1" applyProtection="1">
      <protection hidden="1"/>
    </xf>
    <xf numFmtId="0" fontId="1" fillId="0" borderId="0" xfId="0" applyFont="1" applyAlignment="1" applyProtection="1">
      <alignment horizontal="right"/>
      <protection hidden="1"/>
    </xf>
    <xf numFmtId="0" fontId="5" fillId="0" borderId="0" xfId="0" applyFont="1" applyAlignment="1" applyProtection="1">
      <alignment horizontal="center"/>
      <protection hidden="1"/>
    </xf>
    <xf numFmtId="0" fontId="6" fillId="0" borderId="0" xfId="0" applyFont="1" applyProtection="1">
      <protection hidden="1"/>
    </xf>
    <xf numFmtId="0" fontId="5" fillId="0" borderId="0" xfId="0" applyFont="1" applyProtection="1">
      <protection hidden="1"/>
    </xf>
    <xf numFmtId="14" fontId="1" fillId="0" borderId="0" xfId="0" applyNumberFormat="1" applyFont="1" applyAlignment="1" applyProtection="1">
      <alignment horizontal="right"/>
      <protection hidden="1"/>
    </xf>
    <xf numFmtId="0" fontId="2" fillId="0" borderId="0" xfId="0" applyFont="1" applyProtection="1">
      <protection hidden="1"/>
    </xf>
    <xf numFmtId="0" fontId="10" fillId="0" borderId="0" xfId="5" applyNumberFormat="1" applyFont="1" applyFill="1" applyBorder="1" applyAlignment="1" applyProtection="1">
      <alignment horizontal="left" vertical="top"/>
      <protection hidden="1"/>
    </xf>
    <xf numFmtId="14" fontId="20" fillId="0" borderId="0" xfId="5" applyNumberFormat="1" applyFont="1" applyFill="1" applyBorder="1" applyAlignment="1" applyProtection="1">
      <alignment horizontal="right" vertical="top"/>
      <protection hidden="1"/>
    </xf>
    <xf numFmtId="14" fontId="20" fillId="0" borderId="0" xfId="5" applyNumberFormat="1" applyFont="1" applyFill="1" applyBorder="1" applyAlignment="1" applyProtection="1">
      <alignment horizontal="right" vertical="top" wrapText="1"/>
      <protection hidden="1"/>
    </xf>
    <xf numFmtId="0" fontId="8" fillId="3" borderId="0" xfId="5" applyFont="1" applyFill="1" applyAlignment="1" applyProtection="1">
      <alignment vertical="center"/>
      <protection hidden="1"/>
    </xf>
    <xf numFmtId="0" fontId="12" fillId="0" borderId="0" xfId="5" applyNumberFormat="1" applyFont="1" applyFill="1" applyBorder="1" applyAlignment="1" applyProtection="1">
      <alignment horizontal="centerContinuous" vertical="center"/>
      <protection hidden="1"/>
    </xf>
    <xf numFmtId="0" fontId="34" fillId="0" borderId="0" xfId="5" applyNumberFormat="1" applyFont="1" applyFill="1" applyBorder="1" applyAlignment="1" applyProtection="1">
      <alignment vertical="center"/>
      <protection hidden="1"/>
    </xf>
    <xf numFmtId="0" fontId="35" fillId="0" borderId="0" xfId="5" applyNumberFormat="1" applyFont="1" applyFill="1" applyBorder="1" applyAlignment="1" applyProtection="1">
      <alignment vertical="center"/>
      <protection hidden="1"/>
    </xf>
    <xf numFmtId="0" fontId="8" fillId="0" borderId="0" xfId="5" applyNumberFormat="1" applyFont="1" applyFill="1" applyAlignment="1" applyProtection="1">
      <alignment vertical="center"/>
      <protection hidden="1"/>
    </xf>
    <xf numFmtId="0" fontId="15" fillId="4" borderId="1" xfId="5" applyNumberFormat="1" applyFont="1" applyFill="1" applyBorder="1" applyAlignment="1" applyProtection="1">
      <alignment vertical="center" wrapText="1"/>
      <protection hidden="1"/>
    </xf>
    <xf numFmtId="0" fontId="15" fillId="4" borderId="6" xfId="5" applyNumberFormat="1" applyFont="1" applyFill="1" applyBorder="1" applyAlignment="1" applyProtection="1">
      <alignment horizontal="centerContinuous" vertical="center" wrapText="1"/>
      <protection hidden="1"/>
    </xf>
    <xf numFmtId="0" fontId="15" fillId="4" borderId="7" xfId="5" applyNumberFormat="1" applyFont="1" applyFill="1" applyBorder="1" applyAlignment="1" applyProtection="1">
      <alignment horizontal="centerContinuous" vertical="center" wrapText="1"/>
      <protection hidden="1"/>
    </xf>
    <xf numFmtId="0" fontId="15" fillId="4" borderId="8" xfId="5" applyNumberFormat="1" applyFont="1" applyFill="1" applyBorder="1" applyAlignment="1" applyProtection="1">
      <alignment horizontal="centerContinuous" vertical="center" wrapText="1"/>
      <protection hidden="1"/>
    </xf>
    <xf numFmtId="0" fontId="15" fillId="4" borderId="9" xfId="5" applyNumberFormat="1" applyFont="1" applyFill="1" applyBorder="1" applyAlignment="1" applyProtection="1">
      <alignment vertical="center" wrapText="1"/>
      <protection hidden="1"/>
    </xf>
    <xf numFmtId="0" fontId="8" fillId="4" borderId="33" xfId="5" applyNumberFormat="1" applyFont="1" applyFill="1" applyBorder="1" applyAlignment="1" applyProtection="1">
      <alignment horizontal="center" vertical="center" wrapText="1"/>
      <protection hidden="1"/>
    </xf>
    <xf numFmtId="0" fontId="8" fillId="4" borderId="12" xfId="5" applyNumberFormat="1" applyFont="1" applyFill="1" applyBorder="1" applyAlignment="1" applyProtection="1">
      <alignment horizontal="center" vertical="center" wrapText="1"/>
      <protection hidden="1"/>
    </xf>
    <xf numFmtId="0" fontId="8" fillId="4" borderId="13" xfId="5" applyNumberFormat="1" applyFont="1" applyFill="1" applyBorder="1" applyAlignment="1" applyProtection="1">
      <alignment horizontal="center" vertical="center" wrapText="1"/>
      <protection hidden="1"/>
    </xf>
    <xf numFmtId="0" fontId="15" fillId="4" borderId="6" xfId="5" applyNumberFormat="1" applyFont="1" applyFill="1" applyBorder="1" applyAlignment="1" applyProtection="1">
      <alignment vertical="center"/>
      <protection hidden="1"/>
    </xf>
    <xf numFmtId="0" fontId="15" fillId="4" borderId="7" xfId="5" applyNumberFormat="1" applyFont="1" applyFill="1" applyBorder="1" applyAlignment="1" applyProtection="1">
      <alignment vertical="center"/>
      <protection hidden="1"/>
    </xf>
    <xf numFmtId="0" fontId="15" fillId="4" borderId="8" xfId="5" applyNumberFormat="1" applyFont="1" applyFill="1" applyBorder="1" applyAlignment="1" applyProtection="1">
      <alignment vertical="center"/>
      <protection hidden="1"/>
    </xf>
    <xf numFmtId="167" fontId="15" fillId="6" borderId="16" xfId="5" applyNumberFormat="1" applyFont="1" applyFill="1" applyBorder="1" applyAlignment="1" applyProtection="1">
      <alignment horizontal="right" vertical="center" shrinkToFit="1"/>
      <protection hidden="1"/>
    </xf>
    <xf numFmtId="173" fontId="15" fillId="6" borderId="17" xfId="5" applyNumberFormat="1" applyFont="1" applyFill="1" applyBorder="1" applyAlignment="1" applyProtection="1">
      <alignment horizontal="right" vertical="center" shrinkToFit="1"/>
      <protection hidden="1"/>
    </xf>
    <xf numFmtId="0" fontId="15" fillId="4" borderId="49" xfId="5" applyNumberFormat="1" applyFont="1" applyFill="1" applyBorder="1" applyAlignment="1" applyProtection="1">
      <alignment vertical="center"/>
      <protection hidden="1"/>
    </xf>
    <xf numFmtId="0" fontId="15" fillId="4" borderId="50" xfId="5" applyNumberFormat="1" applyFont="1" applyFill="1" applyBorder="1" applyAlignment="1" applyProtection="1">
      <alignment vertical="center"/>
      <protection hidden="1"/>
    </xf>
    <xf numFmtId="164" fontId="8" fillId="5" borderId="53" xfId="5" applyNumberFormat="1" applyFont="1" applyFill="1" applyBorder="1" applyAlignment="1" applyProtection="1">
      <alignment horizontal="right" vertical="center" shrinkToFit="1"/>
      <protection hidden="1"/>
    </xf>
    <xf numFmtId="167" fontId="8" fillId="5" borderId="54" xfId="5" applyNumberFormat="1" applyFont="1" applyFill="1" applyBorder="1" applyAlignment="1" applyProtection="1">
      <alignment horizontal="right" vertical="center" shrinkToFit="1"/>
      <protection hidden="1"/>
    </xf>
    <xf numFmtId="173" fontId="8" fillId="5" borderId="55" xfId="5" applyNumberFormat="1" applyFont="1" applyFill="1" applyBorder="1" applyAlignment="1" applyProtection="1">
      <alignment horizontal="right" vertical="center" shrinkToFit="1"/>
      <protection hidden="1"/>
    </xf>
    <xf numFmtId="0" fontId="15" fillId="4" borderId="29" xfId="5" applyNumberFormat="1" applyFont="1" applyFill="1" applyBorder="1" applyAlignment="1" applyProtection="1">
      <alignment vertical="center"/>
      <protection hidden="1"/>
    </xf>
    <xf numFmtId="0" fontId="15" fillId="4" borderId="30" xfId="5" applyNumberFormat="1" applyFont="1" applyFill="1" applyBorder="1" applyAlignment="1" applyProtection="1">
      <alignment vertical="center"/>
      <protection hidden="1"/>
    </xf>
    <xf numFmtId="0" fontId="8" fillId="4" borderId="30" xfId="5" applyNumberFormat="1" applyFont="1" applyFill="1" applyBorder="1" applyAlignment="1" applyProtection="1">
      <alignment vertical="center"/>
      <protection hidden="1"/>
    </xf>
    <xf numFmtId="0" fontId="15" fillId="4" borderId="31" xfId="5" applyNumberFormat="1" applyFont="1" applyFill="1" applyBorder="1" applyAlignment="1" applyProtection="1">
      <alignment vertical="center"/>
      <protection hidden="1"/>
    </xf>
    <xf numFmtId="164" fontId="8" fillId="5" borderId="33" xfId="5" applyNumberFormat="1" applyFont="1" applyFill="1" applyBorder="1" applyAlignment="1" applyProtection="1">
      <alignment horizontal="right" vertical="center" shrinkToFit="1"/>
      <protection hidden="1"/>
    </xf>
    <xf numFmtId="167" fontId="8" fillId="5" borderId="12" xfId="5" applyNumberFormat="1" applyFont="1" applyFill="1" applyBorder="1" applyAlignment="1" applyProtection="1">
      <alignment horizontal="right" vertical="center" shrinkToFit="1"/>
      <protection hidden="1"/>
    </xf>
    <xf numFmtId="173" fontId="8" fillId="5" borderId="13" xfId="5" applyNumberFormat="1" applyFont="1" applyFill="1" applyBorder="1" applyAlignment="1" applyProtection="1">
      <alignment horizontal="right" vertical="center" shrinkToFit="1"/>
      <protection hidden="1"/>
    </xf>
    <xf numFmtId="173" fontId="15" fillId="6" borderId="8" xfId="5" applyNumberFormat="1" applyFont="1" applyFill="1" applyBorder="1" applyAlignment="1" applyProtection="1">
      <alignment horizontal="right" vertical="center" shrinkToFit="1"/>
      <protection hidden="1"/>
    </xf>
    <xf numFmtId="164" fontId="8" fillId="5" borderId="22" xfId="5" applyNumberFormat="1" applyFont="1" applyFill="1" applyBorder="1" applyAlignment="1" applyProtection="1">
      <alignment horizontal="right" vertical="center" shrinkToFit="1"/>
      <protection hidden="1"/>
    </xf>
    <xf numFmtId="167" fontId="8" fillId="5" borderId="23" xfId="5" applyNumberFormat="1" applyFont="1" applyFill="1" applyBorder="1" applyAlignment="1" applyProtection="1">
      <alignment horizontal="right" vertical="center" shrinkToFit="1"/>
      <protection hidden="1"/>
    </xf>
    <xf numFmtId="173" fontId="8" fillId="5" borderId="24" xfId="5" applyNumberFormat="1" applyFont="1" applyFill="1" applyBorder="1" applyAlignment="1" applyProtection="1">
      <alignment horizontal="right" vertical="center" shrinkToFit="1"/>
      <protection hidden="1"/>
    </xf>
    <xf numFmtId="0" fontId="8" fillId="4" borderId="18" xfId="5" applyNumberFormat="1" applyFont="1" applyFill="1" applyBorder="1" applyAlignment="1" applyProtection="1">
      <alignment vertical="center"/>
      <protection hidden="1"/>
    </xf>
    <xf numFmtId="0" fontId="8" fillId="4" borderId="19" xfId="5" applyNumberFormat="1" applyFont="1" applyFill="1" applyBorder="1" applyAlignment="1" applyProtection="1">
      <alignment vertical="center"/>
      <protection hidden="1"/>
    </xf>
    <xf numFmtId="0" fontId="8" fillId="4" borderId="26" xfId="5" applyNumberFormat="1" applyFont="1" applyFill="1" applyBorder="1" applyAlignment="1" applyProtection="1">
      <alignment vertical="center"/>
      <protection hidden="1"/>
    </xf>
    <xf numFmtId="0" fontId="8" fillId="4" borderId="27" xfId="5" applyNumberFormat="1" applyFont="1" applyFill="1" applyBorder="1" applyAlignment="1" applyProtection="1">
      <alignment horizontal="left" vertical="center"/>
      <protection hidden="1"/>
    </xf>
    <xf numFmtId="0" fontId="8" fillId="4" borderId="27" xfId="5" applyNumberFormat="1" applyFont="1" applyFill="1" applyBorder="1" applyAlignment="1" applyProtection="1">
      <alignment vertical="center"/>
      <protection hidden="1"/>
    </xf>
    <xf numFmtId="164" fontId="8" fillId="5" borderId="42" xfId="5" applyNumberFormat="1" applyFont="1" applyFill="1" applyBorder="1" applyAlignment="1" applyProtection="1">
      <alignment horizontal="right" vertical="center" shrinkToFit="1"/>
      <protection hidden="1"/>
    </xf>
    <xf numFmtId="167" fontId="8" fillId="5" borderId="43" xfId="5" applyNumberFormat="1" applyFont="1" applyFill="1" applyBorder="1" applyAlignment="1" applyProtection="1">
      <alignment horizontal="right" vertical="center" shrinkToFit="1"/>
      <protection hidden="1"/>
    </xf>
    <xf numFmtId="0" fontId="8" fillId="4" borderId="29" xfId="5" applyNumberFormat="1" applyFont="1" applyFill="1" applyBorder="1" applyAlignment="1" applyProtection="1">
      <alignment vertical="center"/>
      <protection hidden="1"/>
    </xf>
    <xf numFmtId="0" fontId="8" fillId="4" borderId="30" xfId="5" applyNumberFormat="1" applyFont="1" applyFill="1" applyBorder="1" applyAlignment="1" applyProtection="1">
      <alignment horizontal="left" vertical="center"/>
      <protection hidden="1"/>
    </xf>
    <xf numFmtId="0" fontId="39" fillId="2" borderId="0" xfId="5" applyNumberFormat="1" applyFont="1" applyFill="1" applyBorder="1" applyAlignment="1" applyProtection="1">
      <alignment vertical="center"/>
      <protection hidden="1"/>
    </xf>
    <xf numFmtId="0" fontId="24" fillId="2" borderId="0" xfId="5" applyFont="1" applyFill="1" applyBorder="1" applyAlignment="1" applyProtection="1">
      <alignment vertical="center"/>
      <protection hidden="1"/>
    </xf>
    <xf numFmtId="0" fontId="26" fillId="0" borderId="0" xfId="5" applyFont="1" applyFill="1" applyAlignment="1" applyProtection="1">
      <alignment vertical="center"/>
      <protection hidden="1"/>
    </xf>
    <xf numFmtId="0" fontId="15" fillId="4" borderId="2" xfId="5" applyNumberFormat="1" applyFont="1" applyFill="1" applyBorder="1" applyAlignment="1" applyProtection="1">
      <alignment vertical="center" wrapText="1"/>
      <protection hidden="1"/>
    </xf>
    <xf numFmtId="0" fontId="8" fillId="4" borderId="4" xfId="5" applyNumberFormat="1" applyFont="1" applyFill="1" applyBorder="1" applyAlignment="1" applyProtection="1">
      <alignment horizontal="left" vertical="center" wrapText="1"/>
      <protection hidden="1"/>
    </xf>
    <xf numFmtId="0" fontId="15" fillId="4" borderId="2" xfId="5" applyNumberFormat="1" applyFont="1" applyFill="1" applyBorder="1" applyAlignment="1" applyProtection="1">
      <alignment horizontal="centerContinuous" vertical="center" wrapText="1"/>
      <protection hidden="1"/>
    </xf>
    <xf numFmtId="0" fontId="15" fillId="4" borderId="3" xfId="5" applyNumberFormat="1" applyFont="1" applyFill="1" applyBorder="1" applyAlignment="1" applyProtection="1">
      <alignment horizontal="centerContinuous" vertical="center" wrapText="1"/>
      <protection hidden="1"/>
    </xf>
    <xf numFmtId="0" fontId="15" fillId="4" borderId="4" xfId="5" applyNumberFormat="1" applyFont="1" applyFill="1" applyBorder="1" applyAlignment="1" applyProtection="1">
      <alignment horizontal="centerContinuous" vertical="center" wrapText="1"/>
      <protection hidden="1"/>
    </xf>
    <xf numFmtId="0" fontId="15" fillId="4" borderId="5" xfId="5" applyNumberFormat="1" applyFont="1" applyFill="1" applyBorder="1" applyAlignment="1" applyProtection="1">
      <alignment vertical="center" wrapText="1"/>
      <protection hidden="1"/>
    </xf>
    <xf numFmtId="0" fontId="15" fillId="4" borderId="37" xfId="5" applyNumberFormat="1" applyFont="1" applyFill="1" applyBorder="1" applyAlignment="1" applyProtection="1">
      <alignment horizontal="centerContinuous" vertical="center" wrapText="1"/>
      <protection hidden="1"/>
    </xf>
    <xf numFmtId="0" fontId="15" fillId="4" borderId="51" xfId="5" applyNumberFormat="1" applyFont="1" applyFill="1" applyBorder="1" applyAlignment="1" applyProtection="1">
      <alignment horizontal="right" vertical="center"/>
      <protection hidden="1"/>
    </xf>
    <xf numFmtId="164" fontId="15" fillId="5" borderId="61" xfId="5" applyNumberFormat="1" applyFont="1" applyFill="1" applyBorder="1" applyAlignment="1" applyProtection="1">
      <alignment horizontal="right" vertical="center" shrinkToFit="1"/>
      <protection hidden="1"/>
    </xf>
    <xf numFmtId="167" fontId="15" fillId="5" borderId="53" xfId="5" applyNumberFormat="1" applyFont="1" applyFill="1" applyBorder="1" applyAlignment="1" applyProtection="1">
      <alignment horizontal="right" vertical="center" shrinkToFit="1"/>
      <protection hidden="1"/>
    </xf>
    <xf numFmtId="167" fontId="15" fillId="6" borderId="54" xfId="5" applyNumberFormat="1" applyFont="1" applyFill="1" applyBorder="1" applyAlignment="1" applyProtection="1">
      <alignment horizontal="right" vertical="center" shrinkToFit="1"/>
      <protection hidden="1"/>
    </xf>
    <xf numFmtId="173" fontId="8" fillId="5" borderId="54" xfId="5" applyNumberFormat="1" applyFont="1" applyFill="1" applyBorder="1" applyAlignment="1" applyProtection="1">
      <alignment horizontal="right" vertical="center" shrinkToFit="1"/>
      <protection hidden="1"/>
    </xf>
    <xf numFmtId="167" fontId="15" fillId="6" borderId="55" xfId="5" applyNumberFormat="1" applyFont="1" applyFill="1" applyBorder="1" applyAlignment="1" applyProtection="1">
      <alignment horizontal="right" vertical="center" shrinkToFit="1"/>
      <protection hidden="1"/>
    </xf>
    <xf numFmtId="173" fontId="8" fillId="5" borderId="53" xfId="5" applyNumberFormat="1" applyFont="1" applyFill="1" applyBorder="1" applyAlignment="1" applyProtection="1">
      <alignment horizontal="right" vertical="center" shrinkToFit="1"/>
      <protection hidden="1"/>
    </xf>
    <xf numFmtId="164" fontId="15" fillId="5" borderId="14" xfId="5" applyNumberFormat="1" applyFont="1" applyFill="1" applyBorder="1" applyAlignment="1" applyProtection="1">
      <alignment horizontal="right" vertical="center" shrinkToFit="1"/>
      <protection hidden="1"/>
    </xf>
    <xf numFmtId="177" fontId="15" fillId="5" borderId="14" xfId="2" applyNumberFormat="1" applyFont="1" applyFill="1" applyBorder="1" applyAlignment="1" applyProtection="1">
      <alignment horizontal="right" vertical="center" shrinkToFit="1"/>
      <protection hidden="1"/>
    </xf>
    <xf numFmtId="177" fontId="15" fillId="5" borderId="21" xfId="2" applyNumberFormat="1" applyFont="1" applyFill="1" applyBorder="1" applyAlignment="1" applyProtection="1">
      <alignment horizontal="right" vertical="center" shrinkToFit="1"/>
      <protection hidden="1"/>
    </xf>
    <xf numFmtId="164" fontId="15" fillId="5" borderId="25" xfId="5" applyNumberFormat="1" applyFont="1" applyFill="1" applyBorder="1" applyAlignment="1" applyProtection="1">
      <alignment horizontal="right" vertical="center" shrinkToFit="1"/>
      <protection hidden="1"/>
    </xf>
    <xf numFmtId="167" fontId="15" fillId="6" borderId="43" xfId="5" applyNumberFormat="1" applyFont="1" applyFill="1" applyBorder="1" applyAlignment="1" applyProtection="1">
      <alignment horizontal="right" vertical="center" shrinkToFit="1"/>
      <protection hidden="1"/>
    </xf>
    <xf numFmtId="0" fontId="15" fillId="4" borderId="5" xfId="5" applyNumberFormat="1" applyFont="1" applyFill="1" applyBorder="1" applyAlignment="1" applyProtection="1">
      <alignment vertical="center"/>
      <protection hidden="1"/>
    </xf>
    <xf numFmtId="0" fontId="15" fillId="4" borderId="67" xfId="5" applyNumberFormat="1" applyFont="1" applyFill="1" applyBorder="1" applyAlignment="1" applyProtection="1">
      <alignment horizontal="centerContinuous" vertical="center" wrapText="1"/>
      <protection hidden="1"/>
    </xf>
    <xf numFmtId="0" fontId="15" fillId="4" borderId="50" xfId="5" applyNumberFormat="1" applyFont="1" applyFill="1" applyBorder="1" applyAlignment="1" applyProtection="1">
      <alignment horizontal="centerContinuous" vertical="center" wrapText="1"/>
      <protection hidden="1"/>
    </xf>
    <xf numFmtId="0" fontId="15" fillId="4" borderId="51" xfId="5" applyNumberFormat="1" applyFont="1" applyFill="1" applyBorder="1" applyAlignment="1" applyProtection="1">
      <alignment horizontal="centerContinuous" vertical="center" wrapText="1"/>
      <protection hidden="1"/>
    </xf>
    <xf numFmtId="0" fontId="15" fillId="4" borderId="2" xfId="5" applyNumberFormat="1" applyFont="1" applyFill="1" applyBorder="1" applyAlignment="1" applyProtection="1">
      <alignment horizontal="centerContinuous" vertical="center"/>
      <protection hidden="1"/>
    </xf>
    <xf numFmtId="0" fontId="15" fillId="4" borderId="3" xfId="5" applyNumberFormat="1" applyFont="1" applyFill="1" applyBorder="1" applyAlignment="1" applyProtection="1">
      <alignment horizontal="centerContinuous" vertical="center"/>
      <protection hidden="1"/>
    </xf>
    <xf numFmtId="0" fontId="15" fillId="4" borderId="4" xfId="5" applyNumberFormat="1" applyFont="1" applyFill="1" applyBorder="1" applyAlignment="1" applyProtection="1">
      <alignment horizontal="centerContinuous" vertical="center"/>
      <protection hidden="1"/>
    </xf>
    <xf numFmtId="0" fontId="15" fillId="4" borderId="34" xfId="5" applyNumberFormat="1" applyFont="1" applyFill="1" applyBorder="1" applyAlignment="1" applyProtection="1">
      <alignment horizontal="centerContinuous" vertical="center"/>
      <protection hidden="1"/>
    </xf>
    <xf numFmtId="167" fontId="15" fillId="5" borderId="61" xfId="5" applyNumberFormat="1" applyFont="1" applyFill="1" applyBorder="1" applyAlignment="1" applyProtection="1">
      <alignment horizontal="right" vertical="center" shrinkToFit="1"/>
      <protection hidden="1"/>
    </xf>
    <xf numFmtId="0" fontId="15" fillId="4" borderId="31" xfId="5" applyNumberFormat="1" applyFont="1" applyFill="1" applyBorder="1" applyAlignment="1" applyProtection="1">
      <alignment horizontal="right" vertical="center"/>
      <protection hidden="1"/>
    </xf>
    <xf numFmtId="164" fontId="15" fillId="5" borderId="32" xfId="5" applyNumberFormat="1" applyFont="1" applyFill="1" applyBorder="1" applyAlignment="1" applyProtection="1">
      <alignment horizontal="right" vertical="center" shrinkToFit="1"/>
      <protection hidden="1"/>
    </xf>
    <xf numFmtId="167" fontId="15" fillId="5" borderId="33" xfId="5" applyNumberFormat="1" applyFont="1" applyFill="1" applyBorder="1" applyAlignment="1" applyProtection="1">
      <alignment horizontal="right" vertical="center" shrinkToFit="1"/>
      <protection hidden="1"/>
    </xf>
    <xf numFmtId="167" fontId="15" fillId="6" borderId="12" xfId="5" applyNumberFormat="1" applyFont="1" applyFill="1" applyBorder="1" applyAlignment="1" applyProtection="1">
      <alignment horizontal="right" vertical="center" shrinkToFit="1"/>
      <protection hidden="1"/>
    </xf>
    <xf numFmtId="173" fontId="8" fillId="5" borderId="12" xfId="5" applyNumberFormat="1" applyFont="1" applyFill="1" applyBorder="1" applyAlignment="1" applyProtection="1">
      <alignment horizontal="right" vertical="center" shrinkToFit="1"/>
      <protection hidden="1"/>
    </xf>
    <xf numFmtId="167" fontId="15" fillId="6" borderId="13" xfId="5" applyNumberFormat="1" applyFont="1" applyFill="1" applyBorder="1" applyAlignment="1" applyProtection="1">
      <alignment horizontal="right" vertical="center" shrinkToFit="1"/>
      <protection hidden="1"/>
    </xf>
    <xf numFmtId="173" fontId="8" fillId="5" borderId="33" xfId="5" applyNumberFormat="1" applyFont="1" applyFill="1" applyBorder="1" applyAlignment="1" applyProtection="1">
      <alignment horizontal="right" vertical="center" shrinkToFit="1"/>
      <protection hidden="1"/>
    </xf>
    <xf numFmtId="167" fontId="15" fillId="5" borderId="32" xfId="5" applyNumberFormat="1" applyFont="1" applyFill="1" applyBorder="1" applyAlignment="1" applyProtection="1">
      <alignment horizontal="right" vertical="center" shrinkToFit="1"/>
      <protection hidden="1"/>
    </xf>
    <xf numFmtId="0" fontId="24" fillId="0" borderId="0" xfId="5" applyFont="1" applyFill="1" applyBorder="1" applyAlignment="1" applyProtection="1">
      <alignment vertical="center"/>
      <protection hidden="1"/>
    </xf>
    <xf numFmtId="0" fontId="27" fillId="0" borderId="46" xfId="5" applyNumberFormat="1" applyFont="1" applyFill="1" applyBorder="1" applyAlignment="1" applyProtection="1">
      <alignment horizontal="left" vertical="center"/>
      <protection hidden="1"/>
    </xf>
    <xf numFmtId="0" fontId="34" fillId="0" borderId="0" xfId="5" applyNumberFormat="1" applyFont="1" applyFill="1" applyAlignment="1" applyProtection="1">
      <alignment vertical="center"/>
      <protection hidden="1"/>
    </xf>
    <xf numFmtId="0" fontId="8" fillId="4" borderId="10" xfId="5" applyNumberFormat="1" applyFont="1" applyFill="1" applyBorder="1" applyAlignment="1" applyProtection="1">
      <alignment horizontal="center" vertical="center" wrapText="1"/>
      <protection hidden="1"/>
    </xf>
    <xf numFmtId="0" fontId="8" fillId="4" borderId="11" xfId="5" applyNumberFormat="1" applyFont="1" applyFill="1" applyBorder="1" applyAlignment="1" applyProtection="1">
      <alignment horizontal="center" vertical="center" wrapText="1"/>
      <protection hidden="1"/>
    </xf>
    <xf numFmtId="0" fontId="8" fillId="4" borderId="29" xfId="5" applyNumberFormat="1" applyFont="1" applyFill="1" applyBorder="1" applyAlignment="1" applyProtection="1">
      <alignment horizontal="centerContinuous" vertical="center" wrapText="1"/>
      <protection hidden="1"/>
    </xf>
    <xf numFmtId="0" fontId="8" fillId="4" borderId="59" xfId="5" applyNumberFormat="1" applyFont="1" applyFill="1" applyBorder="1" applyAlignment="1" applyProtection="1">
      <alignment horizontal="centerContinuous" vertical="center" wrapText="1"/>
      <protection hidden="1"/>
    </xf>
    <xf numFmtId="0" fontId="8" fillId="4" borderId="57" xfId="5" applyNumberFormat="1" applyFont="1" applyFill="1" applyBorder="1" applyAlignment="1" applyProtection="1">
      <alignment horizontal="centerContinuous" vertical="center" wrapText="1"/>
      <protection hidden="1"/>
    </xf>
    <xf numFmtId="0" fontId="15" fillId="4" borderId="7" xfId="5" applyNumberFormat="1" applyFont="1" applyFill="1" applyBorder="1" applyAlignment="1" applyProtection="1">
      <alignment horizontal="left" vertical="center"/>
      <protection hidden="1"/>
    </xf>
    <xf numFmtId="0" fontId="15" fillId="4" borderId="7" xfId="5" applyNumberFormat="1" applyFont="1" applyFill="1" applyBorder="1" applyAlignment="1" applyProtection="1">
      <alignment horizontal="right" vertical="center"/>
      <protection hidden="1"/>
    </xf>
    <xf numFmtId="0" fontId="15" fillId="4" borderId="8" xfId="5" applyNumberFormat="1" applyFont="1" applyFill="1" applyBorder="1" applyAlignment="1" applyProtection="1">
      <alignment horizontal="left" vertical="center"/>
      <protection hidden="1"/>
    </xf>
    <xf numFmtId="167" fontId="15" fillId="4" borderId="15" xfId="5" applyNumberFormat="1" applyFont="1" applyFill="1" applyBorder="1" applyAlignment="1" applyProtection="1">
      <alignment horizontal="right" vertical="center" shrinkToFit="1"/>
      <protection hidden="1"/>
    </xf>
    <xf numFmtId="167" fontId="15" fillId="4" borderId="16" xfId="5" applyNumberFormat="1" applyFont="1" applyFill="1" applyBorder="1" applyAlignment="1" applyProtection="1">
      <alignment horizontal="right" vertical="center" shrinkToFit="1"/>
      <protection hidden="1"/>
    </xf>
    <xf numFmtId="173" fontId="15" fillId="4" borderId="17" xfId="5" applyNumberFormat="1" applyFont="1" applyFill="1" applyBorder="1" applyAlignment="1" applyProtection="1">
      <alignment horizontal="right" vertical="center" shrinkToFit="1"/>
      <protection hidden="1"/>
    </xf>
    <xf numFmtId="0" fontId="8" fillId="4" borderId="19" xfId="5" applyNumberFormat="1" applyFont="1" applyFill="1" applyBorder="1" applyAlignment="1" applyProtection="1">
      <alignment horizontal="right" vertical="center"/>
      <protection hidden="1"/>
    </xf>
    <xf numFmtId="167" fontId="8" fillId="4" borderId="22" xfId="5" applyNumberFormat="1" applyFont="1" applyFill="1" applyBorder="1" applyAlignment="1" applyProtection="1">
      <alignment horizontal="right" vertical="center" shrinkToFit="1"/>
      <protection hidden="1"/>
    </xf>
    <xf numFmtId="167" fontId="8" fillId="4" borderId="23" xfId="5" applyNumberFormat="1" applyFont="1" applyFill="1" applyBorder="1" applyAlignment="1" applyProtection="1">
      <alignment horizontal="right" vertical="center" shrinkToFit="1"/>
      <protection hidden="1"/>
    </xf>
    <xf numFmtId="173" fontId="8" fillId="4" borderId="24" xfId="5" applyNumberFormat="1" applyFont="1" applyFill="1" applyBorder="1" applyAlignment="1" applyProtection="1">
      <alignment horizontal="right" vertical="center" shrinkToFit="1"/>
      <protection hidden="1"/>
    </xf>
    <xf numFmtId="0" fontId="8" fillId="4" borderId="30" xfId="5" applyNumberFormat="1" applyFont="1" applyFill="1" applyBorder="1" applyAlignment="1" applyProtection="1">
      <alignment horizontal="right" vertical="center"/>
      <protection hidden="1"/>
    </xf>
    <xf numFmtId="0" fontId="8" fillId="4" borderId="31" xfId="5" applyNumberFormat="1" applyFont="1" applyFill="1" applyBorder="1" applyAlignment="1" applyProtection="1">
      <alignment horizontal="left" vertical="center"/>
      <protection hidden="1"/>
    </xf>
    <xf numFmtId="167" fontId="8" fillId="4" borderId="33" xfId="5" applyNumberFormat="1" applyFont="1" applyFill="1" applyBorder="1" applyAlignment="1" applyProtection="1">
      <alignment horizontal="right" vertical="center" shrinkToFit="1"/>
      <protection hidden="1"/>
    </xf>
    <xf numFmtId="167" fontId="8" fillId="4" borderId="12" xfId="5" applyNumberFormat="1" applyFont="1" applyFill="1" applyBorder="1" applyAlignment="1" applyProtection="1">
      <alignment horizontal="right" vertical="center" shrinkToFit="1"/>
      <protection hidden="1"/>
    </xf>
    <xf numFmtId="173" fontId="8" fillId="4" borderId="13" xfId="5" applyNumberFormat="1" applyFont="1" applyFill="1" applyBorder="1" applyAlignment="1" applyProtection="1">
      <alignment horizontal="right" vertical="center" shrinkToFit="1"/>
      <protection hidden="1"/>
    </xf>
    <xf numFmtId="0" fontId="8" fillId="4" borderId="7" xfId="5" applyNumberFormat="1" applyFont="1" applyFill="1" applyBorder="1" applyAlignment="1" applyProtection="1">
      <alignment horizontal="left" vertical="center"/>
      <protection hidden="1"/>
    </xf>
    <xf numFmtId="0" fontId="8" fillId="4" borderId="7" xfId="5" applyNumberFormat="1" applyFont="1" applyFill="1" applyBorder="1" applyAlignment="1" applyProtection="1">
      <alignment horizontal="right" vertical="center"/>
      <protection hidden="1"/>
    </xf>
    <xf numFmtId="0" fontId="8" fillId="4" borderId="8" xfId="5" applyNumberFormat="1" applyFont="1" applyFill="1" applyBorder="1" applyAlignment="1" applyProtection="1">
      <alignment horizontal="left" vertical="center"/>
      <protection hidden="1"/>
    </xf>
    <xf numFmtId="167" fontId="8" fillId="5" borderId="15" xfId="5" applyNumberFormat="1" applyFont="1" applyFill="1" applyBorder="1" applyAlignment="1" applyProtection="1">
      <alignment horizontal="right" vertical="center" shrinkToFit="1"/>
      <protection hidden="1"/>
    </xf>
    <xf numFmtId="167" fontId="8" fillId="5" borderId="16" xfId="5" applyNumberFormat="1" applyFont="1" applyFill="1" applyBorder="1" applyAlignment="1" applyProtection="1">
      <alignment horizontal="right" vertical="center" shrinkToFit="1"/>
      <protection hidden="1"/>
    </xf>
    <xf numFmtId="173" fontId="8" fillId="6" borderId="17" xfId="5" applyNumberFormat="1" applyFont="1" applyFill="1" applyBorder="1" applyAlignment="1" applyProtection="1">
      <alignment horizontal="right" vertical="center" shrinkToFit="1"/>
      <protection hidden="1"/>
    </xf>
    <xf numFmtId="167" fontId="8" fillId="5" borderId="22" xfId="5" applyNumberFormat="1" applyFont="1" applyFill="1" applyBorder="1" applyAlignment="1" applyProtection="1">
      <alignment horizontal="right" vertical="center" shrinkToFit="1"/>
      <protection hidden="1"/>
    </xf>
    <xf numFmtId="173" fontId="8" fillId="6" borderId="24" xfId="5" applyNumberFormat="1" applyFont="1" applyFill="1" applyBorder="1" applyAlignment="1" applyProtection="1">
      <alignment horizontal="right" vertical="center" shrinkToFit="1"/>
      <protection hidden="1"/>
    </xf>
    <xf numFmtId="0" fontId="8" fillId="4" borderId="19" xfId="5" applyNumberFormat="1" applyFont="1" applyFill="1" applyBorder="1" applyAlignment="1" applyProtection="1">
      <alignment horizontal="left" vertical="center"/>
      <protection hidden="1"/>
    </xf>
    <xf numFmtId="0" fontId="8" fillId="4" borderId="20" xfId="5" applyNumberFormat="1" applyFont="1" applyFill="1" applyBorder="1" applyAlignment="1" applyProtection="1">
      <alignment horizontal="left" vertical="center"/>
      <protection hidden="1"/>
    </xf>
    <xf numFmtId="0" fontId="15" fillId="4" borderId="19" xfId="5" applyNumberFormat="1" applyFont="1" applyFill="1" applyBorder="1" applyAlignment="1" applyProtection="1">
      <alignment horizontal="left" vertical="center"/>
      <protection hidden="1"/>
    </xf>
    <xf numFmtId="0" fontId="15" fillId="4" borderId="19" xfId="5" applyNumberFormat="1" applyFont="1" applyFill="1" applyBorder="1" applyAlignment="1" applyProtection="1">
      <alignment horizontal="right" vertical="center"/>
      <protection hidden="1"/>
    </xf>
    <xf numFmtId="0" fontId="15" fillId="4" borderId="20" xfId="5" applyNumberFormat="1" applyFont="1" applyFill="1" applyBorder="1" applyAlignment="1" applyProtection="1">
      <alignment horizontal="left" vertical="center"/>
      <protection hidden="1"/>
    </xf>
    <xf numFmtId="167" fontId="8" fillId="5" borderId="42" xfId="5" applyNumberFormat="1" applyFont="1" applyFill="1" applyBorder="1" applyAlignment="1" applyProtection="1">
      <alignment horizontal="right" vertical="center" shrinkToFit="1"/>
      <protection hidden="1"/>
    </xf>
    <xf numFmtId="173" fontId="8" fillId="6" borderId="52" xfId="5" applyNumberFormat="1" applyFont="1" applyFill="1" applyBorder="1" applyAlignment="1" applyProtection="1">
      <alignment horizontal="right" vertical="center" shrinkToFit="1"/>
      <protection hidden="1"/>
    </xf>
    <xf numFmtId="0" fontId="8" fillId="4" borderId="27" xfId="5" applyNumberFormat="1" applyFont="1" applyFill="1" applyBorder="1" applyAlignment="1" applyProtection="1">
      <alignment horizontal="right" vertical="center"/>
      <protection hidden="1"/>
    </xf>
    <xf numFmtId="0" fontId="8" fillId="4" borderId="28" xfId="5" applyNumberFormat="1" applyFont="1" applyFill="1" applyBorder="1" applyAlignment="1" applyProtection="1">
      <alignment horizontal="left" vertical="center"/>
      <protection hidden="1"/>
    </xf>
    <xf numFmtId="167" fontId="15" fillId="6" borderId="42" xfId="5" applyNumberFormat="1" applyFont="1" applyFill="1" applyBorder="1" applyAlignment="1" applyProtection="1">
      <alignment horizontal="right" vertical="center" shrinkToFit="1"/>
      <protection hidden="1"/>
    </xf>
    <xf numFmtId="173" fontId="15" fillId="6" borderId="52" xfId="5" applyNumberFormat="1" applyFont="1" applyFill="1" applyBorder="1" applyAlignment="1" applyProtection="1">
      <alignment horizontal="right" vertical="center" shrinkToFit="1"/>
      <protection hidden="1"/>
    </xf>
    <xf numFmtId="167" fontId="8" fillId="5" borderId="33" xfId="5" applyNumberFormat="1" applyFont="1" applyFill="1" applyBorder="1" applyAlignment="1" applyProtection="1">
      <alignment horizontal="right" vertical="center" shrinkToFit="1"/>
      <protection hidden="1"/>
    </xf>
    <xf numFmtId="173" fontId="8" fillId="6" borderId="13" xfId="5" applyNumberFormat="1" applyFont="1" applyFill="1" applyBorder="1" applyAlignment="1" applyProtection="1">
      <alignment horizontal="right" vertical="center" shrinkToFit="1"/>
      <protection hidden="1"/>
    </xf>
    <xf numFmtId="0" fontId="8" fillId="0" borderId="0" xfId="5" applyNumberFormat="1" applyFont="1" applyFill="1" applyBorder="1" applyAlignment="1" applyProtection="1">
      <alignment vertical="center"/>
      <protection hidden="1"/>
    </xf>
    <xf numFmtId="0" fontId="8" fillId="4" borderId="35" xfId="5" applyNumberFormat="1" applyFont="1" applyFill="1" applyBorder="1" applyAlignment="1" applyProtection="1">
      <alignment horizontal="center" vertical="center" wrapText="1"/>
      <protection hidden="1"/>
    </xf>
    <xf numFmtId="0" fontId="8" fillId="4" borderId="36" xfId="5" applyNumberFormat="1" applyFont="1" applyFill="1" applyBorder="1" applyAlignment="1" applyProtection="1">
      <alignment horizontal="center" vertical="center" wrapText="1"/>
      <protection hidden="1"/>
    </xf>
    <xf numFmtId="0" fontId="8" fillId="4" borderId="36" xfId="5" applyNumberFormat="1" applyFont="1" applyFill="1" applyBorder="1" applyAlignment="1" applyProtection="1">
      <alignment horizontal="centerContinuous" vertical="center" wrapText="1"/>
      <protection hidden="1"/>
    </xf>
    <xf numFmtId="0" fontId="8" fillId="4" borderId="3" xfId="5" applyNumberFormat="1" applyFont="1" applyFill="1" applyBorder="1" applyAlignment="1" applyProtection="1">
      <alignment horizontal="centerContinuous" vertical="center" wrapText="1"/>
      <protection hidden="1"/>
    </xf>
    <xf numFmtId="0" fontId="8" fillId="4" borderId="4" xfId="5" applyNumberFormat="1" applyFont="1" applyFill="1" applyBorder="1" applyAlignment="1" applyProtection="1">
      <alignment horizontal="centerContinuous" vertical="center" wrapText="1"/>
      <protection hidden="1"/>
    </xf>
    <xf numFmtId="167" fontId="15" fillId="4" borderId="16" xfId="5" applyNumberFormat="1" applyFont="1" applyFill="1" applyBorder="1" applyAlignment="1" applyProtection="1">
      <alignment horizontal="right" vertical="center" shrinkToFit="1"/>
      <protection hidden="1"/>
    </xf>
    <xf numFmtId="167" fontId="15" fillId="4" borderId="7" xfId="5" applyNumberFormat="1" applyFont="1" applyFill="1" applyBorder="1" applyAlignment="1" applyProtection="1">
      <alignment horizontal="right" vertical="center" shrinkToFit="1"/>
      <protection hidden="1"/>
    </xf>
    <xf numFmtId="167" fontId="15" fillId="4" borderId="8" xfId="5" applyNumberFormat="1" applyFont="1" applyFill="1" applyBorder="1" applyAlignment="1" applyProtection="1">
      <alignment horizontal="right" vertical="center" shrinkToFit="1"/>
      <protection hidden="1"/>
    </xf>
    <xf numFmtId="167" fontId="8" fillId="4" borderId="12" xfId="5" applyNumberFormat="1" applyFont="1" applyFill="1" applyBorder="1" applyAlignment="1" applyProtection="1">
      <alignment horizontal="right" vertical="center" shrinkToFit="1"/>
      <protection hidden="1"/>
    </xf>
    <xf numFmtId="167" fontId="8" fillId="4" borderId="30" xfId="5" applyNumberFormat="1" applyFont="1" applyFill="1" applyBorder="1" applyAlignment="1" applyProtection="1">
      <alignment horizontal="right" vertical="center" shrinkToFit="1"/>
      <protection hidden="1"/>
    </xf>
    <xf numFmtId="167" fontId="8" fillId="4" borderId="31" xfId="5" applyNumberFormat="1" applyFont="1" applyFill="1" applyBorder="1" applyAlignment="1" applyProtection="1">
      <alignment horizontal="right" vertical="center" shrinkToFit="1"/>
      <protection hidden="1"/>
    </xf>
    <xf numFmtId="167" fontId="15" fillId="6" borderId="15" xfId="5" applyNumberFormat="1" applyFont="1" applyFill="1" applyBorder="1" applyAlignment="1" applyProtection="1">
      <alignment horizontal="right" vertical="center" shrinkToFit="1"/>
      <protection hidden="1"/>
    </xf>
    <xf numFmtId="167" fontId="15" fillId="6" borderId="16" xfId="5" applyNumberFormat="1" applyFont="1" applyFill="1" applyBorder="1" applyAlignment="1" applyProtection="1">
      <alignment horizontal="right" vertical="center" shrinkToFit="1"/>
      <protection hidden="1"/>
    </xf>
    <xf numFmtId="167" fontId="15" fillId="6" borderId="7" xfId="5" applyNumberFormat="1" applyFont="1" applyFill="1" applyBorder="1" applyAlignment="1" applyProtection="1">
      <alignment horizontal="right" vertical="center" shrinkToFit="1"/>
      <protection hidden="1"/>
    </xf>
    <xf numFmtId="167" fontId="15" fillId="6" borderId="8" xfId="5" applyNumberFormat="1" applyFont="1" applyFill="1" applyBorder="1" applyAlignment="1" applyProtection="1">
      <alignment horizontal="right" vertical="center" shrinkToFit="1"/>
      <protection hidden="1"/>
    </xf>
    <xf numFmtId="0" fontId="15" fillId="4" borderId="7" xfId="5" applyNumberFormat="1" applyFont="1" applyFill="1" applyBorder="1" applyAlignment="1" applyProtection="1">
      <alignment horizontal="left" vertical="center"/>
      <protection hidden="1"/>
    </xf>
    <xf numFmtId="0" fontId="15" fillId="4" borderId="8" xfId="5" applyNumberFormat="1" applyFont="1" applyFill="1" applyBorder="1" applyAlignment="1" applyProtection="1">
      <alignment horizontal="left" vertical="center"/>
      <protection hidden="1"/>
    </xf>
    <xf numFmtId="0" fontId="8" fillId="4" borderId="9" xfId="5" applyNumberFormat="1" applyFont="1" applyFill="1" applyBorder="1" applyAlignment="1" applyProtection="1">
      <alignment vertical="center"/>
      <protection hidden="1"/>
    </xf>
    <xf numFmtId="0" fontId="8" fillId="4" borderId="47" xfId="5" applyNumberFormat="1" applyFont="1" applyFill="1" applyBorder="1" applyAlignment="1" applyProtection="1">
      <alignment horizontal="left" vertical="center"/>
      <protection hidden="1"/>
    </xf>
    <xf numFmtId="0" fontId="8" fillId="4" borderId="47" xfId="5" applyNumberFormat="1" applyFont="1" applyFill="1" applyBorder="1" applyAlignment="1" applyProtection="1">
      <alignment horizontal="right" vertical="center"/>
      <protection hidden="1"/>
    </xf>
    <xf numFmtId="0" fontId="8" fillId="4" borderId="56" xfId="5" applyNumberFormat="1" applyFont="1" applyFill="1" applyBorder="1" applyAlignment="1" applyProtection="1">
      <alignment horizontal="left" vertical="center"/>
      <protection hidden="1"/>
    </xf>
    <xf numFmtId="167" fontId="8" fillId="5" borderId="10" xfId="5" applyNumberFormat="1" applyFont="1" applyFill="1" applyBorder="1" applyAlignment="1" applyProtection="1">
      <alignment horizontal="right" vertical="center" shrinkToFit="1"/>
      <protection hidden="1"/>
    </xf>
    <xf numFmtId="167" fontId="8" fillId="5" borderId="11" xfId="5" applyNumberFormat="1" applyFont="1" applyFill="1" applyBorder="1" applyAlignment="1" applyProtection="1">
      <alignment horizontal="right" vertical="center" shrinkToFit="1"/>
      <protection hidden="1"/>
    </xf>
    <xf numFmtId="167" fontId="8" fillId="5" borderId="12" xfId="5" applyNumberFormat="1" applyFont="1" applyFill="1" applyBorder="1" applyAlignment="1" applyProtection="1">
      <alignment horizontal="right" vertical="center" shrinkToFit="1"/>
      <protection hidden="1"/>
    </xf>
    <xf numFmtId="167" fontId="8" fillId="5" borderId="30" xfId="5" applyNumberFormat="1" applyFont="1" applyFill="1" applyBorder="1" applyAlignment="1" applyProtection="1">
      <alignment horizontal="right" vertical="center" shrinkToFit="1"/>
      <protection hidden="1"/>
    </xf>
    <xf numFmtId="167" fontId="8" fillId="5" borderId="31" xfId="5" applyNumberFormat="1" applyFont="1" applyFill="1" applyBorder="1" applyAlignment="1" applyProtection="1">
      <alignment horizontal="right" vertical="center" shrinkToFit="1"/>
      <protection hidden="1"/>
    </xf>
    <xf numFmtId="0" fontId="15" fillId="4" borderId="69" xfId="5" applyNumberFormat="1" applyFont="1" applyFill="1" applyBorder="1" applyAlignment="1" applyProtection="1">
      <alignment horizontal="centerContinuous" vertical="center"/>
      <protection hidden="1"/>
    </xf>
    <xf numFmtId="0" fontId="15" fillId="4" borderId="39" xfId="5" applyNumberFormat="1" applyFont="1" applyFill="1" applyBorder="1" applyAlignment="1" applyProtection="1">
      <alignment horizontal="centerContinuous" vertical="center"/>
      <protection hidden="1"/>
    </xf>
    <xf numFmtId="0" fontId="15" fillId="4" borderId="3" xfId="5" applyNumberFormat="1" applyFont="1" applyFill="1" applyBorder="1" applyAlignment="1" applyProtection="1">
      <alignment horizontal="right" vertical="center"/>
      <protection hidden="1"/>
    </xf>
    <xf numFmtId="0" fontId="15" fillId="4" borderId="3" xfId="5" applyNumberFormat="1" applyFont="1" applyFill="1" applyBorder="1" applyAlignment="1" applyProtection="1">
      <alignment horizontal="center" vertical="center"/>
      <protection hidden="1"/>
    </xf>
    <xf numFmtId="0" fontId="15" fillId="4" borderId="4" xfId="5" applyNumberFormat="1" applyFont="1" applyFill="1" applyBorder="1" applyAlignment="1" applyProtection="1">
      <alignment horizontal="center" vertical="center"/>
      <protection hidden="1"/>
    </xf>
    <xf numFmtId="173" fontId="15" fillId="6" borderId="15" xfId="5" applyNumberFormat="1" applyFont="1" applyFill="1" applyBorder="1" applyAlignment="1" applyProtection="1">
      <alignment horizontal="right" vertical="center" shrinkToFit="1"/>
      <protection hidden="1"/>
    </xf>
    <xf numFmtId="173" fontId="15" fillId="6" borderId="54" xfId="5" applyNumberFormat="1" applyFont="1" applyFill="1" applyBorder="1" applyAlignment="1" applyProtection="1">
      <alignment horizontal="right" vertical="center" shrinkToFit="1"/>
      <protection hidden="1"/>
    </xf>
    <xf numFmtId="173" fontId="15" fillId="6" borderId="50" xfId="5" applyNumberFormat="1" applyFont="1" applyFill="1" applyBorder="1" applyAlignment="1" applyProtection="1">
      <alignment horizontal="right" vertical="center" shrinkToFit="1"/>
      <protection hidden="1"/>
    </xf>
    <xf numFmtId="173" fontId="15" fillId="6" borderId="51" xfId="5" applyNumberFormat="1" applyFont="1" applyFill="1" applyBorder="1" applyAlignment="1" applyProtection="1">
      <alignment horizontal="right" vertical="center" shrinkToFit="1"/>
      <protection hidden="1"/>
    </xf>
    <xf numFmtId="173" fontId="15" fillId="6" borderId="16" xfId="5" applyNumberFormat="1" applyFont="1" applyFill="1" applyBorder="1" applyAlignment="1" applyProtection="1">
      <alignment horizontal="right" vertical="center" shrinkToFit="1"/>
      <protection hidden="1"/>
    </xf>
    <xf numFmtId="173" fontId="15" fillId="6" borderId="16" xfId="5" applyNumberFormat="1" applyFont="1" applyFill="1" applyBorder="1" applyAlignment="1" applyProtection="1">
      <alignment horizontal="right" vertical="center" shrinkToFit="1"/>
      <protection hidden="1"/>
    </xf>
    <xf numFmtId="173" fontId="15" fillId="6" borderId="7" xfId="5" applyNumberFormat="1" applyFont="1" applyFill="1" applyBorder="1" applyAlignment="1" applyProtection="1">
      <alignment horizontal="right" vertical="center" shrinkToFit="1"/>
      <protection hidden="1"/>
    </xf>
    <xf numFmtId="173" fontId="8" fillId="5" borderId="10" xfId="5" applyNumberFormat="1" applyFont="1" applyFill="1" applyBorder="1" applyAlignment="1" applyProtection="1">
      <alignment horizontal="right" vertical="center" shrinkToFit="1"/>
      <protection hidden="1"/>
    </xf>
    <xf numFmtId="173" fontId="8" fillId="5" borderId="11" xfId="5" applyNumberFormat="1" applyFont="1" applyFill="1" applyBorder="1" applyAlignment="1" applyProtection="1">
      <alignment horizontal="right" vertical="center" shrinkToFit="1"/>
      <protection hidden="1"/>
    </xf>
    <xf numFmtId="173" fontId="8" fillId="5" borderId="12" xfId="5" applyNumberFormat="1" applyFont="1" applyFill="1" applyBorder="1" applyAlignment="1" applyProtection="1">
      <alignment horizontal="right" vertical="center" shrinkToFit="1"/>
      <protection hidden="1"/>
    </xf>
    <xf numFmtId="173" fontId="8" fillId="5" borderId="30" xfId="5" applyNumberFormat="1" applyFont="1" applyFill="1" applyBorder="1" applyAlignment="1" applyProtection="1">
      <alignment horizontal="right" vertical="center" shrinkToFit="1"/>
      <protection hidden="1"/>
    </xf>
    <xf numFmtId="173" fontId="8" fillId="5" borderId="31" xfId="5" applyNumberFormat="1" applyFont="1" applyFill="1" applyBorder="1" applyAlignment="1" applyProtection="1">
      <alignment horizontal="right" vertical="center" shrinkToFit="1"/>
      <protection hidden="1"/>
    </xf>
    <xf numFmtId="0" fontId="27" fillId="0" borderId="0" xfId="5" applyNumberFormat="1" applyFont="1" applyFill="1" applyBorder="1" applyAlignment="1" applyProtection="1">
      <alignment horizontal="left" vertical="center"/>
      <protection hidden="1"/>
    </xf>
    <xf numFmtId="171" fontId="35" fillId="2" borderId="0" xfId="5" applyNumberFormat="1" applyFont="1" applyFill="1" applyBorder="1" applyAlignment="1" applyProtection="1">
      <alignment vertical="center"/>
      <protection hidden="1"/>
    </xf>
    <xf numFmtId="0" fontId="15" fillId="4" borderId="2" xfId="5" applyNumberFormat="1" applyFont="1" applyFill="1" applyBorder="1" applyAlignment="1" applyProtection="1">
      <alignment vertical="center"/>
      <protection hidden="1"/>
    </xf>
    <xf numFmtId="0" fontId="15" fillId="4" borderId="3" xfId="5" applyNumberFormat="1" applyFont="1" applyFill="1" applyBorder="1" applyAlignment="1" applyProtection="1">
      <alignment horizontal="left" vertical="center"/>
      <protection hidden="1"/>
    </xf>
    <xf numFmtId="0" fontId="15" fillId="4" borderId="4" xfId="5" applyNumberFormat="1" applyFont="1" applyFill="1" applyBorder="1" applyAlignment="1" applyProtection="1">
      <alignment horizontal="left" vertical="center"/>
      <protection hidden="1"/>
    </xf>
    <xf numFmtId="167" fontId="15" fillId="6" borderId="34" xfId="5" applyNumberFormat="1" applyFont="1" applyFill="1" applyBorder="1" applyAlignment="1" applyProtection="1">
      <alignment horizontal="right" vertical="center" shrinkToFit="1"/>
      <protection hidden="1"/>
    </xf>
    <xf numFmtId="173" fontId="15" fillId="6" borderId="35" xfId="5" applyNumberFormat="1" applyFont="1" applyFill="1" applyBorder="1" applyAlignment="1" applyProtection="1">
      <alignment horizontal="right" vertical="center" shrinkToFit="1"/>
      <protection hidden="1"/>
    </xf>
    <xf numFmtId="173" fontId="15" fillId="6" borderId="40" xfId="5" applyNumberFormat="1" applyFont="1" applyFill="1" applyBorder="1" applyAlignment="1" applyProtection="1">
      <alignment horizontal="right" vertical="center" shrinkToFit="1"/>
      <protection hidden="1"/>
    </xf>
    <xf numFmtId="0" fontId="8" fillId="4" borderId="2" xfId="5" applyNumberFormat="1" applyFont="1" applyFill="1" applyBorder="1" applyAlignment="1" applyProtection="1">
      <alignment vertical="center"/>
      <protection hidden="1"/>
    </xf>
    <xf numFmtId="0" fontId="8" fillId="4" borderId="3" xfId="5" applyNumberFormat="1" applyFont="1" applyFill="1" applyBorder="1" applyAlignment="1" applyProtection="1">
      <alignment horizontal="left" vertical="center"/>
      <protection hidden="1"/>
    </xf>
    <xf numFmtId="0" fontId="8" fillId="4" borderId="3" xfId="5" applyNumberFormat="1" applyFont="1" applyFill="1" applyBorder="1" applyAlignment="1" applyProtection="1">
      <alignment horizontal="right" vertical="center"/>
      <protection hidden="1"/>
    </xf>
    <xf numFmtId="0" fontId="8" fillId="4" borderId="4" xfId="5" applyNumberFormat="1" applyFont="1" applyFill="1" applyBorder="1" applyAlignment="1" applyProtection="1">
      <alignment horizontal="left" vertical="center"/>
      <protection hidden="1"/>
    </xf>
    <xf numFmtId="167" fontId="8" fillId="5" borderId="34" xfId="5" applyNumberFormat="1" applyFont="1" applyFill="1" applyBorder="1" applyAlignment="1" applyProtection="1">
      <alignment horizontal="right" vertical="center" shrinkToFit="1"/>
      <protection hidden="1"/>
    </xf>
    <xf numFmtId="173" fontId="8" fillId="5" borderId="35" xfId="5" applyNumberFormat="1" applyFont="1" applyFill="1" applyBorder="1" applyAlignment="1" applyProtection="1">
      <alignment horizontal="right" vertical="center" shrinkToFit="1"/>
      <protection hidden="1"/>
    </xf>
    <xf numFmtId="173" fontId="8" fillId="5" borderId="40" xfId="5" applyNumberFormat="1" applyFont="1" applyFill="1" applyBorder="1" applyAlignment="1" applyProtection="1">
      <alignment horizontal="right" vertical="center" shrinkToFit="1"/>
      <protection hidden="1"/>
    </xf>
    <xf numFmtId="0" fontId="8" fillId="4" borderId="6" xfId="5" applyNumberFormat="1" applyFont="1" applyFill="1" applyBorder="1" applyAlignment="1" applyProtection="1">
      <alignment vertical="center"/>
      <protection hidden="1"/>
    </xf>
    <xf numFmtId="167" fontId="8" fillId="5" borderId="14" xfId="5" applyNumberFormat="1" applyFont="1" applyFill="1" applyBorder="1" applyAlignment="1" applyProtection="1">
      <alignment horizontal="right" vertical="center" shrinkToFit="1"/>
      <protection hidden="1"/>
    </xf>
    <xf numFmtId="173" fontId="8" fillId="5" borderId="15" xfId="5" applyNumberFormat="1" applyFont="1" applyFill="1" applyBorder="1" applyAlignment="1" applyProtection="1">
      <alignment horizontal="right" vertical="center" shrinkToFit="1"/>
      <protection hidden="1"/>
    </xf>
    <xf numFmtId="173" fontId="8" fillId="5" borderId="17" xfId="5" applyNumberFormat="1" applyFont="1" applyFill="1" applyBorder="1" applyAlignment="1" applyProtection="1">
      <alignment horizontal="right" vertical="center" shrinkToFit="1"/>
      <protection hidden="1"/>
    </xf>
    <xf numFmtId="167" fontId="8" fillId="5" borderId="21" xfId="5" applyNumberFormat="1" applyFont="1" applyFill="1" applyBorder="1" applyAlignment="1" applyProtection="1">
      <alignment horizontal="right" vertical="center" shrinkToFit="1"/>
      <protection hidden="1"/>
    </xf>
    <xf numFmtId="173" fontId="8" fillId="5" borderId="22" xfId="5" applyNumberFormat="1" applyFont="1" applyFill="1" applyBorder="1" applyAlignment="1" applyProtection="1">
      <alignment horizontal="right" vertical="center" shrinkToFit="1"/>
      <protection hidden="1"/>
    </xf>
    <xf numFmtId="167" fontId="8" fillId="5" borderId="32" xfId="5" applyNumberFormat="1" applyFont="1" applyFill="1" applyBorder="1" applyAlignment="1" applyProtection="1">
      <alignment horizontal="right" vertical="center" shrinkToFit="1"/>
      <protection hidden="1"/>
    </xf>
    <xf numFmtId="0" fontId="8" fillId="4" borderId="46" xfId="5" applyNumberFormat="1" applyFont="1" applyFill="1" applyBorder="1" applyAlignment="1" applyProtection="1">
      <alignment horizontal="right" vertical="center"/>
      <protection hidden="1"/>
    </xf>
    <xf numFmtId="167" fontId="15" fillId="4" borderId="6" xfId="5" applyNumberFormat="1" applyFont="1" applyFill="1" applyBorder="1" applyAlignment="1" applyProtection="1">
      <alignment horizontal="centerContinuous" vertical="center"/>
      <protection hidden="1"/>
    </xf>
    <xf numFmtId="167" fontId="15" fillId="4" borderId="7" xfId="5" applyNumberFormat="1" applyFont="1" applyFill="1" applyBorder="1" applyAlignment="1" applyProtection="1">
      <alignment horizontal="centerContinuous" vertical="center"/>
      <protection hidden="1"/>
    </xf>
    <xf numFmtId="167" fontId="15" fillId="4" borderId="8" xfId="5" applyNumberFormat="1" applyFont="1" applyFill="1" applyBorder="1" applyAlignment="1" applyProtection="1">
      <alignment horizontal="centerContinuous" vertical="center"/>
      <protection hidden="1"/>
    </xf>
    <xf numFmtId="167" fontId="8" fillId="4" borderId="29" xfId="5" applyNumberFormat="1" applyFont="1" applyFill="1" applyBorder="1" applyAlignment="1" applyProtection="1">
      <alignment horizontal="centerContinuous" vertical="center"/>
      <protection hidden="1"/>
    </xf>
    <xf numFmtId="167" fontId="8" fillId="4" borderId="30" xfId="5" applyNumberFormat="1" applyFont="1" applyFill="1" applyBorder="1" applyAlignment="1" applyProtection="1">
      <alignment horizontal="centerContinuous" vertical="center"/>
      <protection hidden="1"/>
    </xf>
    <xf numFmtId="167" fontId="8" fillId="4" borderId="31" xfId="5" applyNumberFormat="1" applyFont="1" applyFill="1" applyBorder="1" applyAlignment="1" applyProtection="1">
      <alignment horizontal="centerContinuous" vertical="center"/>
      <protection hidden="1"/>
    </xf>
    <xf numFmtId="0" fontId="10" fillId="0" borderId="0" xfId="5" applyNumberFormat="1" applyFont="1" applyFill="1" applyBorder="1" applyAlignment="1" applyProtection="1">
      <alignment horizontal="left" vertical="top" wrapText="1"/>
      <protection hidden="1"/>
    </xf>
    <xf numFmtId="0" fontId="34" fillId="7" borderId="0" xfId="5" applyNumberFormat="1" applyFont="1" applyFill="1" applyBorder="1" applyAlignment="1" applyProtection="1">
      <alignment vertical="center"/>
      <protection hidden="1"/>
    </xf>
    <xf numFmtId="0" fontId="35" fillId="2" borderId="0" xfId="5" applyNumberFormat="1" applyFont="1" applyFill="1" applyBorder="1" applyAlignment="1" applyProtection="1">
      <alignment vertical="center"/>
      <protection hidden="1"/>
    </xf>
    <xf numFmtId="167" fontId="15" fillId="6" borderId="35" xfId="5" applyNumberFormat="1" applyFont="1" applyFill="1" applyBorder="1" applyAlignment="1" applyProtection="1">
      <alignment horizontal="right" vertical="center" shrinkToFit="1"/>
      <protection hidden="1"/>
    </xf>
    <xf numFmtId="167" fontId="8" fillId="5" borderId="35" xfId="5" applyNumberFormat="1" applyFont="1" applyFill="1" applyBorder="1" applyAlignment="1" applyProtection="1">
      <alignment horizontal="right" vertical="center" shrinkToFit="1"/>
      <protection hidden="1"/>
    </xf>
    <xf numFmtId="0" fontId="8" fillId="4" borderId="40" xfId="5" applyNumberFormat="1" applyFont="1" applyFill="1" applyBorder="1" applyAlignment="1" applyProtection="1">
      <alignment horizontal="centerContinuous" vertical="center" wrapText="1"/>
      <protection hidden="1"/>
    </xf>
    <xf numFmtId="167" fontId="15" fillId="4" borderId="37" xfId="5" applyNumberFormat="1" applyFont="1" applyFill="1" applyBorder="1" applyAlignment="1" applyProtection="1">
      <alignment horizontal="right" vertical="center" shrinkToFit="1"/>
      <protection hidden="1"/>
    </xf>
    <xf numFmtId="167" fontId="15" fillId="4" borderId="17" xfId="5" applyNumberFormat="1" applyFont="1" applyFill="1" applyBorder="1" applyAlignment="1" applyProtection="1">
      <alignment horizontal="right" vertical="center" shrinkToFit="1"/>
      <protection hidden="1"/>
    </xf>
    <xf numFmtId="167" fontId="8" fillId="4" borderId="57" xfId="5" applyNumberFormat="1" applyFont="1" applyFill="1" applyBorder="1" applyAlignment="1" applyProtection="1">
      <alignment horizontal="right" vertical="center" shrinkToFit="1"/>
      <protection hidden="1"/>
    </xf>
    <xf numFmtId="167" fontId="8" fillId="4" borderId="13" xfId="5" applyNumberFormat="1" applyFont="1" applyFill="1" applyBorder="1" applyAlignment="1" applyProtection="1">
      <alignment horizontal="right" vertical="center" shrinkToFit="1"/>
      <protection hidden="1"/>
    </xf>
    <xf numFmtId="167" fontId="15" fillId="6" borderId="37" xfId="5" applyNumberFormat="1" applyFont="1" applyFill="1" applyBorder="1" applyAlignment="1" applyProtection="1">
      <alignment horizontal="right" vertical="center" shrinkToFit="1"/>
      <protection hidden="1"/>
    </xf>
    <xf numFmtId="167" fontId="15" fillId="6" borderId="17" xfId="5" applyNumberFormat="1" applyFont="1" applyFill="1" applyBorder="1" applyAlignment="1" applyProtection="1">
      <alignment horizontal="right" vertical="center" shrinkToFit="1"/>
      <protection hidden="1"/>
    </xf>
    <xf numFmtId="0" fontId="8" fillId="4" borderId="50" xfId="5" applyNumberFormat="1" applyFont="1" applyFill="1" applyBorder="1" applyAlignment="1" applyProtection="1">
      <alignment horizontal="left" vertical="center"/>
      <protection hidden="1"/>
    </xf>
    <xf numFmtId="0" fontId="8" fillId="4" borderId="50" xfId="5" applyNumberFormat="1" applyFont="1" applyFill="1" applyBorder="1" applyAlignment="1" applyProtection="1">
      <alignment horizontal="right" vertical="center"/>
      <protection hidden="1"/>
    </xf>
    <xf numFmtId="0" fontId="8" fillId="4" borderId="51" xfId="5" applyNumberFormat="1" applyFont="1" applyFill="1" applyBorder="1" applyAlignment="1" applyProtection="1">
      <alignment horizontal="left" vertical="center"/>
      <protection hidden="1"/>
    </xf>
    <xf numFmtId="167" fontId="8" fillId="5" borderId="53" xfId="5" applyNumberFormat="1" applyFont="1" applyFill="1" applyBorder="1" applyAlignment="1" applyProtection="1">
      <alignment horizontal="right" vertical="center" shrinkToFit="1"/>
      <protection hidden="1"/>
    </xf>
    <xf numFmtId="167" fontId="8" fillId="5" borderId="67" xfId="5" applyNumberFormat="1" applyFont="1" applyFill="1" applyBorder="1" applyAlignment="1" applyProtection="1">
      <alignment horizontal="right" vertical="center" shrinkToFit="1"/>
      <protection hidden="1"/>
    </xf>
    <xf numFmtId="167" fontId="8" fillId="5" borderId="55" xfId="5" applyNumberFormat="1" applyFont="1" applyFill="1" applyBorder="1" applyAlignment="1" applyProtection="1">
      <alignment horizontal="right" vertical="center" shrinkToFit="1"/>
      <protection hidden="1"/>
    </xf>
    <xf numFmtId="167" fontId="8" fillId="5" borderId="38" xfId="5" applyNumberFormat="1" applyFont="1" applyFill="1" applyBorder="1" applyAlignment="1" applyProtection="1">
      <alignment horizontal="right" vertical="center" shrinkToFit="1"/>
      <protection hidden="1"/>
    </xf>
    <xf numFmtId="167" fontId="8" fillId="5" borderId="24" xfId="5" applyNumberFormat="1" applyFont="1" applyFill="1" applyBorder="1" applyAlignment="1" applyProtection="1">
      <alignment horizontal="right" vertical="center" shrinkToFit="1"/>
      <protection hidden="1"/>
    </xf>
    <xf numFmtId="0" fontId="8" fillId="4" borderId="47" xfId="5" applyNumberFormat="1" applyFont="1" applyFill="1" applyBorder="1" applyAlignment="1" applyProtection="1">
      <alignment horizontal="left" vertical="center" wrapText="1"/>
      <protection hidden="1"/>
    </xf>
    <xf numFmtId="167" fontId="8" fillId="5" borderId="57" xfId="5" applyNumberFormat="1" applyFont="1" applyFill="1" applyBorder="1" applyAlignment="1" applyProtection="1">
      <alignment horizontal="right" vertical="center" shrinkToFit="1"/>
      <protection hidden="1"/>
    </xf>
    <xf numFmtId="167" fontId="8" fillId="5" borderId="13" xfId="5" applyNumberFormat="1" applyFont="1" applyFill="1" applyBorder="1" applyAlignment="1" applyProtection="1">
      <alignment horizontal="right" vertical="center" shrinkToFit="1"/>
      <protection hidden="1"/>
    </xf>
    <xf numFmtId="0" fontId="15" fillId="4" borderId="40" xfId="5" applyNumberFormat="1" applyFont="1" applyFill="1" applyBorder="1" applyAlignment="1" applyProtection="1">
      <alignment horizontal="centerContinuous" vertical="center"/>
      <protection hidden="1"/>
    </xf>
    <xf numFmtId="173" fontId="15" fillId="6" borderId="37" xfId="5" applyNumberFormat="1" applyFont="1" applyFill="1" applyBorder="1" applyAlignment="1" applyProtection="1">
      <alignment horizontal="right" vertical="center" shrinkToFit="1"/>
      <protection hidden="1"/>
    </xf>
    <xf numFmtId="173" fontId="8" fillId="5" borderId="67" xfId="5" applyNumberFormat="1" applyFont="1" applyFill="1" applyBorder="1" applyAlignment="1" applyProtection="1">
      <alignment horizontal="right" vertical="center" shrinkToFit="1"/>
      <protection hidden="1"/>
    </xf>
    <xf numFmtId="173" fontId="8" fillId="5" borderId="38" xfId="5" applyNumberFormat="1" applyFont="1" applyFill="1" applyBorder="1" applyAlignment="1" applyProtection="1">
      <alignment horizontal="right" vertical="center" shrinkToFit="1"/>
      <protection hidden="1"/>
    </xf>
    <xf numFmtId="173" fontId="8" fillId="5" borderId="57" xfId="5" applyNumberFormat="1" applyFont="1" applyFill="1" applyBorder="1" applyAlignment="1" applyProtection="1">
      <alignment horizontal="right" vertical="center" shrinkToFit="1"/>
      <protection hidden="1"/>
    </xf>
    <xf numFmtId="0" fontId="15" fillId="4" borderId="3" xfId="5" applyNumberFormat="1" applyFont="1" applyFill="1" applyBorder="1" applyAlignment="1" applyProtection="1">
      <alignment horizontal="left" vertical="center"/>
      <protection hidden="1"/>
    </xf>
    <xf numFmtId="0" fontId="15" fillId="4" borderId="4" xfId="5" applyNumberFormat="1" applyFont="1" applyFill="1" applyBorder="1" applyAlignment="1" applyProtection="1">
      <alignment horizontal="left" vertical="center"/>
      <protection hidden="1"/>
    </xf>
    <xf numFmtId="173" fontId="15" fillId="6" borderId="36" xfId="5" applyNumberFormat="1" applyFont="1" applyFill="1" applyBorder="1" applyAlignment="1" applyProtection="1">
      <alignment horizontal="right" vertical="center" shrinkToFit="1"/>
      <protection hidden="1"/>
    </xf>
    <xf numFmtId="173" fontId="15" fillId="6" borderId="39" xfId="5" applyNumberFormat="1" applyFont="1" applyFill="1" applyBorder="1" applyAlignment="1" applyProtection="1">
      <alignment horizontal="right" vertical="center" shrinkToFit="1"/>
      <protection hidden="1"/>
    </xf>
    <xf numFmtId="176" fontId="35" fillId="0" borderId="0" xfId="7" applyNumberFormat="1" applyFont="1" applyFill="1" applyBorder="1" applyAlignment="1" applyProtection="1">
      <alignment vertical="center"/>
      <protection hidden="1"/>
    </xf>
    <xf numFmtId="0" fontId="8" fillId="4" borderId="10" xfId="5" applyNumberFormat="1" applyFont="1" applyFill="1" applyBorder="1" applyAlignment="1" applyProtection="1">
      <alignment horizontal="center" vertical="center" wrapText="1"/>
      <protection hidden="1"/>
    </xf>
    <xf numFmtId="0" fontId="8" fillId="4" borderId="60" xfId="5" applyNumberFormat="1" applyFont="1" applyFill="1" applyBorder="1" applyAlignment="1" applyProtection="1">
      <alignment horizontal="center" vertical="center" wrapText="1"/>
      <protection hidden="1"/>
    </xf>
    <xf numFmtId="173" fontId="15" fillId="4" borderId="15" xfId="5" applyNumberFormat="1" applyFont="1" applyFill="1" applyBorder="1" applyAlignment="1" applyProtection="1">
      <alignment horizontal="right" vertical="center" shrinkToFit="1"/>
      <protection hidden="1"/>
    </xf>
    <xf numFmtId="173" fontId="15" fillId="4" borderId="16" xfId="5" applyNumberFormat="1" applyFont="1" applyFill="1" applyBorder="1" applyAlignment="1" applyProtection="1">
      <alignment horizontal="right" vertical="center" shrinkToFit="1"/>
      <protection hidden="1"/>
    </xf>
    <xf numFmtId="173" fontId="8" fillId="4" borderId="33" xfId="5" applyNumberFormat="1" applyFont="1" applyFill="1" applyBorder="1" applyAlignment="1" applyProtection="1">
      <alignment horizontal="right" vertical="center" shrinkToFit="1"/>
      <protection hidden="1"/>
    </xf>
    <xf numFmtId="173" fontId="8" fillId="4" borderId="12" xfId="5" applyNumberFormat="1" applyFont="1" applyFill="1" applyBorder="1" applyAlignment="1" applyProtection="1">
      <alignment horizontal="right" vertical="center" shrinkToFit="1"/>
      <protection hidden="1"/>
    </xf>
    <xf numFmtId="0" fontId="42" fillId="0" borderId="0" xfId="5" applyFont="1" applyFill="1" applyAlignment="1" applyProtection="1">
      <alignment vertical="center"/>
      <protection hidden="1"/>
    </xf>
    <xf numFmtId="0" fontId="26" fillId="0" borderId="0" xfId="5" applyNumberFormat="1" applyFont="1" applyFill="1" applyAlignment="1" applyProtection="1">
      <alignment vertical="center"/>
      <protection hidden="1"/>
    </xf>
    <xf numFmtId="0" fontId="8" fillId="4" borderId="3" xfId="5" applyNumberFormat="1" applyFont="1" applyFill="1" applyBorder="1" applyAlignment="1" applyProtection="1">
      <alignment vertical="center"/>
      <protection hidden="1"/>
    </xf>
    <xf numFmtId="0" fontId="8" fillId="4" borderId="4" xfId="5" applyNumberFormat="1" applyFont="1" applyFill="1" applyBorder="1" applyAlignment="1" applyProtection="1">
      <alignment vertical="center"/>
      <protection hidden="1"/>
    </xf>
    <xf numFmtId="0" fontId="8" fillId="4" borderId="35" xfId="5" applyNumberFormat="1" applyFont="1" applyFill="1" applyBorder="1" applyAlignment="1" applyProtection="1">
      <alignment horizontal="center" vertical="center"/>
      <protection hidden="1"/>
    </xf>
    <xf numFmtId="0" fontId="8" fillId="4" borderId="36" xfId="5" applyNumberFormat="1" applyFont="1" applyFill="1" applyBorder="1" applyAlignment="1" applyProtection="1">
      <alignment horizontal="center" vertical="center"/>
      <protection hidden="1"/>
    </xf>
    <xf numFmtId="0" fontId="8" fillId="4" borderId="40" xfId="5" applyNumberFormat="1" applyFont="1" applyFill="1" applyBorder="1" applyAlignment="1" applyProtection="1">
      <alignment horizontal="center" vertical="center"/>
      <protection hidden="1"/>
    </xf>
    <xf numFmtId="0" fontId="15" fillId="4" borderId="2" xfId="5" applyNumberFormat="1" applyFont="1" applyFill="1" applyBorder="1" applyAlignment="1" applyProtection="1">
      <alignment horizontal="left" vertical="center"/>
      <protection hidden="1"/>
    </xf>
    <xf numFmtId="164" fontId="15" fillId="4" borderId="2" xfId="0" applyNumberFormat="1" applyFont="1" applyFill="1" applyBorder="1" applyAlignment="1" applyProtection="1">
      <alignment horizontal="right" vertical="center"/>
      <protection hidden="1"/>
    </xf>
    <xf numFmtId="164" fontId="15" fillId="4" borderId="36" xfId="0" applyNumberFormat="1" applyFont="1" applyFill="1" applyBorder="1" applyAlignment="1" applyProtection="1">
      <alignment horizontal="right" vertical="center"/>
      <protection hidden="1"/>
    </xf>
    <xf numFmtId="164" fontId="15" fillId="4" borderId="4" xfId="0" applyNumberFormat="1" applyFont="1" applyFill="1" applyBorder="1" applyAlignment="1" applyProtection="1">
      <alignment horizontal="right" vertical="center"/>
      <protection hidden="1"/>
    </xf>
    <xf numFmtId="0" fontId="8" fillId="0" borderId="0" xfId="5" applyNumberFormat="1" applyFont="1" applyFill="1" applyBorder="1" applyAlignment="1" applyProtection="1">
      <alignment horizontal="right" vertical="center"/>
      <protection hidden="1"/>
    </xf>
    <xf numFmtId="174" fontId="15" fillId="4" borderId="2" xfId="0" applyNumberFormat="1" applyFont="1" applyFill="1" applyBorder="1" applyAlignment="1" applyProtection="1">
      <alignment horizontal="right" vertical="center"/>
      <protection hidden="1"/>
    </xf>
    <xf numFmtId="174" fontId="15" fillId="4" borderId="36" xfId="0" applyNumberFormat="1" applyFont="1" applyFill="1" applyBorder="1" applyAlignment="1" applyProtection="1">
      <alignment horizontal="right" vertical="center"/>
      <protection hidden="1"/>
    </xf>
    <xf numFmtId="174" fontId="15" fillId="4" borderId="4" xfId="0" applyNumberFormat="1" applyFont="1" applyFill="1" applyBorder="1" applyAlignment="1" applyProtection="1">
      <alignment horizontal="right" vertical="center"/>
      <protection hidden="1"/>
    </xf>
    <xf numFmtId="0" fontId="12" fillId="0" borderId="0" xfId="5" applyFont="1" applyFill="1" applyBorder="1" applyAlignment="1" applyProtection="1">
      <alignment horizontal="centerContinuous" vertical="center"/>
      <protection hidden="1"/>
    </xf>
    <xf numFmtId="0" fontId="18" fillId="4" borderId="2" xfId="5" applyNumberFormat="1" applyFont="1" applyFill="1" applyBorder="1" applyAlignment="1" applyProtection="1">
      <alignment horizontal="centerContinuous" vertical="center"/>
      <protection hidden="1"/>
    </xf>
    <xf numFmtId="0" fontId="18" fillId="4" borderId="3" xfId="5" applyNumberFormat="1" applyFont="1" applyFill="1" applyBorder="1" applyAlignment="1" applyProtection="1">
      <alignment horizontal="centerContinuous" vertical="center"/>
      <protection hidden="1"/>
    </xf>
    <xf numFmtId="0" fontId="18" fillId="4" borderId="4" xfId="5" applyNumberFormat="1" applyFont="1" applyFill="1" applyBorder="1" applyAlignment="1" applyProtection="1">
      <alignment horizontal="centerContinuous" vertical="center"/>
      <protection hidden="1"/>
    </xf>
    <xf numFmtId="0" fontId="15" fillId="4" borderId="9" xfId="5" applyNumberFormat="1" applyFont="1" applyFill="1" applyBorder="1" applyAlignment="1" applyProtection="1">
      <alignment vertical="center"/>
      <protection hidden="1"/>
    </xf>
    <xf numFmtId="0" fontId="15" fillId="4" borderId="3" xfId="5" applyNumberFormat="1" applyFont="1" applyFill="1" applyBorder="1" applyAlignment="1" applyProtection="1">
      <alignment vertical="center"/>
      <protection hidden="1"/>
    </xf>
    <xf numFmtId="0" fontId="15" fillId="4" borderId="4" xfId="5" applyNumberFormat="1" applyFont="1" applyFill="1" applyBorder="1" applyAlignment="1" applyProtection="1">
      <alignment vertical="center"/>
      <protection hidden="1"/>
    </xf>
    <xf numFmtId="177" fontId="15" fillId="6" borderId="36" xfId="2" applyNumberFormat="1" applyFont="1" applyFill="1" applyBorder="1" applyAlignment="1" applyProtection="1">
      <alignment horizontal="right" vertical="center" shrinkToFit="1"/>
      <protection hidden="1"/>
    </xf>
    <xf numFmtId="0" fontId="15" fillId="3" borderId="0" xfId="5" applyNumberFormat="1" applyFont="1" applyFill="1" applyAlignment="1" applyProtection="1">
      <alignment vertical="center"/>
      <protection hidden="1"/>
    </xf>
    <xf numFmtId="0" fontId="8" fillId="4" borderId="7" xfId="5" applyNumberFormat="1" applyFont="1" applyFill="1" applyBorder="1" applyAlignment="1" applyProtection="1">
      <alignment vertical="center"/>
      <protection hidden="1"/>
    </xf>
    <xf numFmtId="0" fontId="8" fillId="4" borderId="8" xfId="5" applyNumberFormat="1" applyFont="1" applyFill="1" applyBorder="1" applyAlignment="1" applyProtection="1">
      <alignment vertical="center"/>
      <protection hidden="1"/>
    </xf>
    <xf numFmtId="177" fontId="8" fillId="5" borderId="16" xfId="2" applyNumberFormat="1" applyFont="1" applyFill="1" applyBorder="1" applyAlignment="1" applyProtection="1">
      <alignment horizontal="right" vertical="center" shrinkToFit="1"/>
      <protection hidden="1"/>
    </xf>
    <xf numFmtId="173" fontId="8" fillId="6" borderId="16" xfId="5" applyNumberFormat="1" applyFont="1" applyFill="1" applyBorder="1" applyAlignment="1" applyProtection="1">
      <alignment horizontal="right" vertical="center" shrinkToFit="1"/>
      <protection hidden="1"/>
    </xf>
    <xf numFmtId="0" fontId="8" fillId="4" borderId="20" xfId="5" applyNumberFormat="1" applyFont="1" applyFill="1" applyBorder="1" applyAlignment="1" applyProtection="1">
      <alignment vertical="center"/>
      <protection hidden="1"/>
    </xf>
    <xf numFmtId="177" fontId="8" fillId="5" borderId="23" xfId="2" applyNumberFormat="1" applyFont="1" applyFill="1" applyBorder="1" applyAlignment="1" applyProtection="1">
      <alignment horizontal="right" vertical="center" shrinkToFit="1"/>
      <protection hidden="1"/>
    </xf>
    <xf numFmtId="173" fontId="8" fillId="6" borderId="23" xfId="5" applyNumberFormat="1" applyFont="1" applyFill="1" applyBorder="1" applyAlignment="1" applyProtection="1">
      <alignment horizontal="right" vertical="center" shrinkToFit="1"/>
      <protection hidden="1"/>
    </xf>
    <xf numFmtId="0" fontId="8" fillId="4" borderId="22" xfId="5" applyNumberFormat="1" applyFont="1" applyFill="1" applyBorder="1" applyAlignment="1" applyProtection="1">
      <alignment vertical="center"/>
      <protection hidden="1"/>
    </xf>
    <xf numFmtId="0" fontId="8" fillId="4" borderId="23" xfId="5" applyNumberFormat="1" applyFont="1" applyFill="1" applyBorder="1" applyAlignment="1" applyProtection="1">
      <alignment vertical="center"/>
      <protection hidden="1"/>
    </xf>
    <xf numFmtId="0" fontId="8" fillId="4" borderId="38" xfId="5" applyNumberFormat="1" applyFont="1" applyFill="1" applyBorder="1" applyAlignment="1" applyProtection="1">
      <alignment vertical="center"/>
      <protection hidden="1"/>
    </xf>
    <xf numFmtId="173" fontId="8" fillId="6" borderId="38" xfId="5" applyNumberFormat="1" applyFont="1" applyFill="1" applyBorder="1" applyAlignment="1" applyProtection="1">
      <alignment horizontal="right" vertical="center" shrinkToFit="1"/>
      <protection hidden="1"/>
    </xf>
    <xf numFmtId="0" fontId="8" fillId="4" borderId="33" xfId="5" applyNumberFormat="1" applyFont="1" applyFill="1" applyBorder="1" applyAlignment="1" applyProtection="1">
      <alignment vertical="center"/>
      <protection hidden="1"/>
    </xf>
    <xf numFmtId="0" fontId="8" fillId="4" borderId="12" xfId="5" applyNumberFormat="1" applyFont="1" applyFill="1" applyBorder="1" applyAlignment="1" applyProtection="1">
      <alignment vertical="center"/>
      <protection hidden="1"/>
    </xf>
    <xf numFmtId="0" fontId="8" fillId="4" borderId="57" xfId="5" applyNumberFormat="1" applyFont="1" applyFill="1" applyBorder="1" applyAlignment="1" applyProtection="1">
      <alignment vertical="center"/>
      <protection hidden="1"/>
    </xf>
    <xf numFmtId="177" fontId="8" fillId="5" borderId="12" xfId="2" applyNumberFormat="1" applyFont="1" applyFill="1" applyBorder="1" applyAlignment="1" applyProtection="1">
      <alignment horizontal="right" vertical="center" shrinkToFit="1"/>
      <protection hidden="1"/>
    </xf>
    <xf numFmtId="173" fontId="8" fillId="6" borderId="57" xfId="5" applyNumberFormat="1" applyFont="1" applyFill="1" applyBorder="1" applyAlignment="1" applyProtection="1">
      <alignment horizontal="right" vertical="center" shrinkToFit="1"/>
      <protection hidden="1"/>
    </xf>
    <xf numFmtId="0" fontId="24" fillId="0" borderId="46" xfId="5" applyNumberFormat="1" applyFont="1" applyFill="1" applyBorder="1" applyAlignment="1" applyProtection="1">
      <alignment vertical="center"/>
      <protection hidden="1"/>
    </xf>
    <xf numFmtId="0" fontId="8" fillId="0" borderId="46" xfId="5" applyNumberFormat="1" applyFont="1" applyFill="1" applyBorder="1" applyAlignment="1" applyProtection="1">
      <alignment vertical="center"/>
      <protection hidden="1"/>
    </xf>
    <xf numFmtId="0" fontId="8" fillId="0" borderId="0" xfId="5" applyFont="1" applyFill="1" applyAlignment="1" applyProtection="1">
      <alignment vertical="center"/>
      <protection hidden="1"/>
    </xf>
    <xf numFmtId="0" fontId="12" fillId="2" borderId="0" xfId="5" applyNumberFormat="1" applyFont="1" applyFill="1" applyBorder="1" applyAlignment="1" applyProtection="1">
      <alignment horizontal="centerContinuous" vertical="center"/>
      <protection hidden="1"/>
    </xf>
    <xf numFmtId="0" fontId="8" fillId="0" borderId="0" xfId="5" applyNumberFormat="1" applyFont="1" applyFill="1" applyBorder="1" applyAlignment="1" applyProtection="1">
      <alignment horizontal="left" vertical="center"/>
      <protection hidden="1"/>
    </xf>
    <xf numFmtId="178" fontId="15" fillId="6" borderId="34" xfId="1" applyNumberFormat="1" applyFont="1" applyFill="1" applyBorder="1" applyAlignment="1" applyProtection="1">
      <alignment horizontal="right" vertical="center" shrinkToFit="1"/>
      <protection hidden="1"/>
    </xf>
    <xf numFmtId="5" fontId="15" fillId="6" borderId="34" xfId="1" applyNumberFormat="1" applyFont="1" applyFill="1" applyBorder="1" applyAlignment="1" applyProtection="1">
      <alignment horizontal="right" vertical="center" shrinkToFit="1"/>
      <protection hidden="1"/>
    </xf>
    <xf numFmtId="164" fontId="15" fillId="6" borderId="34" xfId="5" applyNumberFormat="1" applyFont="1" applyFill="1" applyBorder="1" applyAlignment="1" applyProtection="1">
      <alignment horizontal="right" vertical="center" shrinkToFit="1"/>
      <protection hidden="1"/>
    </xf>
    <xf numFmtId="164" fontId="8" fillId="5" borderId="34" xfId="5" applyNumberFormat="1" applyFont="1" applyFill="1" applyBorder="1" applyAlignment="1" applyProtection="1">
      <alignment horizontal="right" vertical="center" shrinkToFit="1"/>
      <protection hidden="1"/>
    </xf>
    <xf numFmtId="178" fontId="14" fillId="5" borderId="34" xfId="1" applyNumberFormat="1" applyFont="1" applyFill="1" applyBorder="1" applyAlignment="1" applyProtection="1">
      <alignment horizontal="right" vertical="center" shrinkToFit="1"/>
      <protection hidden="1"/>
    </xf>
    <xf numFmtId="5" fontId="14" fillId="5" borderId="34" xfId="1" applyNumberFormat="1" applyFont="1" applyFill="1" applyBorder="1" applyAlignment="1" applyProtection="1">
      <alignment horizontal="right" vertical="center" shrinkToFit="1"/>
      <protection hidden="1"/>
    </xf>
    <xf numFmtId="0" fontId="17" fillId="4" borderId="3" xfId="5" applyNumberFormat="1" applyFont="1" applyFill="1" applyBorder="1" applyAlignment="1" applyProtection="1">
      <alignment horizontal="left" vertical="center"/>
      <protection hidden="1"/>
    </xf>
    <xf numFmtId="0" fontId="17" fillId="4" borderId="3" xfId="5" applyNumberFormat="1" applyFont="1" applyFill="1" applyBorder="1" applyAlignment="1" applyProtection="1">
      <alignment horizontal="right" vertical="center"/>
      <protection hidden="1"/>
    </xf>
    <xf numFmtId="0" fontId="14" fillId="4" borderId="3" xfId="5" applyNumberFormat="1" applyFont="1" applyFill="1" applyBorder="1" applyAlignment="1" applyProtection="1">
      <alignment horizontal="left" vertical="center"/>
      <protection hidden="1"/>
    </xf>
    <xf numFmtId="0" fontId="14" fillId="4" borderId="3" xfId="5" applyNumberFormat="1" applyFont="1" applyFill="1" applyBorder="1" applyAlignment="1" applyProtection="1">
      <alignment horizontal="right" vertical="center"/>
      <protection hidden="1"/>
    </xf>
    <xf numFmtId="0" fontId="7" fillId="0" borderId="0" xfId="5" applyProtection="1">
      <protection hidden="1"/>
    </xf>
    <xf numFmtId="0" fontId="8" fillId="4" borderId="3" xfId="5" applyNumberFormat="1" applyFont="1" applyFill="1" applyBorder="1" applyAlignment="1" applyProtection="1">
      <alignment horizontal="left" vertical="center" wrapText="1"/>
      <protection hidden="1"/>
    </xf>
    <xf numFmtId="0" fontId="8" fillId="4" borderId="58" xfId="5" applyNumberFormat="1" applyFont="1" applyFill="1" applyBorder="1" applyAlignment="1" applyProtection="1">
      <alignment vertical="center"/>
      <protection hidden="1"/>
    </xf>
    <xf numFmtId="0" fontId="8" fillId="4" borderId="59" xfId="5" applyNumberFormat="1" applyFont="1" applyFill="1" applyBorder="1" applyAlignment="1" applyProtection="1">
      <alignment vertical="center"/>
      <protection hidden="1"/>
    </xf>
    <xf numFmtId="0" fontId="26" fillId="0" borderId="0" xfId="5" applyFont="1" applyFill="1" applyAlignment="1" applyProtection="1">
      <alignment vertical="center" wrapText="1"/>
      <protection hidden="1"/>
    </xf>
    <xf numFmtId="164" fontId="15" fillId="6" borderId="35" xfId="5" applyNumberFormat="1" applyFont="1" applyFill="1" applyBorder="1" applyAlignment="1" applyProtection="1">
      <alignment horizontal="right" vertical="center" shrinkToFit="1"/>
      <protection hidden="1"/>
    </xf>
    <xf numFmtId="164" fontId="15" fillId="6" borderId="40" xfId="5" applyNumberFormat="1" applyFont="1" applyFill="1" applyBorder="1" applyAlignment="1" applyProtection="1">
      <alignment horizontal="right" vertical="center" shrinkToFit="1"/>
      <protection hidden="1"/>
    </xf>
    <xf numFmtId="173" fontId="15" fillId="6" borderId="34" xfId="5" applyNumberFormat="1" applyFont="1" applyFill="1" applyBorder="1" applyAlignment="1" applyProtection="1">
      <alignment horizontal="right" vertical="center" shrinkToFit="1"/>
      <protection hidden="1"/>
    </xf>
    <xf numFmtId="164" fontId="8" fillId="5" borderId="35" xfId="5" applyNumberFormat="1" applyFont="1" applyFill="1" applyBorder="1" applyAlignment="1" applyProtection="1">
      <alignment horizontal="right" vertical="center" shrinkToFit="1"/>
      <protection hidden="1"/>
    </xf>
    <xf numFmtId="164" fontId="8" fillId="5" borderId="40" xfId="5" applyNumberFormat="1" applyFont="1" applyFill="1" applyBorder="1" applyAlignment="1" applyProtection="1">
      <alignment horizontal="right" vertical="center" shrinkToFit="1"/>
      <protection hidden="1"/>
    </xf>
    <xf numFmtId="173" fontId="8" fillId="5" borderId="34" xfId="5" applyNumberFormat="1" applyFont="1" applyFill="1" applyBorder="1" applyAlignment="1" applyProtection="1">
      <alignment horizontal="right" vertical="center" shrinkToFit="1"/>
      <protection hidden="1"/>
    </xf>
    <xf numFmtId="173" fontId="8" fillId="5" borderId="23" xfId="5" applyNumberFormat="1" applyFont="1" applyFill="1" applyBorder="1" applyAlignment="1" applyProtection="1">
      <alignment horizontal="right" vertical="center" shrinkToFit="1"/>
      <protection hidden="1"/>
    </xf>
    <xf numFmtId="167" fontId="15" fillId="6" borderId="36" xfId="5" applyNumberFormat="1" applyFont="1" applyFill="1" applyBorder="1" applyAlignment="1" applyProtection="1">
      <alignment horizontal="right" vertical="center" shrinkToFit="1"/>
      <protection hidden="1"/>
    </xf>
    <xf numFmtId="167" fontId="15" fillId="6" borderId="40" xfId="5" applyNumberFormat="1" applyFont="1" applyFill="1" applyBorder="1" applyAlignment="1" applyProtection="1">
      <alignment horizontal="right" vertical="center" shrinkToFit="1"/>
      <protection hidden="1"/>
    </xf>
    <xf numFmtId="0" fontId="4" fillId="0" borderId="0" xfId="0" applyFont="1" applyAlignment="1" applyProtection="1">
      <alignment horizontal="center"/>
      <protection hidden="1"/>
    </xf>
    <xf numFmtId="0" fontId="5" fillId="0" borderId="0" xfId="0" applyFont="1" applyAlignment="1" applyProtection="1">
      <alignment horizontal="center"/>
      <protection hidden="1"/>
    </xf>
    <xf numFmtId="0" fontId="10" fillId="0" borderId="0" xfId="5" applyFont="1" applyFill="1" applyBorder="1" applyAlignment="1" applyProtection="1">
      <alignment horizontal="left" vertical="top" wrapText="1"/>
      <protection locked="0"/>
    </xf>
    <xf numFmtId="0" fontId="8" fillId="4" borderId="1" xfId="5" applyFont="1" applyFill="1" applyBorder="1" applyAlignment="1" applyProtection="1">
      <alignment vertical="center" textRotation="90"/>
    </xf>
    <xf numFmtId="0" fontId="8" fillId="4" borderId="48" xfId="5" applyFont="1" applyFill="1" applyBorder="1" applyAlignment="1" applyProtection="1">
      <alignment vertical="center" textRotation="90"/>
    </xf>
    <xf numFmtId="0" fontId="8" fillId="4" borderId="5" xfId="5" applyFont="1" applyFill="1" applyBorder="1" applyAlignment="1" applyProtection="1">
      <alignment vertical="center" textRotation="90"/>
    </xf>
    <xf numFmtId="0" fontId="8" fillId="4" borderId="63" xfId="5" applyFont="1" applyFill="1" applyBorder="1" applyAlignment="1" applyProtection="1">
      <alignment vertical="center" textRotation="90"/>
    </xf>
    <xf numFmtId="0" fontId="8" fillId="4" borderId="26" xfId="5" applyFont="1" applyFill="1" applyBorder="1" applyAlignment="1" applyProtection="1">
      <alignment horizontal="center" vertical="center" textRotation="90"/>
    </xf>
    <xf numFmtId="0" fontId="8" fillId="4" borderId="70" xfId="5" applyFont="1" applyFill="1" applyBorder="1" applyAlignment="1" applyProtection="1">
      <alignment horizontal="center" vertical="center" textRotation="90"/>
    </xf>
    <xf numFmtId="0" fontId="8" fillId="4" borderId="5" xfId="5" applyFont="1" applyFill="1" applyBorder="1" applyAlignment="1" applyProtection="1">
      <alignment horizontal="center" vertical="center" textRotation="90"/>
    </xf>
    <xf numFmtId="0" fontId="8" fillId="4" borderId="71" xfId="5" applyFont="1" applyFill="1" applyBorder="1" applyAlignment="1" applyProtection="1">
      <alignment horizontal="center" vertical="center" textRotation="90"/>
    </xf>
    <xf numFmtId="0" fontId="8" fillId="4" borderId="49" xfId="5" applyFont="1" applyFill="1" applyBorder="1" applyAlignment="1" applyProtection="1">
      <alignment horizontal="center" vertical="center" textRotation="90"/>
    </xf>
    <xf numFmtId="0" fontId="8" fillId="4" borderId="72" xfId="5" applyFont="1" applyFill="1" applyBorder="1" applyAlignment="1" applyProtection="1">
      <alignment horizontal="center" vertical="center" textRotation="90"/>
    </xf>
    <xf numFmtId="0" fontId="8" fillId="4" borderId="46" xfId="5" applyFont="1" applyFill="1" applyBorder="1" applyAlignment="1" applyProtection="1">
      <alignment vertical="center" wrapText="1"/>
    </xf>
    <xf numFmtId="0" fontId="8" fillId="4" borderId="48" xfId="5" applyFont="1" applyFill="1" applyBorder="1" applyAlignment="1" applyProtection="1">
      <alignment vertical="center" wrapText="1"/>
    </xf>
    <xf numFmtId="0" fontId="8" fillId="4" borderId="0" xfId="5" applyFont="1" applyFill="1" applyBorder="1" applyAlignment="1" applyProtection="1">
      <alignment vertical="center" wrapText="1"/>
    </xf>
    <xf numFmtId="0" fontId="8" fillId="4" borderId="63" xfId="5" applyFont="1" applyFill="1" applyBorder="1" applyAlignment="1" applyProtection="1">
      <alignment vertical="center" wrapText="1"/>
    </xf>
    <xf numFmtId="0" fontId="8" fillId="4" borderId="47" xfId="5" applyFont="1" applyFill="1" applyBorder="1" applyAlignment="1" applyProtection="1">
      <alignment vertical="center" wrapText="1"/>
    </xf>
    <xf numFmtId="0" fontId="8" fillId="4" borderId="56" xfId="5" applyFont="1" applyFill="1" applyBorder="1" applyAlignment="1" applyProtection="1">
      <alignment vertical="center" wrapText="1"/>
    </xf>
    <xf numFmtId="0" fontId="15" fillId="4" borderId="44" xfId="5" applyFont="1" applyFill="1" applyBorder="1" applyAlignment="1" applyProtection="1">
      <alignment horizontal="center" vertical="center" wrapText="1"/>
    </xf>
    <xf numFmtId="0" fontId="15" fillId="4" borderId="45" xfId="5" applyFont="1" applyFill="1" applyBorder="1" applyAlignment="1" applyProtection="1">
      <alignment horizontal="center" vertical="center" wrapText="1"/>
    </xf>
    <xf numFmtId="0" fontId="10" fillId="0" borderId="0" xfId="5" applyFont="1" applyFill="1" applyBorder="1" applyAlignment="1" applyProtection="1">
      <alignment horizontal="left" vertical="top"/>
      <protection locked="0"/>
    </xf>
    <xf numFmtId="0" fontId="7" fillId="0" borderId="0" xfId="5" applyAlignment="1"/>
    <xf numFmtId="0" fontId="7" fillId="0" borderId="48" xfId="5" applyBorder="1" applyAlignment="1" applyProtection="1">
      <alignment vertical="center" textRotation="90"/>
    </xf>
    <xf numFmtId="0" fontId="7" fillId="0" borderId="5" xfId="5" applyBorder="1" applyAlignment="1" applyProtection="1">
      <alignment vertical="center" textRotation="90"/>
    </xf>
    <xf numFmtId="0" fontId="7" fillId="0" borderId="63" xfId="5" applyBorder="1" applyAlignment="1" applyProtection="1">
      <alignment vertical="center" textRotation="90"/>
    </xf>
    <xf numFmtId="0" fontId="7" fillId="0" borderId="9" xfId="5" applyBorder="1" applyAlignment="1" applyProtection="1">
      <alignment vertical="center" textRotation="90"/>
    </xf>
    <xf numFmtId="0" fontId="7" fillId="0" borderId="56" xfId="5" applyBorder="1" applyAlignment="1" applyProtection="1">
      <alignment vertical="center" textRotation="90"/>
    </xf>
    <xf numFmtId="0" fontId="8" fillId="4" borderId="1" xfId="5" applyFont="1" applyFill="1" applyBorder="1" applyAlignment="1" applyProtection="1">
      <alignment vertical="center" wrapText="1"/>
    </xf>
    <xf numFmtId="0" fontId="8" fillId="4" borderId="5" xfId="5" applyFont="1" applyFill="1" applyBorder="1" applyAlignment="1" applyProtection="1">
      <alignment vertical="center" wrapText="1"/>
    </xf>
    <xf numFmtId="0" fontId="8" fillId="4" borderId="9" xfId="5" applyFont="1" applyFill="1" applyBorder="1" applyAlignment="1" applyProtection="1">
      <alignment vertical="center" wrapText="1"/>
    </xf>
    <xf numFmtId="0" fontId="7" fillId="0" borderId="48" xfId="5" applyBorder="1" applyProtection="1"/>
    <xf numFmtId="0" fontId="7" fillId="0" borderId="5" xfId="5" applyBorder="1" applyProtection="1"/>
    <xf numFmtId="0" fontId="7" fillId="0" borderId="63" xfId="5" applyBorder="1" applyProtection="1"/>
    <xf numFmtId="0" fontId="7" fillId="0" borderId="9" xfId="5" applyBorder="1" applyProtection="1"/>
    <xf numFmtId="0" fontId="7" fillId="0" borderId="56" xfId="5" applyBorder="1" applyProtection="1"/>
    <xf numFmtId="0" fontId="8" fillId="4" borderId="46" xfId="5" applyNumberFormat="1" applyFont="1" applyFill="1" applyBorder="1" applyAlignment="1" applyProtection="1">
      <alignment vertical="center" wrapText="1"/>
    </xf>
    <xf numFmtId="0" fontId="8" fillId="4" borderId="48" xfId="5" applyNumberFormat="1" applyFont="1" applyFill="1" applyBorder="1" applyAlignment="1" applyProtection="1">
      <alignment vertical="center" wrapText="1"/>
    </xf>
    <xf numFmtId="0" fontId="8" fillId="4" borderId="0" xfId="5" applyNumberFormat="1" applyFont="1" applyFill="1" applyBorder="1" applyAlignment="1" applyProtection="1">
      <alignment vertical="center" wrapText="1"/>
    </xf>
    <xf numFmtId="0" fontId="8" fillId="4" borderId="63" xfId="5" applyNumberFormat="1" applyFont="1" applyFill="1" applyBorder="1" applyAlignment="1" applyProtection="1">
      <alignment vertical="center" wrapText="1"/>
    </xf>
    <xf numFmtId="0" fontId="8" fillId="4" borderId="47" xfId="5" applyNumberFormat="1" applyFont="1" applyFill="1" applyBorder="1" applyAlignment="1" applyProtection="1">
      <alignment vertical="center" wrapText="1"/>
    </xf>
    <xf numFmtId="0" fontId="8" fillId="4" borderId="56" xfId="5" applyNumberFormat="1" applyFont="1" applyFill="1" applyBorder="1" applyAlignment="1" applyProtection="1">
      <alignment vertical="center" wrapText="1"/>
    </xf>
    <xf numFmtId="0" fontId="8" fillId="4" borderId="1" xfId="5" applyNumberFormat="1" applyFont="1" applyFill="1" applyBorder="1" applyAlignment="1" applyProtection="1">
      <alignment vertical="center" textRotation="90"/>
    </xf>
    <xf numFmtId="0" fontId="8" fillId="4" borderId="48" xfId="5" applyNumberFormat="1" applyFont="1" applyFill="1" applyBorder="1" applyAlignment="1" applyProtection="1">
      <alignment vertical="center" textRotation="90"/>
    </xf>
    <xf numFmtId="0" fontId="8" fillId="4" borderId="5" xfId="5" applyNumberFormat="1" applyFont="1" applyFill="1" applyBorder="1" applyAlignment="1" applyProtection="1">
      <alignment vertical="center" textRotation="90"/>
    </xf>
    <xf numFmtId="0" fontId="8" fillId="4" borderId="63" xfId="5" applyNumberFormat="1" applyFont="1" applyFill="1" applyBorder="1" applyAlignment="1" applyProtection="1">
      <alignment vertical="center" textRotation="90"/>
    </xf>
    <xf numFmtId="0" fontId="8" fillId="4" borderId="9" xfId="5" applyNumberFormat="1" applyFont="1" applyFill="1" applyBorder="1" applyAlignment="1" applyProtection="1">
      <alignment vertical="center" textRotation="90"/>
    </xf>
    <xf numFmtId="0" fontId="8" fillId="4" borderId="56" xfId="5" applyNumberFormat="1" applyFont="1" applyFill="1" applyBorder="1" applyAlignment="1" applyProtection="1">
      <alignment vertical="center" textRotation="90"/>
    </xf>
    <xf numFmtId="0" fontId="34" fillId="0" borderId="0" xfId="5" applyNumberFormat="1" applyFont="1" applyFill="1" applyBorder="1" applyAlignment="1" applyProtection="1">
      <alignment horizontal="left" vertical="center" wrapText="1"/>
    </xf>
    <xf numFmtId="0" fontId="8" fillId="4" borderId="0" xfId="5" applyNumberFormat="1" applyFont="1" applyFill="1" applyBorder="1" applyAlignment="1" applyProtection="1">
      <alignment horizontal="left" vertical="center" wrapText="1"/>
      <protection locked="0"/>
    </xf>
    <xf numFmtId="0" fontId="7" fillId="0" borderId="0" xfId="5" applyAlignment="1">
      <alignment horizontal="left" vertical="center" wrapText="1"/>
    </xf>
    <xf numFmtId="0" fontId="7" fillId="0" borderId="63" xfId="5" applyBorder="1" applyAlignment="1">
      <alignment horizontal="left" vertical="center" wrapText="1"/>
    </xf>
    <xf numFmtId="0" fontId="7" fillId="0" borderId="47" xfId="5" applyBorder="1" applyAlignment="1">
      <alignment horizontal="left" vertical="center" wrapText="1"/>
    </xf>
    <xf numFmtId="0" fontId="7" fillId="0" borderId="56" xfId="5" applyBorder="1" applyAlignment="1">
      <alignment horizontal="left" vertical="center" wrapText="1"/>
    </xf>
    <xf numFmtId="0" fontId="15" fillId="4" borderId="44" xfId="5" applyNumberFormat="1" applyFont="1" applyFill="1" applyBorder="1" applyAlignment="1" applyProtection="1">
      <alignment horizontal="center" vertical="center" wrapText="1"/>
      <protection locked="0"/>
    </xf>
    <xf numFmtId="0" fontId="15" fillId="4" borderId="73" xfId="5" applyNumberFormat="1" applyFont="1" applyFill="1" applyBorder="1" applyAlignment="1" applyProtection="1">
      <alignment horizontal="center" vertical="center" wrapText="1"/>
      <protection locked="0"/>
    </xf>
    <xf numFmtId="0" fontId="15" fillId="4" borderId="45" xfId="5" applyNumberFormat="1" applyFont="1" applyFill="1" applyBorder="1" applyAlignment="1" applyProtection="1">
      <alignment horizontal="center" vertical="center" wrapText="1"/>
      <protection locked="0"/>
    </xf>
    <xf numFmtId="0" fontId="15" fillId="4" borderId="65" xfId="5" applyNumberFormat="1" applyFont="1" applyFill="1" applyBorder="1" applyAlignment="1" applyProtection="1">
      <alignment horizontal="center" vertical="center" wrapText="1"/>
      <protection locked="0"/>
    </xf>
    <xf numFmtId="0" fontId="15" fillId="4" borderId="74" xfId="5" applyNumberFormat="1" applyFont="1" applyFill="1" applyBorder="1" applyAlignment="1" applyProtection="1">
      <alignment horizontal="center" vertical="center" wrapText="1"/>
      <protection locked="0"/>
    </xf>
    <xf numFmtId="0" fontId="15" fillId="4" borderId="10" xfId="5" applyNumberFormat="1" applyFont="1" applyFill="1" applyBorder="1" applyAlignment="1" applyProtection="1">
      <alignment horizontal="center" vertical="center" wrapText="1"/>
      <protection locked="0"/>
    </xf>
    <xf numFmtId="0" fontId="15" fillId="4" borderId="1" xfId="5" applyNumberFormat="1" applyFont="1" applyFill="1" applyBorder="1" applyAlignment="1" applyProtection="1">
      <alignment horizontal="center" vertical="center" wrapText="1"/>
      <protection locked="0"/>
    </xf>
    <xf numFmtId="0" fontId="15" fillId="4" borderId="48" xfId="5" applyNumberFormat="1" applyFont="1" applyFill="1" applyBorder="1" applyAlignment="1" applyProtection="1">
      <alignment horizontal="center" vertical="center" wrapText="1"/>
      <protection locked="0"/>
    </xf>
    <xf numFmtId="0" fontId="15" fillId="4" borderId="49" xfId="5" applyNumberFormat="1" applyFont="1" applyFill="1" applyBorder="1" applyAlignment="1" applyProtection="1">
      <alignment horizontal="center" vertical="center" wrapText="1"/>
      <protection locked="0"/>
    </xf>
    <xf numFmtId="0" fontId="15" fillId="4" borderId="51" xfId="5" applyNumberFormat="1" applyFont="1" applyFill="1" applyBorder="1" applyAlignment="1" applyProtection="1">
      <alignment horizontal="center" vertical="center" wrapText="1"/>
      <protection locked="0"/>
    </xf>
    <xf numFmtId="0" fontId="8" fillId="4" borderId="43" xfId="5" applyNumberFormat="1" applyFont="1" applyFill="1" applyBorder="1" applyAlignment="1" applyProtection="1">
      <alignment horizontal="center" vertical="center" wrapText="1"/>
      <protection locked="0"/>
    </xf>
    <xf numFmtId="0" fontId="8" fillId="4" borderId="11" xfId="5" applyNumberFormat="1" applyFont="1" applyFill="1" applyBorder="1" applyAlignment="1" applyProtection="1">
      <alignment horizontal="center" vertical="center" wrapText="1"/>
      <protection locked="0"/>
    </xf>
    <xf numFmtId="0" fontId="15" fillId="4" borderId="52" xfId="5" applyNumberFormat="1" applyFont="1" applyFill="1" applyBorder="1" applyAlignment="1" applyProtection="1">
      <alignment horizontal="center" vertical="center" wrapText="1"/>
      <protection locked="0"/>
    </xf>
    <xf numFmtId="0" fontId="15" fillId="4" borderId="60" xfId="5" applyNumberFormat="1" applyFont="1" applyFill="1" applyBorder="1" applyAlignment="1" applyProtection="1">
      <alignment horizontal="center" vertical="center" wrapText="1"/>
      <protection locked="0"/>
    </xf>
    <xf numFmtId="0" fontId="15" fillId="4" borderId="43" xfId="5" applyNumberFormat="1" applyFont="1" applyFill="1" applyBorder="1" applyAlignment="1" applyProtection="1">
      <alignment horizontal="center" vertical="center" wrapText="1"/>
      <protection locked="0"/>
    </xf>
    <xf numFmtId="0" fontId="15" fillId="4" borderId="11" xfId="5" applyNumberFormat="1" applyFont="1" applyFill="1" applyBorder="1" applyAlignment="1" applyProtection="1">
      <alignment horizontal="center" vertical="center" wrapText="1"/>
      <protection locked="0"/>
    </xf>
    <xf numFmtId="0" fontId="8" fillId="4" borderId="46" xfId="5" applyNumberFormat="1" applyFont="1" applyFill="1" applyBorder="1" applyAlignment="1" applyProtection="1">
      <alignment horizontal="left" vertical="center" wrapText="1"/>
      <protection locked="0"/>
    </xf>
    <xf numFmtId="0" fontId="7" fillId="0" borderId="46" xfId="5" applyBorder="1" applyAlignment="1">
      <alignment horizontal="left" vertical="center" wrapText="1"/>
    </xf>
    <xf numFmtId="0" fontId="7" fillId="0" borderId="48" xfId="5" applyBorder="1" applyAlignment="1">
      <alignment horizontal="left" vertical="center" wrapText="1"/>
    </xf>
    <xf numFmtId="0" fontId="10" fillId="0" borderId="0" xfId="5" applyFont="1" applyFill="1" applyBorder="1" applyAlignment="1" applyProtection="1">
      <alignment horizontal="left" vertical="top" wrapText="1"/>
      <protection hidden="1"/>
    </xf>
    <xf numFmtId="0" fontId="10" fillId="0" borderId="0" xfId="5" applyFont="1" applyFill="1" applyBorder="1" applyAlignment="1" applyProtection="1">
      <alignment horizontal="left" vertical="top"/>
      <protection hidden="1"/>
    </xf>
    <xf numFmtId="0" fontId="7" fillId="0" borderId="0" xfId="5" applyAlignment="1" applyProtection="1">
      <protection hidden="1"/>
    </xf>
    <xf numFmtId="0" fontId="8" fillId="4" borderId="46" xfId="5" applyNumberFormat="1" applyFont="1" applyFill="1" applyBorder="1" applyAlignment="1" applyProtection="1">
      <alignment horizontal="left" vertical="center" wrapText="1"/>
      <protection hidden="1"/>
    </xf>
    <xf numFmtId="0" fontId="8" fillId="4" borderId="47" xfId="5" applyNumberFormat="1" applyFont="1" applyFill="1" applyBorder="1" applyAlignment="1" applyProtection="1">
      <alignment horizontal="left" vertical="center" wrapText="1"/>
      <protection hidden="1"/>
    </xf>
    <xf numFmtId="0" fontId="15" fillId="4" borderId="6" xfId="5" applyNumberFormat="1" applyFont="1" applyFill="1" applyBorder="1" applyAlignment="1" applyProtection="1">
      <alignment horizontal="center" vertical="center" wrapText="1"/>
      <protection hidden="1"/>
    </xf>
    <xf numFmtId="0" fontId="15" fillId="4" borderId="7" xfId="5" applyNumberFormat="1" applyFont="1" applyFill="1" applyBorder="1" applyAlignment="1" applyProtection="1">
      <alignment horizontal="center" vertical="center" wrapText="1"/>
      <protection hidden="1"/>
    </xf>
    <xf numFmtId="0" fontId="15" fillId="4" borderId="8" xfId="5" applyNumberFormat="1" applyFont="1" applyFill="1" applyBorder="1" applyAlignment="1" applyProtection="1">
      <alignment horizontal="center" vertical="center" wrapText="1"/>
      <protection hidden="1"/>
    </xf>
    <xf numFmtId="0" fontId="15" fillId="4" borderId="44" xfId="5" applyNumberFormat="1" applyFont="1" applyFill="1" applyBorder="1" applyAlignment="1" applyProtection="1">
      <alignment horizontal="center" vertical="center" wrapText="1"/>
      <protection hidden="1"/>
    </xf>
    <xf numFmtId="0" fontId="15" fillId="4" borderId="45" xfId="5" applyNumberFormat="1" applyFont="1" applyFill="1" applyBorder="1" applyAlignment="1" applyProtection="1">
      <alignment horizontal="center" vertical="center" wrapText="1"/>
      <protection hidden="1"/>
    </xf>
    <xf numFmtId="0" fontId="8" fillId="4" borderId="43" xfId="5" applyNumberFormat="1" applyFont="1" applyFill="1" applyBorder="1" applyAlignment="1" applyProtection="1">
      <alignment horizontal="center" vertical="center" wrapText="1"/>
      <protection hidden="1"/>
    </xf>
    <xf numFmtId="0" fontId="8" fillId="4" borderId="11" xfId="5" applyNumberFormat="1" applyFont="1" applyFill="1" applyBorder="1" applyAlignment="1" applyProtection="1">
      <alignment horizontal="center" vertical="center" wrapText="1"/>
      <protection hidden="1"/>
    </xf>
    <xf numFmtId="0" fontId="15" fillId="4" borderId="52" xfId="5" applyNumberFormat="1" applyFont="1" applyFill="1" applyBorder="1" applyAlignment="1" applyProtection="1">
      <alignment horizontal="center" vertical="center" wrapText="1"/>
      <protection hidden="1"/>
    </xf>
    <xf numFmtId="0" fontId="15" fillId="4" borderId="60" xfId="5" applyNumberFormat="1" applyFont="1" applyFill="1" applyBorder="1" applyAlignment="1" applyProtection="1">
      <alignment horizontal="center" vertical="center" wrapText="1"/>
      <protection hidden="1"/>
    </xf>
    <xf numFmtId="0" fontId="15" fillId="4" borderId="2" xfId="5" applyNumberFormat="1" applyFont="1" applyFill="1" applyBorder="1" applyAlignment="1" applyProtection="1">
      <alignment horizontal="center" vertical="center"/>
      <protection hidden="1"/>
    </xf>
    <xf numFmtId="0" fontId="7" fillId="0" borderId="3" xfId="5" applyBorder="1" applyAlignment="1" applyProtection="1">
      <alignment vertical="center"/>
      <protection hidden="1"/>
    </xf>
    <xf numFmtId="0" fontId="7" fillId="0" borderId="4" xfId="5" applyBorder="1" applyAlignment="1" applyProtection="1">
      <alignment vertical="center"/>
      <protection hidden="1"/>
    </xf>
    <xf numFmtId="0" fontId="8" fillId="4" borderId="0" xfId="5" applyNumberFormat="1" applyFont="1" applyFill="1" applyBorder="1" applyAlignment="1" applyProtection="1">
      <alignment horizontal="left" vertical="center" wrapText="1"/>
      <protection hidden="1"/>
    </xf>
    <xf numFmtId="0" fontId="7" fillId="0" borderId="0" xfId="5" applyAlignment="1" applyProtection="1">
      <alignment horizontal="left" vertical="center" wrapText="1"/>
      <protection hidden="1"/>
    </xf>
    <xf numFmtId="0" fontId="7" fillId="0" borderId="63" xfId="5" applyBorder="1" applyAlignment="1" applyProtection="1">
      <alignment horizontal="left" vertical="center" wrapText="1"/>
      <protection hidden="1"/>
    </xf>
    <xf numFmtId="0" fontId="7" fillId="0" borderId="47" xfId="5" applyBorder="1" applyAlignment="1" applyProtection="1">
      <alignment horizontal="left" vertical="center" wrapText="1"/>
      <protection hidden="1"/>
    </xf>
    <xf numFmtId="0" fontId="7" fillId="0" borderId="56" xfId="5" applyBorder="1" applyAlignment="1" applyProtection="1">
      <alignment horizontal="left" vertical="center" wrapText="1"/>
      <protection hidden="1"/>
    </xf>
    <xf numFmtId="0" fontId="15" fillId="4" borderId="73" xfId="5" applyNumberFormat="1" applyFont="1" applyFill="1" applyBorder="1" applyAlignment="1" applyProtection="1">
      <alignment horizontal="center" vertical="center" wrapText="1"/>
      <protection hidden="1"/>
    </xf>
    <xf numFmtId="0" fontId="15" fillId="4" borderId="65" xfId="5" applyNumberFormat="1" applyFont="1" applyFill="1" applyBorder="1" applyAlignment="1" applyProtection="1">
      <alignment horizontal="center" vertical="center" wrapText="1"/>
      <protection hidden="1"/>
    </xf>
    <xf numFmtId="0" fontId="15" fillId="4" borderId="74" xfId="5" applyNumberFormat="1" applyFont="1" applyFill="1" applyBorder="1" applyAlignment="1" applyProtection="1">
      <alignment horizontal="center" vertical="center" wrapText="1"/>
      <protection hidden="1"/>
    </xf>
    <xf numFmtId="0" fontId="15" fillId="4" borderId="10" xfId="5" applyNumberFormat="1" applyFont="1" applyFill="1" applyBorder="1" applyAlignment="1" applyProtection="1">
      <alignment horizontal="center" vertical="center" wrapText="1"/>
      <protection hidden="1"/>
    </xf>
    <xf numFmtId="0" fontId="15" fillId="4" borderId="1" xfId="5" applyNumberFormat="1" applyFont="1" applyFill="1" applyBorder="1" applyAlignment="1" applyProtection="1">
      <alignment horizontal="center" vertical="center" wrapText="1"/>
      <protection hidden="1"/>
    </xf>
    <xf numFmtId="0" fontId="15" fillId="4" borderId="48" xfId="5" applyNumberFormat="1" applyFont="1" applyFill="1" applyBorder="1" applyAlignment="1" applyProtection="1">
      <alignment horizontal="center" vertical="center" wrapText="1"/>
      <protection hidden="1"/>
    </xf>
    <xf numFmtId="0" fontId="15" fillId="4" borderId="49" xfId="5" applyNumberFormat="1" applyFont="1" applyFill="1" applyBorder="1" applyAlignment="1" applyProtection="1">
      <alignment horizontal="center" vertical="center" wrapText="1"/>
      <protection hidden="1"/>
    </xf>
    <xf numFmtId="0" fontId="15" fillId="4" borderId="51" xfId="5" applyNumberFormat="1" applyFont="1" applyFill="1" applyBorder="1" applyAlignment="1" applyProtection="1">
      <alignment horizontal="center" vertical="center" wrapText="1"/>
      <protection hidden="1"/>
    </xf>
    <xf numFmtId="0" fontId="15" fillId="4" borderId="43" xfId="5" applyNumberFormat="1" applyFont="1" applyFill="1" applyBorder="1" applyAlignment="1" applyProtection="1">
      <alignment horizontal="center" vertical="center" wrapText="1"/>
      <protection hidden="1"/>
    </xf>
    <xf numFmtId="0" fontId="15" fillId="4" borderId="11" xfId="5" applyNumberFormat="1" applyFont="1" applyFill="1" applyBorder="1" applyAlignment="1" applyProtection="1">
      <alignment horizontal="center" vertical="center" wrapText="1"/>
      <protection hidden="1"/>
    </xf>
    <xf numFmtId="0" fontId="15" fillId="4" borderId="5" xfId="5" applyNumberFormat="1" applyFont="1" applyFill="1" applyBorder="1" applyAlignment="1" applyProtection="1">
      <alignment horizontal="center" vertical="center" wrapText="1"/>
      <protection hidden="1"/>
    </xf>
    <xf numFmtId="0" fontId="15" fillId="4" borderId="63" xfId="5" applyNumberFormat="1" applyFont="1" applyFill="1" applyBorder="1" applyAlignment="1" applyProtection="1">
      <alignment horizontal="center" vertical="center" wrapText="1"/>
      <protection hidden="1"/>
    </xf>
    <xf numFmtId="0" fontId="8" fillId="4" borderId="63" xfId="5" applyNumberFormat="1" applyFont="1" applyFill="1" applyBorder="1" applyAlignment="1" applyProtection="1">
      <alignment horizontal="left" vertical="center" wrapText="1"/>
      <protection hidden="1"/>
    </xf>
    <xf numFmtId="167" fontId="15" fillId="4" borderId="37" xfId="5" applyNumberFormat="1" applyFont="1" applyFill="1" applyBorder="1" applyAlignment="1" applyProtection="1">
      <alignment horizontal="right" vertical="center" shrinkToFit="1"/>
      <protection hidden="1"/>
    </xf>
    <xf numFmtId="167" fontId="15" fillId="4" borderId="41" xfId="5" applyNumberFormat="1" applyFont="1" applyFill="1" applyBorder="1" applyAlignment="1" applyProtection="1">
      <alignment horizontal="right" vertical="center" shrinkToFit="1"/>
      <protection hidden="1"/>
    </xf>
    <xf numFmtId="167" fontId="8" fillId="4" borderId="18" xfId="5" applyNumberFormat="1" applyFont="1" applyFill="1" applyBorder="1" applyAlignment="1" applyProtection="1">
      <alignment horizontal="right" vertical="center" shrinkToFit="1"/>
      <protection hidden="1"/>
    </xf>
    <xf numFmtId="167" fontId="8" fillId="4" borderId="58" xfId="5" applyNumberFormat="1" applyFont="1" applyFill="1" applyBorder="1" applyAlignment="1" applyProtection="1">
      <alignment horizontal="right" vertical="center" shrinkToFit="1"/>
      <protection hidden="1"/>
    </xf>
    <xf numFmtId="167" fontId="8" fillId="4" borderId="38" xfId="5" applyNumberFormat="1" applyFont="1" applyFill="1" applyBorder="1" applyAlignment="1" applyProtection="1">
      <alignment horizontal="right" vertical="center" shrinkToFit="1"/>
      <protection hidden="1"/>
    </xf>
    <xf numFmtId="167" fontId="8" fillId="5" borderId="18" xfId="5" applyNumberFormat="1" applyFont="1" applyFill="1" applyBorder="1" applyAlignment="1" applyProtection="1">
      <alignment horizontal="right" vertical="center" shrinkToFit="1"/>
      <protection hidden="1"/>
    </xf>
    <xf numFmtId="167" fontId="8" fillId="5" borderId="58" xfId="5" applyNumberFormat="1" applyFont="1" applyFill="1" applyBorder="1" applyAlignment="1" applyProtection="1">
      <alignment horizontal="right" vertical="center" shrinkToFit="1"/>
      <protection hidden="1"/>
    </xf>
    <xf numFmtId="0" fontId="15" fillId="4" borderId="46" xfId="5" applyNumberFormat="1" applyFont="1" applyFill="1" applyBorder="1" applyAlignment="1" applyProtection="1">
      <alignment horizontal="left" vertical="center" wrapText="1"/>
      <protection hidden="1"/>
    </xf>
    <xf numFmtId="0" fontId="15" fillId="4" borderId="48" xfId="5" applyNumberFormat="1" applyFont="1" applyFill="1" applyBorder="1" applyAlignment="1" applyProtection="1">
      <alignment horizontal="left" vertical="center" wrapText="1"/>
      <protection hidden="1"/>
    </xf>
    <xf numFmtId="0" fontId="15" fillId="4" borderId="0" xfId="5" applyNumberFormat="1" applyFont="1" applyFill="1" applyBorder="1" applyAlignment="1" applyProtection="1">
      <alignment horizontal="left" vertical="center" wrapText="1"/>
      <protection hidden="1"/>
    </xf>
    <xf numFmtId="0" fontId="15" fillId="4" borderId="63" xfId="5" applyNumberFormat="1" applyFont="1" applyFill="1" applyBorder="1" applyAlignment="1" applyProtection="1">
      <alignment horizontal="left" vertical="center" wrapText="1"/>
      <protection hidden="1"/>
    </xf>
    <xf numFmtId="0" fontId="15" fillId="4" borderId="47" xfId="5" applyNumberFormat="1" applyFont="1" applyFill="1" applyBorder="1" applyAlignment="1" applyProtection="1">
      <alignment horizontal="left" vertical="center" wrapText="1"/>
      <protection hidden="1"/>
    </xf>
    <xf numFmtId="0" fontId="15" fillId="4" borderId="56" xfId="5" applyNumberFormat="1" applyFont="1" applyFill="1" applyBorder="1" applyAlignment="1" applyProtection="1">
      <alignment horizontal="left" vertical="center" wrapText="1"/>
      <protection hidden="1"/>
    </xf>
    <xf numFmtId="167" fontId="15" fillId="4" borderId="6" xfId="5" applyNumberFormat="1" applyFont="1" applyFill="1" applyBorder="1" applyAlignment="1" applyProtection="1">
      <alignment horizontal="right" vertical="center" shrinkToFit="1"/>
      <protection hidden="1"/>
    </xf>
    <xf numFmtId="167" fontId="8" fillId="5" borderId="38" xfId="5" applyNumberFormat="1" applyFont="1" applyFill="1" applyBorder="1" applyAlignment="1" applyProtection="1">
      <alignment horizontal="right" vertical="center" shrinkToFit="1"/>
      <protection hidden="1"/>
    </xf>
    <xf numFmtId="167" fontId="8" fillId="4" borderId="29" xfId="5" applyNumberFormat="1" applyFont="1" applyFill="1" applyBorder="1" applyAlignment="1" applyProtection="1">
      <alignment horizontal="right" vertical="center" shrinkToFit="1"/>
      <protection hidden="1"/>
    </xf>
    <xf numFmtId="167" fontId="8" fillId="4" borderId="59" xfId="5" applyNumberFormat="1" applyFont="1" applyFill="1" applyBorder="1" applyAlignment="1" applyProtection="1">
      <alignment horizontal="right" vertical="center" shrinkToFit="1"/>
      <protection hidden="1"/>
    </xf>
    <xf numFmtId="167" fontId="8" fillId="4" borderId="57" xfId="5" applyNumberFormat="1" applyFont="1" applyFill="1" applyBorder="1" applyAlignment="1" applyProtection="1">
      <alignment horizontal="right" vertical="center" shrinkToFit="1"/>
      <protection hidden="1"/>
    </xf>
    <xf numFmtId="0" fontId="15" fillId="4" borderId="1" xfId="5" applyNumberFormat="1" applyFont="1" applyFill="1" applyBorder="1" applyAlignment="1" applyProtection="1">
      <alignment horizontal="right" vertical="center" textRotation="90"/>
      <protection hidden="1"/>
    </xf>
    <xf numFmtId="0" fontId="15" fillId="4" borderId="76" xfId="5" applyNumberFormat="1" applyFont="1" applyFill="1" applyBorder="1" applyAlignment="1" applyProtection="1">
      <alignment horizontal="right" vertical="center" textRotation="90"/>
      <protection hidden="1"/>
    </xf>
    <xf numFmtId="0" fontId="15" fillId="4" borderId="5" xfId="5" applyNumberFormat="1" applyFont="1" applyFill="1" applyBorder="1" applyAlignment="1" applyProtection="1">
      <alignment horizontal="right" vertical="center" textRotation="90"/>
      <protection hidden="1"/>
    </xf>
    <xf numFmtId="0" fontId="15" fillId="4" borderId="71" xfId="5" applyNumberFormat="1" applyFont="1" applyFill="1" applyBorder="1" applyAlignment="1" applyProtection="1">
      <alignment horizontal="right" vertical="center" textRotation="90"/>
      <protection hidden="1"/>
    </xf>
    <xf numFmtId="0" fontId="15" fillId="4" borderId="9" xfId="5" applyNumberFormat="1" applyFont="1" applyFill="1" applyBorder="1" applyAlignment="1" applyProtection="1">
      <alignment horizontal="right" vertical="center" textRotation="90"/>
      <protection hidden="1"/>
    </xf>
    <xf numFmtId="0" fontId="15" fillId="4" borderId="75" xfId="5" applyNumberFormat="1" applyFont="1" applyFill="1" applyBorder="1" applyAlignment="1" applyProtection="1">
      <alignment horizontal="right" vertical="center" textRotation="90"/>
      <protection hidden="1"/>
    </xf>
    <xf numFmtId="167" fontId="8" fillId="5" borderId="6" xfId="5" applyNumberFormat="1" applyFont="1" applyFill="1" applyBorder="1" applyAlignment="1" applyProtection="1">
      <alignment horizontal="right" vertical="center" shrinkToFit="1"/>
      <protection hidden="1"/>
    </xf>
    <xf numFmtId="167" fontId="8" fillId="5" borderId="41" xfId="5" applyNumberFormat="1" applyFont="1" applyFill="1" applyBorder="1" applyAlignment="1" applyProtection="1">
      <alignment horizontal="right" vertical="center" shrinkToFit="1"/>
      <protection hidden="1"/>
    </xf>
    <xf numFmtId="167" fontId="8" fillId="5" borderId="37" xfId="5" applyNumberFormat="1" applyFont="1" applyFill="1" applyBorder="1" applyAlignment="1" applyProtection="1">
      <alignment horizontal="right" vertical="center" shrinkToFit="1"/>
      <protection hidden="1"/>
    </xf>
    <xf numFmtId="0" fontId="8" fillId="4" borderId="19" xfId="5" applyNumberFormat="1" applyFont="1" applyFill="1" applyBorder="1" applyAlignment="1" applyProtection="1">
      <alignment horizontal="left" vertical="center" wrapText="1"/>
      <protection hidden="1"/>
    </xf>
    <xf numFmtId="0" fontId="8" fillId="4" borderId="19" xfId="5" applyNumberFormat="1" applyFont="1" applyFill="1" applyBorder="1" applyAlignment="1" applyProtection="1">
      <alignment horizontal="left" vertical="center"/>
      <protection hidden="1"/>
    </xf>
    <xf numFmtId="0" fontId="8" fillId="4" borderId="20" xfId="5" applyNumberFormat="1" applyFont="1" applyFill="1" applyBorder="1" applyAlignment="1" applyProtection="1">
      <alignment horizontal="left" vertical="center"/>
      <protection hidden="1"/>
    </xf>
    <xf numFmtId="167" fontId="15" fillId="6" borderId="18" xfId="5" applyNumberFormat="1" applyFont="1" applyFill="1" applyBorder="1" applyAlignment="1" applyProtection="1">
      <alignment horizontal="right" vertical="center" shrinkToFit="1"/>
      <protection hidden="1"/>
    </xf>
    <xf numFmtId="167" fontId="15" fillId="6" borderId="58" xfId="5" applyNumberFormat="1" applyFont="1" applyFill="1" applyBorder="1" applyAlignment="1" applyProtection="1">
      <alignment horizontal="right" vertical="center" shrinkToFit="1"/>
      <protection hidden="1"/>
    </xf>
    <xf numFmtId="167" fontId="15" fillId="6" borderId="38" xfId="5" applyNumberFormat="1" applyFont="1" applyFill="1" applyBorder="1" applyAlignment="1" applyProtection="1">
      <alignment horizontal="right" vertical="center" shrinkToFit="1"/>
      <protection hidden="1"/>
    </xf>
    <xf numFmtId="167" fontId="8" fillId="5" borderId="12" xfId="5" applyNumberFormat="1" applyFont="1" applyFill="1" applyBorder="1" applyAlignment="1" applyProtection="1">
      <alignment horizontal="right" vertical="center" shrinkToFit="1"/>
      <protection hidden="1"/>
    </xf>
    <xf numFmtId="173" fontId="15" fillId="6" borderId="54" xfId="5" applyNumberFormat="1" applyFont="1" applyFill="1" applyBorder="1" applyAlignment="1" applyProtection="1">
      <alignment horizontal="right" vertical="center" shrinkToFit="1"/>
      <protection hidden="1"/>
    </xf>
    <xf numFmtId="0" fontId="15" fillId="4" borderId="7" xfId="5" applyNumberFormat="1" applyFont="1" applyFill="1" applyBorder="1" applyAlignment="1" applyProtection="1">
      <alignment horizontal="left" vertical="center" wrapText="1"/>
      <protection hidden="1"/>
    </xf>
    <xf numFmtId="0" fontId="15" fillId="4" borderId="7" xfId="5" applyNumberFormat="1" applyFont="1" applyFill="1" applyBorder="1" applyAlignment="1" applyProtection="1">
      <alignment horizontal="left" vertical="center"/>
      <protection hidden="1"/>
    </xf>
    <xf numFmtId="0" fontId="15" fillId="4" borderId="8" xfId="5" applyNumberFormat="1" applyFont="1" applyFill="1" applyBorder="1" applyAlignment="1" applyProtection="1">
      <alignment horizontal="left" vertical="center"/>
      <protection hidden="1"/>
    </xf>
    <xf numFmtId="0" fontId="8" fillId="4" borderId="48" xfId="5" applyNumberFormat="1" applyFont="1" applyFill="1" applyBorder="1" applyAlignment="1" applyProtection="1">
      <alignment horizontal="left" vertical="center" wrapText="1"/>
      <protection hidden="1"/>
    </xf>
    <xf numFmtId="0" fontId="8" fillId="4" borderId="56" xfId="5" applyNumberFormat="1" applyFont="1" applyFill="1" applyBorder="1" applyAlignment="1" applyProtection="1">
      <alignment horizontal="left" vertical="center" wrapText="1"/>
      <protection hidden="1"/>
    </xf>
    <xf numFmtId="167" fontId="15" fillId="4" borderId="16" xfId="5" applyNumberFormat="1" applyFont="1" applyFill="1" applyBorder="1" applyAlignment="1" applyProtection="1">
      <alignment horizontal="right" vertical="center" shrinkToFit="1"/>
      <protection hidden="1"/>
    </xf>
    <xf numFmtId="167" fontId="8" fillId="4" borderId="12" xfId="5" applyNumberFormat="1" applyFont="1" applyFill="1" applyBorder="1" applyAlignment="1" applyProtection="1">
      <alignment horizontal="right" vertical="center" shrinkToFit="1"/>
      <protection hidden="1"/>
    </xf>
    <xf numFmtId="167" fontId="15" fillId="6" borderId="16" xfId="5" applyNumberFormat="1" applyFont="1" applyFill="1" applyBorder="1" applyAlignment="1" applyProtection="1">
      <alignment horizontal="right" vertical="center" shrinkToFit="1"/>
      <protection hidden="1"/>
    </xf>
    <xf numFmtId="173" fontId="15" fillId="6" borderId="16" xfId="5" applyNumberFormat="1" applyFont="1" applyFill="1" applyBorder="1" applyAlignment="1" applyProtection="1">
      <alignment horizontal="right" vertical="center" shrinkToFit="1"/>
      <protection hidden="1"/>
    </xf>
    <xf numFmtId="173" fontId="8" fillId="5" borderId="12" xfId="5" applyNumberFormat="1" applyFont="1" applyFill="1" applyBorder="1" applyAlignment="1" applyProtection="1">
      <alignment horizontal="right" vertical="center" shrinkToFit="1"/>
      <protection hidden="1"/>
    </xf>
    <xf numFmtId="0" fontId="7" fillId="0" borderId="0" xfId="5" applyAlignment="1" applyProtection="1">
      <alignment horizontal="left" vertical="top"/>
      <protection hidden="1"/>
    </xf>
    <xf numFmtId="0" fontId="15" fillId="4" borderId="8" xfId="5" applyNumberFormat="1" applyFont="1" applyFill="1" applyBorder="1" applyAlignment="1" applyProtection="1">
      <alignment horizontal="center" vertical="center"/>
      <protection hidden="1"/>
    </xf>
    <xf numFmtId="0" fontId="10" fillId="0" borderId="0" xfId="5" applyNumberFormat="1" applyFont="1" applyFill="1" applyBorder="1" applyAlignment="1" applyProtection="1">
      <alignment horizontal="left" vertical="top" wrapText="1"/>
      <protection hidden="1"/>
    </xf>
    <xf numFmtId="0" fontId="8" fillId="4" borderId="26" xfId="5" applyNumberFormat="1" applyFont="1" applyFill="1" applyBorder="1" applyAlignment="1" applyProtection="1">
      <alignment horizontal="right" vertical="center" textRotation="90"/>
      <protection hidden="1"/>
    </xf>
    <xf numFmtId="0" fontId="8" fillId="4" borderId="70" xfId="5" applyNumberFormat="1" applyFont="1" applyFill="1" applyBorder="1" applyAlignment="1" applyProtection="1">
      <alignment horizontal="right" vertical="center" textRotation="90"/>
      <protection hidden="1"/>
    </xf>
    <xf numFmtId="0" fontId="8" fillId="4" borderId="5" xfId="5" applyNumberFormat="1" applyFont="1" applyFill="1" applyBorder="1" applyAlignment="1" applyProtection="1">
      <alignment horizontal="right" vertical="center" textRotation="90"/>
      <protection hidden="1"/>
    </xf>
    <xf numFmtId="0" fontId="8" fillId="4" borderId="71" xfId="5" applyNumberFormat="1" applyFont="1" applyFill="1" applyBorder="1" applyAlignment="1" applyProtection="1">
      <alignment horizontal="right" vertical="center" textRotation="90"/>
      <protection hidden="1"/>
    </xf>
    <xf numFmtId="0" fontId="8" fillId="4" borderId="9" xfId="5" applyNumberFormat="1" applyFont="1" applyFill="1" applyBorder="1" applyAlignment="1" applyProtection="1">
      <alignment horizontal="right" vertical="center" textRotation="90"/>
      <protection hidden="1"/>
    </xf>
    <xf numFmtId="0" fontId="8" fillId="4" borderId="75" xfId="5" applyNumberFormat="1" applyFont="1" applyFill="1" applyBorder="1" applyAlignment="1" applyProtection="1">
      <alignment horizontal="right" vertical="center" textRotation="90"/>
      <protection hidden="1"/>
    </xf>
    <xf numFmtId="0" fontId="8" fillId="4" borderId="62" xfId="5" applyNumberFormat="1" applyFont="1" applyFill="1" applyBorder="1" applyAlignment="1" applyProtection="1">
      <alignment horizontal="center" vertical="center" textRotation="90"/>
      <protection hidden="1"/>
    </xf>
    <xf numFmtId="0" fontId="8" fillId="4" borderId="70" xfId="5" applyNumberFormat="1" applyFont="1" applyFill="1" applyBorder="1" applyAlignment="1" applyProtection="1">
      <alignment horizontal="center" vertical="center" textRotation="90"/>
      <protection hidden="1"/>
    </xf>
    <xf numFmtId="0" fontId="8" fillId="4" borderId="68" xfId="5" applyNumberFormat="1" applyFont="1" applyFill="1" applyBorder="1" applyAlignment="1" applyProtection="1">
      <alignment horizontal="center" vertical="center" textRotation="90"/>
      <protection hidden="1"/>
    </xf>
    <xf numFmtId="0" fontId="8" fillId="4" borderId="75" xfId="5" applyNumberFormat="1" applyFont="1" applyFill="1" applyBorder="1" applyAlignment="1" applyProtection="1">
      <alignment horizontal="center" vertical="center" textRotation="90"/>
      <protection hidden="1"/>
    </xf>
    <xf numFmtId="0" fontId="15" fillId="4" borderId="3" xfId="5" applyNumberFormat="1" applyFont="1" applyFill="1" applyBorder="1" applyAlignment="1" applyProtection="1">
      <alignment horizontal="left" vertical="center" wrapText="1"/>
      <protection hidden="1"/>
    </xf>
    <xf numFmtId="0" fontId="15" fillId="4" borderId="3" xfId="5" applyNumberFormat="1" applyFont="1" applyFill="1" applyBorder="1" applyAlignment="1" applyProtection="1">
      <alignment horizontal="left" vertical="center"/>
      <protection hidden="1"/>
    </xf>
    <xf numFmtId="0" fontId="15" fillId="4" borderId="4" xfId="5" applyNumberFormat="1" applyFont="1" applyFill="1" applyBorder="1" applyAlignment="1" applyProtection="1">
      <alignment horizontal="left" vertical="center"/>
      <protection hidden="1"/>
    </xf>
    <xf numFmtId="0" fontId="8" fillId="4" borderId="64" xfId="5" applyNumberFormat="1" applyFont="1" applyFill="1" applyBorder="1" applyAlignment="1" applyProtection="1">
      <alignment horizontal="center" vertical="center" wrapText="1"/>
      <protection hidden="1"/>
    </xf>
    <xf numFmtId="0" fontId="8" fillId="4" borderId="66" xfId="5" applyNumberFormat="1" applyFont="1" applyFill="1" applyBorder="1" applyAlignment="1" applyProtection="1">
      <alignment horizontal="center" vertical="center" wrapText="1"/>
      <protection hidden="1"/>
    </xf>
    <xf numFmtId="0" fontId="8" fillId="4" borderId="60" xfId="5" applyNumberFormat="1" applyFont="1" applyFill="1" applyBorder="1" applyAlignment="1" applyProtection="1">
      <alignment horizontal="center" vertical="center" wrapText="1"/>
      <protection hidden="1"/>
    </xf>
    <xf numFmtId="0" fontId="8" fillId="4" borderId="65" xfId="5" applyNumberFormat="1" applyFont="1" applyFill="1" applyBorder="1" applyAlignment="1" applyProtection="1">
      <alignment horizontal="center" vertical="center" wrapText="1"/>
      <protection hidden="1"/>
    </xf>
    <xf numFmtId="0" fontId="8" fillId="4" borderId="10" xfId="5" applyNumberFormat="1" applyFont="1" applyFill="1" applyBorder="1" applyAlignment="1" applyProtection="1">
      <alignment horizontal="center" vertical="center" wrapText="1"/>
      <protection hidden="1"/>
    </xf>
    <xf numFmtId="0" fontId="8" fillId="4" borderId="77" xfId="5" applyNumberFormat="1" applyFont="1" applyFill="1" applyBorder="1" applyAlignment="1" applyProtection="1">
      <alignment horizontal="center" vertical="center" wrapText="1"/>
      <protection hidden="1"/>
    </xf>
    <xf numFmtId="0" fontId="8" fillId="4" borderId="68" xfId="5" applyNumberFormat="1" applyFont="1" applyFill="1" applyBorder="1" applyAlignment="1" applyProtection="1">
      <alignment horizontal="center" vertical="center" wrapText="1"/>
      <protection hidden="1"/>
    </xf>
    <xf numFmtId="0" fontId="7" fillId="0" borderId="3" xfId="5" applyBorder="1" applyAlignment="1" applyProtection="1">
      <protection hidden="1"/>
    </xf>
    <xf numFmtId="0" fontId="7" fillId="0" borderId="4" xfId="5" applyBorder="1" applyAlignment="1" applyProtection="1">
      <protection hidden="1"/>
    </xf>
    <xf numFmtId="0" fontId="7" fillId="4" borderId="3" xfId="5" applyFill="1" applyBorder="1" applyAlignment="1" applyProtection="1">
      <alignment vertical="center"/>
      <protection hidden="1"/>
    </xf>
    <xf numFmtId="0" fontId="8" fillId="4" borderId="1" xfId="5" applyNumberFormat="1" applyFont="1" applyFill="1" applyBorder="1" applyAlignment="1" applyProtection="1">
      <alignment vertical="center" textRotation="90"/>
      <protection hidden="1"/>
    </xf>
    <xf numFmtId="0" fontId="8" fillId="4" borderId="48" xfId="5" applyNumberFormat="1" applyFont="1" applyFill="1" applyBorder="1" applyAlignment="1" applyProtection="1">
      <alignment vertical="center" textRotation="90"/>
      <protection hidden="1"/>
    </xf>
    <xf numFmtId="0" fontId="8" fillId="4" borderId="5" xfId="5" applyNumberFormat="1" applyFont="1" applyFill="1" applyBorder="1" applyAlignment="1" applyProtection="1">
      <alignment vertical="center" textRotation="90"/>
      <protection hidden="1"/>
    </xf>
    <xf numFmtId="0" fontId="8" fillId="4" borderId="63" xfId="5" applyNumberFormat="1" applyFont="1" applyFill="1" applyBorder="1" applyAlignment="1" applyProtection="1">
      <alignment vertical="center" textRotation="90"/>
      <protection hidden="1"/>
    </xf>
    <xf numFmtId="0" fontId="8" fillId="4" borderId="9" xfId="5" applyNumberFormat="1" applyFont="1" applyFill="1" applyBorder="1" applyAlignment="1" applyProtection="1">
      <alignment vertical="center" textRotation="90"/>
      <protection hidden="1"/>
    </xf>
    <xf numFmtId="0" fontId="8" fillId="4" borderId="56" xfId="5" applyNumberFormat="1" applyFont="1" applyFill="1" applyBorder="1" applyAlignment="1" applyProtection="1">
      <alignment vertical="center" textRotation="90"/>
      <protection hidden="1"/>
    </xf>
    <xf numFmtId="0" fontId="5" fillId="0" borderId="0" xfId="0" applyFont="1" applyFill="1" applyProtection="1">
      <protection hidden="1"/>
    </xf>
    <xf numFmtId="14" fontId="1" fillId="0" borderId="0" xfId="0" applyNumberFormat="1" applyFont="1" applyFill="1" applyAlignment="1" applyProtection="1">
      <alignment horizontal="right"/>
      <protection hidden="1"/>
    </xf>
    <xf numFmtId="0" fontId="1" fillId="0" borderId="0" xfId="0" applyFont="1" applyFill="1" applyProtection="1">
      <protection hidden="1"/>
    </xf>
    <xf numFmtId="0" fontId="2" fillId="0" borderId="0" xfId="0" applyFont="1" applyFill="1" applyProtection="1">
      <protection hidden="1"/>
    </xf>
    <xf numFmtId="0" fontId="1" fillId="0" borderId="0" xfId="0" applyFont="1" applyFill="1" applyAlignment="1" applyProtection="1">
      <alignment horizontal="right"/>
      <protection hidden="1"/>
    </xf>
    <xf numFmtId="0" fontId="15" fillId="4" borderId="0" xfId="5" applyNumberFormat="1" applyFont="1" applyFill="1" applyBorder="1" applyAlignment="1" applyProtection="1">
      <alignment horizontal="right" vertical="center"/>
      <protection hidden="1"/>
    </xf>
    <xf numFmtId="0" fontId="8" fillId="2" borderId="0" xfId="6" applyFont="1" applyFill="1" applyAlignment="1" applyProtection="1">
      <alignment horizontal="justify" wrapText="1"/>
      <protection hidden="1"/>
    </xf>
    <xf numFmtId="0" fontId="8" fillId="2" borderId="0" xfId="6" applyFont="1" applyFill="1" applyAlignment="1" applyProtection="1">
      <alignment horizontal="right" wrapText="1"/>
      <protection hidden="1"/>
    </xf>
    <xf numFmtId="0" fontId="9" fillId="2" borderId="0" xfId="0" applyFont="1" applyFill="1" applyProtection="1">
      <protection hidden="1"/>
    </xf>
    <xf numFmtId="0" fontId="10" fillId="2" borderId="0" xfId="0" applyFont="1" applyFill="1" applyBorder="1" applyAlignment="1" applyProtection="1">
      <alignment horizontal="left" vertical="top" wrapText="1"/>
      <protection hidden="1"/>
    </xf>
    <xf numFmtId="0" fontId="11" fillId="2" borderId="0" xfId="0" applyFont="1" applyFill="1" applyBorder="1" applyAlignment="1" applyProtection="1">
      <alignment horizontal="right" vertical="top" wrapText="1"/>
      <protection hidden="1"/>
    </xf>
    <xf numFmtId="0" fontId="12" fillId="2" borderId="0" xfId="6" applyFont="1" applyFill="1" applyAlignment="1" applyProtection="1">
      <alignment horizontal="left" wrapText="1"/>
      <protection hidden="1"/>
    </xf>
    <xf numFmtId="0" fontId="18" fillId="2" borderId="0" xfId="6" applyFont="1" applyFill="1" applyAlignment="1" applyProtection="1">
      <alignment horizontal="left" wrapText="1" indent="3"/>
      <protection hidden="1"/>
    </xf>
    <xf numFmtId="0" fontId="8" fillId="2" borderId="0" xfId="6" applyFont="1" applyFill="1" applyAlignment="1" applyProtection="1">
      <alignment horizontal="justify" wrapText="1"/>
      <protection hidden="1"/>
    </xf>
    <xf numFmtId="0" fontId="8" fillId="2" borderId="0" xfId="0" applyFont="1" applyFill="1" applyAlignment="1" applyProtection="1">
      <alignment horizontal="justify" wrapText="1"/>
      <protection hidden="1"/>
    </xf>
    <xf numFmtId="0" fontId="8" fillId="2" borderId="0" xfId="0" applyFont="1" applyFill="1" applyAlignment="1" applyProtection="1">
      <alignment horizontal="left" wrapText="1" indent="9"/>
      <protection hidden="1"/>
    </xf>
    <xf numFmtId="0" fontId="8" fillId="2" borderId="0" xfId="0" applyFont="1" applyFill="1" applyAlignment="1" applyProtection="1">
      <alignment horizontal="left" wrapText="1" indent="13"/>
      <protection hidden="1"/>
    </xf>
    <xf numFmtId="0" fontId="8" fillId="2" borderId="0" xfId="0" applyFont="1" applyFill="1" applyAlignment="1" applyProtection="1">
      <alignment horizontal="left" wrapText="1" indent="9"/>
      <protection hidden="1"/>
    </xf>
    <xf numFmtId="0" fontId="8" fillId="2" borderId="0" xfId="0" applyFont="1" applyFill="1" applyAlignment="1" applyProtection="1">
      <alignment horizontal="left" wrapText="1"/>
      <protection hidden="1"/>
    </xf>
    <xf numFmtId="0" fontId="13" fillId="2" borderId="0" xfId="0" applyFont="1" applyFill="1" applyAlignment="1" applyProtection="1">
      <alignment horizontal="justify" wrapText="1"/>
      <protection hidden="1"/>
    </xf>
    <xf numFmtId="0" fontId="14" fillId="2" borderId="0" xfId="0" applyFont="1" applyFill="1" applyAlignment="1" applyProtection="1">
      <alignment horizontal="justify" wrapText="1"/>
      <protection hidden="1"/>
    </xf>
    <xf numFmtId="0" fontId="8" fillId="2" borderId="0" xfId="0" applyFont="1" applyFill="1" applyAlignment="1" applyProtection="1">
      <alignment horizontal="left" wrapText="1" indent="4"/>
      <protection hidden="1"/>
    </xf>
    <xf numFmtId="0" fontId="16" fillId="2" borderId="0" xfId="6" applyFont="1" applyFill="1" applyAlignment="1" applyProtection="1">
      <alignment horizontal="center" wrapText="1"/>
      <protection hidden="1"/>
    </xf>
    <xf numFmtId="0" fontId="15" fillId="2" borderId="0" xfId="6" applyFont="1" applyFill="1" applyAlignment="1" applyProtection="1">
      <alignment horizontal="justify" wrapText="1"/>
      <protection hidden="1"/>
    </xf>
    <xf numFmtId="0" fontId="15" fillId="2" borderId="0" xfId="6" applyFont="1" applyFill="1" applyAlignment="1" applyProtection="1">
      <alignment horizontal="left" wrapText="1" indent="3"/>
      <protection hidden="1"/>
    </xf>
    <xf numFmtId="0" fontId="15" fillId="2" borderId="0" xfId="6" applyFont="1" applyFill="1" applyAlignment="1" applyProtection="1">
      <alignment horizontal="left" wrapText="1" indent="2"/>
      <protection hidden="1"/>
    </xf>
    <xf numFmtId="0" fontId="8" fillId="2" borderId="0" xfId="6" applyFont="1" applyFill="1" applyAlignment="1" applyProtection="1">
      <alignment horizontal="left" wrapText="1" indent="4"/>
      <protection hidden="1"/>
    </xf>
    <xf numFmtId="0" fontId="8" fillId="2" borderId="0" xfId="6" applyFont="1" applyFill="1" applyAlignment="1" applyProtection="1">
      <alignment horizontal="left" wrapText="1" indent="4"/>
      <protection hidden="1"/>
    </xf>
    <xf numFmtId="0" fontId="15" fillId="2" borderId="0" xfId="6" applyFont="1" applyFill="1" applyAlignment="1" applyProtection="1">
      <alignment horizontal="left" wrapText="1" indent="2"/>
      <protection hidden="1"/>
    </xf>
    <xf numFmtId="0" fontId="18" fillId="2" borderId="0" xfId="6" applyFont="1" applyFill="1" applyAlignment="1" applyProtection="1">
      <alignment wrapText="1"/>
      <protection hidden="1"/>
    </xf>
    <xf numFmtId="0" fontId="9" fillId="2" borderId="0" xfId="0" applyFont="1" applyFill="1" applyAlignment="1" applyProtection="1">
      <alignment wrapText="1"/>
      <protection hidden="1"/>
    </xf>
    <xf numFmtId="0" fontId="19" fillId="0" borderId="0" xfId="5" applyFont="1" applyAlignment="1" applyProtection="1">
      <protection hidden="1"/>
    </xf>
    <xf numFmtId="0" fontId="15" fillId="4" borderId="1" xfId="5" applyFont="1" applyFill="1" applyBorder="1" applyAlignment="1" applyProtection="1">
      <alignment horizontal="center" vertical="center" wrapText="1"/>
      <protection hidden="1"/>
    </xf>
    <xf numFmtId="0" fontId="8" fillId="4" borderId="46" xfId="5" applyFont="1" applyFill="1" applyBorder="1" applyAlignment="1" applyProtection="1">
      <alignment horizontal="left" vertical="center" wrapText="1"/>
      <protection hidden="1"/>
    </xf>
    <xf numFmtId="0" fontId="8" fillId="4" borderId="48" xfId="5" applyFont="1" applyFill="1" applyBorder="1" applyAlignment="1" applyProtection="1">
      <alignment horizontal="left" vertical="center" wrapText="1"/>
      <protection hidden="1"/>
    </xf>
    <xf numFmtId="0" fontId="18" fillId="4" borderId="2" xfId="5" applyFont="1" applyFill="1" applyBorder="1" applyAlignment="1" applyProtection="1">
      <alignment horizontal="centerContinuous" vertical="center"/>
      <protection hidden="1"/>
    </xf>
    <xf numFmtId="0" fontId="18" fillId="4" borderId="3" xfId="5" applyFont="1" applyFill="1" applyBorder="1" applyAlignment="1" applyProtection="1">
      <alignment horizontal="centerContinuous" vertical="center"/>
      <protection hidden="1"/>
    </xf>
    <xf numFmtId="0" fontId="18" fillId="4" borderId="4" xfId="5" applyFont="1" applyFill="1" applyBorder="1" applyAlignment="1" applyProtection="1">
      <alignment horizontal="centerContinuous" vertical="center"/>
      <protection hidden="1"/>
    </xf>
    <xf numFmtId="0" fontId="15" fillId="4" borderId="5" xfId="5" applyFont="1" applyFill="1" applyBorder="1" applyAlignment="1" applyProtection="1">
      <alignment horizontal="center" vertical="center"/>
      <protection hidden="1"/>
    </xf>
    <xf numFmtId="0" fontId="8" fillId="4" borderId="0" xfId="5" applyFont="1" applyFill="1" applyBorder="1" applyAlignment="1" applyProtection="1">
      <alignment horizontal="left" vertical="center" wrapText="1"/>
      <protection hidden="1"/>
    </xf>
    <xf numFmtId="0" fontId="8" fillId="4" borderId="63" xfId="5" applyFont="1" applyFill="1" applyBorder="1" applyAlignment="1" applyProtection="1">
      <alignment horizontal="left" vertical="center" wrapText="1"/>
      <protection hidden="1"/>
    </xf>
    <xf numFmtId="0" fontId="15" fillId="4" borderId="44" xfId="5" applyFont="1" applyFill="1" applyBorder="1" applyAlignment="1" applyProtection="1">
      <alignment horizontal="center" vertical="center" wrapText="1"/>
      <protection hidden="1"/>
    </xf>
    <xf numFmtId="0" fontId="8" fillId="4" borderId="6" xfId="5" applyFont="1" applyFill="1" applyBorder="1" applyAlignment="1" applyProtection="1">
      <alignment horizontal="centerContinuous" vertical="center"/>
      <protection hidden="1"/>
    </xf>
    <xf numFmtId="0" fontId="8" fillId="4" borderId="7" xfId="5" applyFont="1" applyFill="1" applyBorder="1" applyAlignment="1" applyProtection="1">
      <alignment horizontal="centerContinuous" vertical="center"/>
      <protection hidden="1"/>
    </xf>
    <xf numFmtId="0" fontId="8" fillId="4" borderId="8" xfId="5" applyFont="1" applyFill="1" applyBorder="1" applyAlignment="1" applyProtection="1">
      <alignment horizontal="centerContinuous" vertical="center"/>
      <protection hidden="1"/>
    </xf>
    <xf numFmtId="0" fontId="15" fillId="4" borderId="44" xfId="5" applyFont="1" applyFill="1" applyBorder="1" applyAlignment="1" applyProtection="1">
      <alignment horizontal="center" vertical="center"/>
      <protection hidden="1"/>
    </xf>
    <xf numFmtId="0" fontId="15" fillId="4" borderId="9" xfId="5" applyFont="1" applyFill="1" applyBorder="1" applyAlignment="1" applyProtection="1">
      <alignment horizontal="center" vertical="center"/>
      <protection hidden="1"/>
    </xf>
    <xf numFmtId="0" fontId="8" fillId="4" borderId="47" xfId="5" applyFont="1" applyFill="1" applyBorder="1" applyAlignment="1" applyProtection="1">
      <alignment horizontal="left" vertical="center" wrapText="1"/>
      <protection hidden="1"/>
    </xf>
    <xf numFmtId="0" fontId="8" fillId="4" borderId="56" xfId="5" applyFont="1" applyFill="1" applyBorder="1" applyAlignment="1" applyProtection="1">
      <alignment horizontal="left" vertical="center" wrapText="1"/>
      <protection hidden="1"/>
    </xf>
    <xf numFmtId="0" fontId="15" fillId="4" borderId="45" xfId="5" applyFont="1" applyFill="1" applyBorder="1" applyAlignment="1" applyProtection="1">
      <alignment horizontal="center" vertical="center" wrapText="1"/>
      <protection hidden="1"/>
    </xf>
    <xf numFmtId="0" fontId="8" fillId="4" borderId="10" xfId="5" applyFont="1" applyFill="1" applyBorder="1" applyAlignment="1" applyProtection="1">
      <alignment horizontal="center" wrapText="1"/>
      <protection hidden="1"/>
    </xf>
    <xf numFmtId="0" fontId="8" fillId="4" borderId="11" xfId="5" applyFont="1" applyFill="1" applyBorder="1" applyAlignment="1" applyProtection="1">
      <alignment horizontal="center" wrapText="1"/>
      <protection hidden="1"/>
    </xf>
    <xf numFmtId="0" fontId="8" fillId="4" borderId="12" xfId="5" applyFont="1" applyFill="1" applyBorder="1" applyAlignment="1" applyProtection="1">
      <alignment horizontal="center" vertical="center" wrapText="1"/>
      <protection hidden="1"/>
    </xf>
    <xf numFmtId="0" fontId="8" fillId="4" borderId="13" xfId="5" applyFont="1" applyFill="1" applyBorder="1" applyAlignment="1" applyProtection="1">
      <alignment horizontal="center" vertical="center" wrapText="1"/>
      <protection hidden="1"/>
    </xf>
    <xf numFmtId="0" fontId="15" fillId="4" borderId="45" xfId="5" applyFont="1" applyFill="1" applyBorder="1" applyAlignment="1" applyProtection="1">
      <alignment horizontal="center" vertical="center"/>
      <protection hidden="1"/>
    </xf>
    <xf numFmtId="0" fontId="15" fillId="4" borderId="6" xfId="5" applyFont="1" applyFill="1" applyBorder="1" applyAlignment="1" applyProtection="1">
      <alignment horizontal="left" vertical="center"/>
      <protection hidden="1"/>
    </xf>
    <xf numFmtId="0" fontId="15" fillId="4" borderId="7" xfId="5" applyFont="1" applyFill="1" applyBorder="1" applyAlignment="1" applyProtection="1">
      <alignment horizontal="left" vertical="center"/>
      <protection hidden="1"/>
    </xf>
    <xf numFmtId="0" fontId="15" fillId="4" borderId="8" xfId="5" applyFont="1" applyFill="1" applyBorder="1" applyAlignment="1" applyProtection="1">
      <alignment horizontal="left" vertical="center"/>
      <protection hidden="1"/>
    </xf>
    <xf numFmtId="164" fontId="8" fillId="5" borderId="15" xfId="5" applyNumberFormat="1" applyFont="1" applyFill="1" applyBorder="1" applyAlignment="1" applyProtection="1">
      <alignment horizontal="right" vertical="center" shrinkToFit="1"/>
      <protection hidden="1"/>
    </xf>
    <xf numFmtId="164" fontId="8" fillId="5" borderId="16" xfId="5" applyNumberFormat="1" applyFont="1" applyFill="1" applyBorder="1" applyAlignment="1" applyProtection="1">
      <alignment horizontal="right" vertical="center" shrinkToFit="1"/>
      <protection hidden="1"/>
    </xf>
    <xf numFmtId="164" fontId="8" fillId="5" borderId="17" xfId="5" applyNumberFormat="1" applyFont="1" applyFill="1" applyBorder="1" applyAlignment="1" applyProtection="1">
      <alignment horizontal="right" vertical="center" shrinkToFit="1"/>
      <protection hidden="1"/>
    </xf>
    <xf numFmtId="164" fontId="15" fillId="6" borderId="14" xfId="5" applyNumberFormat="1" applyFont="1" applyFill="1" applyBorder="1" applyAlignment="1" applyProtection="1">
      <alignment horizontal="right" vertical="center" shrinkToFit="1"/>
      <protection hidden="1"/>
    </xf>
    <xf numFmtId="0" fontId="15" fillId="0" borderId="0" xfId="5" applyFont="1" applyFill="1" applyAlignment="1" applyProtection="1">
      <alignment vertical="center"/>
      <protection hidden="1"/>
    </xf>
    <xf numFmtId="165" fontId="8" fillId="3" borderId="0" xfId="5" applyNumberFormat="1" applyFont="1" applyFill="1" applyAlignment="1" applyProtection="1">
      <alignment vertical="center"/>
      <protection hidden="1"/>
    </xf>
    <xf numFmtId="0" fontId="15" fillId="3" borderId="0" xfId="5" applyFont="1" applyFill="1" applyAlignment="1" applyProtection="1">
      <alignment vertical="center"/>
      <protection hidden="1"/>
    </xf>
    <xf numFmtId="0" fontId="15" fillId="4" borderId="18" xfId="5" applyFont="1" applyFill="1" applyBorder="1" applyAlignment="1" applyProtection="1">
      <alignment horizontal="left" vertical="center"/>
      <protection hidden="1"/>
    </xf>
    <xf numFmtId="0" fontId="15" fillId="4" borderId="19" xfId="5" applyFont="1" applyFill="1" applyBorder="1" applyAlignment="1" applyProtection="1">
      <alignment horizontal="left" vertical="center"/>
      <protection hidden="1"/>
    </xf>
    <xf numFmtId="0" fontId="15" fillId="4" borderId="20" xfId="5" applyFont="1" applyFill="1" applyBorder="1" applyAlignment="1" applyProtection="1">
      <alignment horizontal="left" vertical="center"/>
      <protection hidden="1"/>
    </xf>
    <xf numFmtId="164" fontId="15" fillId="5" borderId="21" xfId="5" applyNumberFormat="1" applyFont="1" applyFill="1" applyBorder="1" applyAlignment="1" applyProtection="1">
      <alignment horizontal="right" vertical="center" shrinkToFit="1"/>
      <protection hidden="1"/>
    </xf>
    <xf numFmtId="164" fontId="8" fillId="5" borderId="23" xfId="5" applyNumberFormat="1" applyFont="1" applyFill="1" applyBorder="1" applyAlignment="1" applyProtection="1">
      <alignment horizontal="right" vertical="center" shrinkToFit="1"/>
      <protection hidden="1"/>
    </xf>
    <xf numFmtId="164" fontId="8" fillId="5" borderId="24" xfId="5" applyNumberFormat="1" applyFont="1" applyFill="1" applyBorder="1" applyAlignment="1" applyProtection="1">
      <alignment horizontal="right" vertical="center" shrinkToFit="1"/>
      <protection hidden="1"/>
    </xf>
    <xf numFmtId="164" fontId="15" fillId="6" borderId="21" xfId="5" applyNumberFormat="1" applyFont="1" applyFill="1" applyBorder="1" applyAlignment="1" applyProtection="1">
      <alignment horizontal="right" vertical="center" shrinkToFit="1"/>
      <protection hidden="1"/>
    </xf>
    <xf numFmtId="4" fontId="8" fillId="3" borderId="0" xfId="5" applyNumberFormat="1" applyFont="1" applyFill="1" applyAlignment="1" applyProtection="1">
      <alignment vertical="center"/>
      <protection hidden="1"/>
    </xf>
    <xf numFmtId="0" fontId="15" fillId="4" borderId="26" xfId="5" applyFont="1" applyFill="1" applyBorder="1" applyAlignment="1" applyProtection="1">
      <alignment horizontal="left" vertical="center"/>
      <protection hidden="1"/>
    </xf>
    <xf numFmtId="0" fontId="15" fillId="4" borderId="27" xfId="5" applyFont="1" applyFill="1" applyBorder="1" applyAlignment="1" applyProtection="1">
      <alignment horizontal="left" vertical="center"/>
      <protection hidden="1"/>
    </xf>
    <xf numFmtId="0" fontId="15" fillId="4" borderId="28" xfId="5" applyFont="1" applyFill="1" applyBorder="1" applyAlignment="1" applyProtection="1">
      <alignment horizontal="left" vertical="center"/>
      <protection hidden="1"/>
    </xf>
    <xf numFmtId="0" fontId="15" fillId="4" borderId="2" xfId="5" applyFont="1" applyFill="1" applyBorder="1" applyAlignment="1" applyProtection="1">
      <alignment vertical="center"/>
      <protection hidden="1"/>
    </xf>
    <xf numFmtId="0" fontId="15" fillId="4" borderId="3" xfId="5" applyFont="1" applyFill="1" applyBorder="1" applyAlignment="1" applyProtection="1">
      <alignment vertical="center"/>
      <protection hidden="1"/>
    </xf>
    <xf numFmtId="0" fontId="15" fillId="4" borderId="4" xfId="5" applyFont="1" applyFill="1" applyBorder="1" applyAlignment="1" applyProtection="1">
      <alignment vertical="center"/>
      <protection hidden="1"/>
    </xf>
    <xf numFmtId="164" fontId="15" fillId="5" borderId="34" xfId="5" applyNumberFormat="1" applyFont="1" applyFill="1" applyBorder="1" applyAlignment="1" applyProtection="1">
      <alignment horizontal="right" vertical="center" shrinkToFit="1"/>
      <protection hidden="1"/>
    </xf>
    <xf numFmtId="164" fontId="15" fillId="5" borderId="35" xfId="5" applyNumberFormat="1" applyFont="1" applyFill="1" applyBorder="1" applyAlignment="1" applyProtection="1">
      <alignment horizontal="right" vertical="center" shrinkToFit="1"/>
      <protection hidden="1"/>
    </xf>
    <xf numFmtId="164" fontId="15" fillId="5" borderId="36" xfId="5" applyNumberFormat="1" applyFont="1" applyFill="1" applyBorder="1" applyAlignment="1" applyProtection="1">
      <alignment horizontal="right" vertical="center" shrinkToFit="1"/>
      <protection hidden="1"/>
    </xf>
    <xf numFmtId="164" fontId="15" fillId="5" borderId="4" xfId="5" applyNumberFormat="1" applyFont="1" applyFill="1" applyBorder="1" applyAlignment="1" applyProtection="1">
      <alignment horizontal="right" vertical="center" shrinkToFit="1"/>
      <protection hidden="1"/>
    </xf>
    <xf numFmtId="0" fontId="23" fillId="0" borderId="0" xfId="5" applyFont="1" applyFill="1" applyAlignment="1" applyProtection="1">
      <alignment vertical="center"/>
      <protection hidden="1"/>
    </xf>
    <xf numFmtId="0" fontId="24" fillId="0" borderId="0" xfId="5" applyFont="1" applyFill="1" applyBorder="1" applyAlignment="1" applyProtection="1">
      <alignment horizontal="left" vertical="center"/>
      <protection hidden="1"/>
    </xf>
    <xf numFmtId="0" fontId="8" fillId="0" borderId="0" xfId="5" applyFont="1" applyFill="1" applyBorder="1" applyAlignment="1" applyProtection="1">
      <alignment vertical="center"/>
      <protection hidden="1"/>
    </xf>
    <xf numFmtId="0" fontId="25" fillId="0" borderId="0" xfId="5" applyFont="1" applyFill="1" applyAlignment="1" applyProtection="1">
      <alignment horizontal="left" vertical="top"/>
      <protection hidden="1"/>
    </xf>
    <xf numFmtId="0" fontId="25" fillId="0" borderId="0" xfId="5" applyFont="1" applyFill="1" applyBorder="1" applyAlignment="1" applyProtection="1">
      <alignment vertical="top"/>
      <protection hidden="1"/>
    </xf>
    <xf numFmtId="0" fontId="26" fillId="0" borderId="0" xfId="5" applyFont="1" applyFill="1" applyAlignment="1" applyProtection="1">
      <alignment vertical="top"/>
      <protection hidden="1"/>
    </xf>
    <xf numFmtId="0" fontId="27" fillId="0" borderId="0" xfId="5" applyNumberFormat="1" applyFont="1" applyFill="1" applyAlignment="1" applyProtection="1">
      <alignment horizontal="right" vertical="center"/>
      <protection hidden="1"/>
    </xf>
    <xf numFmtId="0" fontId="28" fillId="0" borderId="0" xfId="5" applyFont="1" applyFill="1" applyBorder="1" applyAlignment="1" applyProtection="1">
      <alignment vertical="top"/>
      <protection hidden="1"/>
    </xf>
    <xf numFmtId="0" fontId="25" fillId="0" borderId="0" xfId="5" applyFont="1" applyFill="1" applyBorder="1" applyAlignment="1" applyProtection="1">
      <alignment horizontal="left" vertical="top"/>
      <protection hidden="1"/>
    </xf>
    <xf numFmtId="0" fontId="29" fillId="0" borderId="0" xfId="5" applyFont="1" applyFill="1" applyAlignment="1" applyProtection="1">
      <alignment vertical="top"/>
      <protection hidden="1"/>
    </xf>
    <xf numFmtId="0" fontId="8" fillId="0" borderId="0" xfId="5" applyFont="1" applyFill="1" applyBorder="1" applyAlignment="1" applyProtection="1">
      <alignment vertical="top"/>
      <protection hidden="1"/>
    </xf>
    <xf numFmtId="0" fontId="8" fillId="4" borderId="33" xfId="5" applyFont="1" applyFill="1" applyBorder="1" applyAlignment="1" applyProtection="1">
      <alignment horizontal="center" vertical="center" wrapText="1"/>
      <protection hidden="1"/>
    </xf>
    <xf numFmtId="0" fontId="8" fillId="4" borderId="31" xfId="5" applyFont="1" applyFill="1" applyBorder="1" applyAlignment="1" applyProtection="1">
      <alignment horizontal="center" vertical="center" wrapText="1"/>
      <protection hidden="1"/>
    </xf>
    <xf numFmtId="166" fontId="8" fillId="5" borderId="15" xfId="5" applyNumberFormat="1" applyFont="1" applyFill="1" applyBorder="1" applyAlignment="1" applyProtection="1">
      <alignment horizontal="right" vertical="center" shrinkToFit="1"/>
      <protection hidden="1"/>
    </xf>
    <xf numFmtId="164" fontId="8" fillId="5" borderId="37" xfId="5" applyNumberFormat="1" applyFont="1" applyFill="1" applyBorder="1" applyAlignment="1" applyProtection="1">
      <alignment horizontal="right" vertical="center" shrinkToFit="1"/>
      <protection hidden="1"/>
    </xf>
    <xf numFmtId="164" fontId="8" fillId="5" borderId="38" xfId="5" applyNumberFormat="1" applyFont="1" applyFill="1" applyBorder="1" applyAlignment="1" applyProtection="1">
      <alignment horizontal="right" vertical="center" shrinkToFit="1"/>
      <protection hidden="1"/>
    </xf>
    <xf numFmtId="164" fontId="15" fillId="5" borderId="39" xfId="5" applyNumberFormat="1" applyFont="1" applyFill="1" applyBorder="1" applyAlignment="1" applyProtection="1">
      <alignment horizontal="right" vertical="center" shrinkToFit="1"/>
      <protection hidden="1"/>
    </xf>
    <xf numFmtId="164" fontId="15" fillId="5" borderId="40" xfId="5" applyNumberFormat="1" applyFont="1" applyFill="1" applyBorder="1" applyAlignment="1" applyProtection="1">
      <alignment horizontal="right" vertical="center" shrinkToFit="1"/>
      <protection hidden="1"/>
    </xf>
    <xf numFmtId="0" fontId="27" fillId="0" borderId="0" xfId="5" applyFont="1" applyFill="1" applyAlignment="1" applyProtection="1">
      <alignment horizontal="right" vertical="center"/>
      <protection hidden="1"/>
    </xf>
    <xf numFmtId="0" fontId="8" fillId="4" borderId="41" xfId="5" applyFont="1" applyFill="1" applyBorder="1" applyAlignment="1" applyProtection="1">
      <alignment horizontal="centerContinuous" vertical="center"/>
      <protection hidden="1"/>
    </xf>
    <xf numFmtId="165" fontId="30" fillId="3" borderId="0" xfId="5" applyNumberFormat="1" applyFont="1" applyFill="1" applyAlignment="1" applyProtection="1">
      <alignment vertical="center"/>
      <protection hidden="1"/>
    </xf>
    <xf numFmtId="167" fontId="15" fillId="5" borderId="14" xfId="5" applyNumberFormat="1" applyFont="1" applyFill="1" applyBorder="1" applyAlignment="1" applyProtection="1">
      <alignment horizontal="right" vertical="center" shrinkToFit="1"/>
      <protection hidden="1"/>
    </xf>
    <xf numFmtId="167" fontId="15" fillId="6" borderId="14" xfId="5" applyNumberFormat="1" applyFont="1" applyFill="1" applyBorder="1" applyAlignment="1" applyProtection="1">
      <alignment horizontal="right" vertical="center" shrinkToFit="1"/>
      <protection hidden="1"/>
    </xf>
    <xf numFmtId="168" fontId="15" fillId="3" borderId="0" xfId="5" applyNumberFormat="1" applyFont="1" applyFill="1" applyAlignment="1" applyProtection="1">
      <alignment vertical="center"/>
      <protection hidden="1"/>
    </xf>
    <xf numFmtId="167" fontId="15" fillId="5" borderId="21" xfId="5" applyNumberFormat="1" applyFont="1" applyFill="1" applyBorder="1" applyAlignment="1" applyProtection="1">
      <alignment horizontal="right" vertical="center" shrinkToFit="1"/>
      <protection hidden="1"/>
    </xf>
    <xf numFmtId="167" fontId="15" fillId="6" borderId="21" xfId="5" applyNumberFormat="1" applyFont="1" applyFill="1" applyBorder="1" applyAlignment="1" applyProtection="1">
      <alignment horizontal="right" vertical="center" shrinkToFit="1"/>
      <protection hidden="1"/>
    </xf>
    <xf numFmtId="167" fontId="15" fillId="5" borderId="25" xfId="5" applyNumberFormat="1" applyFont="1" applyFill="1" applyBorder="1" applyAlignment="1" applyProtection="1">
      <alignment horizontal="right" vertical="center" shrinkToFit="1"/>
      <protection hidden="1"/>
    </xf>
    <xf numFmtId="167" fontId="15" fillId="6" borderId="25" xfId="5" applyNumberFormat="1" applyFont="1" applyFill="1" applyBorder="1" applyAlignment="1" applyProtection="1">
      <alignment horizontal="right" vertical="center" shrinkToFit="1"/>
      <protection hidden="1"/>
    </xf>
    <xf numFmtId="0" fontId="8" fillId="4" borderId="48" xfId="5" applyFont="1" applyFill="1" applyBorder="1" applyAlignment="1" applyProtection="1">
      <alignment horizontal="center" vertical="center" wrapText="1"/>
      <protection hidden="1"/>
    </xf>
    <xf numFmtId="0" fontId="8" fillId="4" borderId="56" xfId="5" applyFont="1" applyFill="1" applyBorder="1" applyAlignment="1" applyProtection="1">
      <alignment horizontal="center" vertical="center" wrapText="1"/>
      <protection hidden="1"/>
    </xf>
    <xf numFmtId="164" fontId="15" fillId="5" borderId="22" xfId="5" applyNumberFormat="1" applyFont="1" applyFill="1" applyBorder="1" applyAlignment="1" applyProtection="1">
      <alignment horizontal="right" vertical="center" shrinkToFit="1"/>
      <protection hidden="1"/>
    </xf>
    <xf numFmtId="164" fontId="15" fillId="5" borderId="23" xfId="5" applyNumberFormat="1" applyFont="1" applyFill="1" applyBorder="1" applyAlignment="1" applyProtection="1">
      <alignment horizontal="right" vertical="center" shrinkToFit="1"/>
      <protection hidden="1"/>
    </xf>
    <xf numFmtId="164" fontId="15" fillId="5" borderId="24" xfId="5" applyNumberFormat="1" applyFont="1" applyFill="1" applyBorder="1" applyAlignment="1" applyProtection="1">
      <alignment horizontal="right" vertical="center" shrinkToFit="1"/>
      <protection hidden="1"/>
    </xf>
    <xf numFmtId="0" fontId="31" fillId="0" borderId="0" xfId="5" applyFont="1" applyFill="1" applyAlignment="1" applyProtection="1">
      <alignment vertical="top"/>
      <protection hidden="1"/>
    </xf>
    <xf numFmtId="0" fontId="15" fillId="4" borderId="2" xfId="5" applyFont="1" applyFill="1" applyBorder="1" applyAlignment="1" applyProtection="1">
      <alignment horizontal="centerContinuous" vertical="center"/>
      <protection hidden="1"/>
    </xf>
    <xf numFmtId="0" fontId="15" fillId="4" borderId="3" xfId="5" applyFont="1" applyFill="1" applyBorder="1" applyAlignment="1" applyProtection="1">
      <alignment horizontal="centerContinuous" vertical="center"/>
      <protection hidden="1"/>
    </xf>
    <xf numFmtId="0" fontId="15" fillId="4" borderId="4" xfId="5" applyFont="1" applyFill="1" applyBorder="1" applyAlignment="1" applyProtection="1">
      <alignment horizontal="centerContinuous" vertical="center"/>
      <protection hidden="1"/>
    </xf>
    <xf numFmtId="0" fontId="15" fillId="4" borderId="6" xfId="5" applyFont="1" applyFill="1" applyBorder="1" applyAlignment="1" applyProtection="1">
      <alignment horizontal="centerContinuous" vertical="center"/>
      <protection hidden="1"/>
    </xf>
    <xf numFmtId="0" fontId="15" fillId="4" borderId="8" xfId="5" applyFont="1" applyFill="1" applyBorder="1" applyAlignment="1" applyProtection="1">
      <alignment horizontal="centerContinuous" vertical="center"/>
      <protection hidden="1"/>
    </xf>
    <xf numFmtId="0" fontId="15" fillId="4" borderId="44" xfId="5" applyFont="1" applyFill="1" applyBorder="1" applyAlignment="1" applyProtection="1">
      <alignment horizontal="center" vertical="center" wrapText="1"/>
      <protection hidden="1"/>
    </xf>
    <xf numFmtId="0" fontId="8" fillId="4" borderId="33" xfId="5" applyFont="1" applyFill="1" applyBorder="1" applyAlignment="1" applyProtection="1">
      <alignment horizontal="center" vertical="center"/>
      <protection hidden="1"/>
    </xf>
    <xf numFmtId="0" fontId="8" fillId="4" borderId="13" xfId="5" applyFont="1" applyFill="1" applyBorder="1" applyAlignment="1" applyProtection="1">
      <alignment horizontal="center" vertical="center"/>
      <protection hidden="1"/>
    </xf>
    <xf numFmtId="0" fontId="14" fillId="4" borderId="45" xfId="5" applyFont="1" applyFill="1" applyBorder="1" applyAlignment="1" applyProtection="1">
      <alignment horizontal="center" vertical="center" wrapText="1"/>
      <protection hidden="1"/>
    </xf>
    <xf numFmtId="0" fontId="15" fillId="4" borderId="46" xfId="5" applyFont="1" applyFill="1" applyBorder="1" applyAlignment="1" applyProtection="1">
      <alignment vertical="center"/>
      <protection hidden="1"/>
    </xf>
    <xf numFmtId="0" fontId="15" fillId="4" borderId="7" xfId="5" applyFont="1" applyFill="1" applyBorder="1" applyAlignment="1" applyProtection="1">
      <alignment vertical="center"/>
      <protection hidden="1"/>
    </xf>
    <xf numFmtId="169" fontId="8" fillId="5" borderId="15" xfId="5" applyNumberFormat="1" applyFont="1" applyFill="1" applyBorder="1" applyAlignment="1" applyProtection="1">
      <alignment horizontal="right" vertical="center" shrinkToFit="1"/>
      <protection hidden="1"/>
    </xf>
    <xf numFmtId="169" fontId="8" fillId="5" borderId="17" xfId="5" applyNumberFormat="1" applyFont="1" applyFill="1" applyBorder="1" applyAlignment="1" applyProtection="1">
      <alignment horizontal="right" vertical="center" shrinkToFit="1"/>
      <protection hidden="1"/>
    </xf>
    <xf numFmtId="169" fontId="8" fillId="5" borderId="14" xfId="5" applyNumberFormat="1" applyFont="1" applyFill="1" applyBorder="1" applyAlignment="1" applyProtection="1">
      <alignment horizontal="right" vertical="center" shrinkToFit="1"/>
      <protection hidden="1"/>
    </xf>
    <xf numFmtId="0" fontId="15" fillId="4" borderId="18" xfId="5" applyFont="1" applyFill="1" applyBorder="1" applyAlignment="1" applyProtection="1">
      <alignment horizontal="center" vertical="center" wrapText="1"/>
      <protection hidden="1"/>
    </xf>
    <xf numFmtId="0" fontId="15" fillId="4" borderId="19" xfId="5" applyFont="1" applyFill="1" applyBorder="1" applyAlignment="1" applyProtection="1">
      <alignment vertical="center"/>
      <protection hidden="1"/>
    </xf>
    <xf numFmtId="169" fontId="8" fillId="5" borderId="22" xfId="5" applyNumberFormat="1" applyFont="1" applyFill="1" applyBorder="1" applyAlignment="1" applyProtection="1">
      <alignment horizontal="right" vertical="center" shrinkToFit="1"/>
      <protection hidden="1"/>
    </xf>
    <xf numFmtId="169" fontId="8" fillId="5" borderId="24" xfId="5" applyNumberFormat="1" applyFont="1" applyFill="1" applyBorder="1" applyAlignment="1" applyProtection="1">
      <alignment horizontal="right" vertical="center" shrinkToFit="1"/>
      <protection hidden="1"/>
    </xf>
    <xf numFmtId="169" fontId="8" fillId="5" borderId="21" xfId="5" applyNumberFormat="1" applyFont="1" applyFill="1" applyBorder="1" applyAlignment="1" applyProtection="1">
      <alignment horizontal="right" vertical="center" shrinkToFit="1"/>
      <protection hidden="1"/>
    </xf>
    <xf numFmtId="0" fontId="15" fillId="4" borderId="29" xfId="5" applyFont="1" applyFill="1" applyBorder="1" applyAlignment="1" applyProtection="1">
      <alignment horizontal="center" vertical="center" wrapText="1"/>
      <protection hidden="1"/>
    </xf>
    <xf numFmtId="0" fontId="15" fillId="4" borderId="30" xfId="5" applyFont="1" applyFill="1" applyBorder="1" applyAlignment="1" applyProtection="1">
      <alignment horizontal="left" vertical="center"/>
      <protection hidden="1"/>
    </xf>
    <xf numFmtId="0" fontId="15" fillId="4" borderId="30" xfId="5" applyFont="1" applyFill="1" applyBorder="1" applyAlignment="1" applyProtection="1">
      <alignment vertical="center"/>
      <protection hidden="1"/>
    </xf>
    <xf numFmtId="169" fontId="8" fillId="5" borderId="33" xfId="5" applyNumberFormat="1" applyFont="1" applyFill="1" applyBorder="1" applyAlignment="1" applyProtection="1">
      <alignment horizontal="right" vertical="center" shrinkToFit="1"/>
      <protection hidden="1"/>
    </xf>
    <xf numFmtId="169" fontId="8" fillId="5" borderId="13" xfId="5" applyNumberFormat="1" applyFont="1" applyFill="1" applyBorder="1" applyAlignment="1" applyProtection="1">
      <alignment horizontal="right" vertical="center" shrinkToFit="1"/>
      <protection hidden="1"/>
    </xf>
    <xf numFmtId="169" fontId="8" fillId="5" borderId="32" xfId="5" applyNumberFormat="1" applyFont="1" applyFill="1" applyBorder="1" applyAlignment="1" applyProtection="1">
      <alignment horizontal="right" vertical="center" shrinkToFit="1"/>
      <protection hidden="1"/>
    </xf>
    <xf numFmtId="0" fontId="27" fillId="0" borderId="0" xfId="5" applyFont="1" applyFill="1" applyAlignment="1" applyProtection="1">
      <protection hidden="1"/>
    </xf>
    <xf numFmtId="0" fontId="28" fillId="0" borderId="0" xfId="5" applyFont="1" applyFill="1" applyAlignment="1" applyProtection="1">
      <alignment horizontal="left" vertical="top"/>
      <protection hidden="1"/>
    </xf>
    <xf numFmtId="0" fontId="24" fillId="0" borderId="0" xfId="5" applyFont="1" applyFill="1" applyAlignment="1" applyProtection="1">
      <alignment horizontal="left" vertical="top"/>
      <protection hidden="1"/>
    </xf>
    <xf numFmtId="0" fontId="33" fillId="0" borderId="0" xfId="5" applyFont="1" applyFill="1" applyAlignment="1" applyProtection="1">
      <alignment vertical="top"/>
      <protection hidden="1"/>
    </xf>
    <xf numFmtId="0" fontId="8" fillId="0" borderId="0" xfId="5" applyFont="1" applyFill="1" applyAlignment="1" applyProtection="1">
      <alignment vertical="top"/>
      <protection hidden="1"/>
    </xf>
    <xf numFmtId="0" fontId="27" fillId="0" borderId="0" xfId="5" applyNumberFormat="1" applyFont="1" applyFill="1" applyAlignment="1" applyProtection="1">
      <alignment vertical="top"/>
      <protection hidden="1"/>
    </xf>
    <xf numFmtId="0" fontId="8" fillId="3" borderId="0" xfId="5" applyFont="1" applyFill="1" applyAlignment="1" applyProtection="1">
      <alignment vertical="top"/>
      <protection hidden="1"/>
    </xf>
    <xf numFmtId="0" fontId="24" fillId="0" borderId="0" xfId="5" applyFont="1" applyFill="1" applyBorder="1" applyAlignment="1" applyProtection="1">
      <alignment horizontal="left" vertical="top"/>
      <protection hidden="1"/>
    </xf>
    <xf numFmtId="0" fontId="8" fillId="4" borderId="46" xfId="5" applyNumberFormat="1" applyFont="1" applyFill="1" applyBorder="1" applyAlignment="1" applyProtection="1">
      <alignment vertical="center" wrapText="1"/>
      <protection hidden="1"/>
    </xf>
    <xf numFmtId="0" fontId="8" fillId="4" borderId="48" xfId="5" applyNumberFormat="1" applyFont="1" applyFill="1" applyBorder="1" applyAlignment="1" applyProtection="1">
      <alignment vertical="center" wrapText="1"/>
      <protection hidden="1"/>
    </xf>
    <xf numFmtId="0" fontId="18" fillId="4" borderId="1" xfId="5" applyNumberFormat="1" applyFont="1" applyFill="1" applyBorder="1" applyAlignment="1" applyProtection="1">
      <alignment horizontal="centerContinuous" vertical="center" wrapText="1"/>
      <protection hidden="1"/>
    </xf>
    <xf numFmtId="0" fontId="18" fillId="4" borderId="46" xfId="5" applyNumberFormat="1" applyFont="1" applyFill="1" applyBorder="1" applyAlignment="1" applyProtection="1">
      <alignment horizontal="centerContinuous" vertical="center" wrapText="1"/>
      <protection hidden="1"/>
    </xf>
    <xf numFmtId="0" fontId="18" fillId="4" borderId="48" xfId="5" applyNumberFormat="1" applyFont="1" applyFill="1" applyBorder="1" applyAlignment="1" applyProtection="1">
      <alignment horizontal="centerContinuous" vertical="center" wrapText="1"/>
      <protection hidden="1"/>
    </xf>
    <xf numFmtId="0" fontId="27" fillId="0" borderId="0" xfId="5" applyNumberFormat="1" applyFont="1" applyFill="1" applyAlignment="1" applyProtection="1">
      <alignment vertical="center"/>
      <protection hidden="1"/>
    </xf>
    <xf numFmtId="0" fontId="8" fillId="4" borderId="0" xfId="5" applyNumberFormat="1" applyFont="1" applyFill="1" applyBorder="1" applyAlignment="1" applyProtection="1">
      <alignment vertical="center" wrapText="1"/>
      <protection hidden="1"/>
    </xf>
    <xf numFmtId="0" fontId="8" fillId="4" borderId="63" xfId="5" applyNumberFormat="1" applyFont="1" applyFill="1" applyBorder="1" applyAlignment="1" applyProtection="1">
      <alignment vertical="center" wrapText="1"/>
      <protection hidden="1"/>
    </xf>
    <xf numFmtId="0" fontId="18" fillId="4" borderId="49" xfId="5" applyNumberFormat="1" applyFont="1" applyFill="1" applyBorder="1" applyAlignment="1" applyProtection="1">
      <alignment horizontal="centerContinuous" vertical="center" wrapText="1"/>
      <protection hidden="1"/>
    </xf>
    <xf numFmtId="0" fontId="18" fillId="4" borderId="50" xfId="5" applyNumberFormat="1" applyFont="1" applyFill="1" applyBorder="1" applyAlignment="1" applyProtection="1">
      <alignment horizontal="centerContinuous" vertical="center" wrapText="1"/>
      <protection hidden="1"/>
    </xf>
    <xf numFmtId="0" fontId="18" fillId="4" borderId="51" xfId="5" applyNumberFormat="1" applyFont="1" applyFill="1" applyBorder="1" applyAlignment="1" applyProtection="1">
      <alignment horizontal="centerContinuous" vertical="center" wrapText="1"/>
      <protection hidden="1"/>
    </xf>
    <xf numFmtId="0" fontId="8" fillId="4" borderId="47" xfId="5" applyNumberFormat="1" applyFont="1" applyFill="1" applyBorder="1" applyAlignment="1" applyProtection="1">
      <alignment vertical="center" wrapText="1"/>
      <protection hidden="1"/>
    </xf>
    <xf numFmtId="0" fontId="8" fillId="4" borderId="56" xfId="5" applyNumberFormat="1" applyFont="1" applyFill="1" applyBorder="1" applyAlignment="1" applyProtection="1">
      <alignment vertical="center" wrapText="1"/>
      <protection hidden="1"/>
    </xf>
    <xf numFmtId="170" fontId="15" fillId="6" borderId="35" xfId="5" applyNumberFormat="1" applyFont="1" applyFill="1" applyBorder="1" applyAlignment="1" applyProtection="1">
      <alignment horizontal="right" vertical="center" shrinkToFit="1"/>
      <protection hidden="1"/>
    </xf>
    <xf numFmtId="170" fontId="15" fillId="6" borderId="36" xfId="5" applyNumberFormat="1" applyFont="1" applyFill="1" applyBorder="1" applyAlignment="1" applyProtection="1">
      <alignment horizontal="right" vertical="center" shrinkToFit="1"/>
      <protection hidden="1"/>
    </xf>
    <xf numFmtId="170" fontId="15" fillId="6" borderId="40" xfId="5" applyNumberFormat="1" applyFont="1" applyFill="1" applyBorder="1" applyAlignment="1" applyProtection="1">
      <alignment horizontal="right" vertical="center" shrinkToFit="1"/>
      <protection hidden="1"/>
    </xf>
    <xf numFmtId="170" fontId="8" fillId="5" borderId="15" xfId="5" applyNumberFormat="1" applyFont="1" applyFill="1" applyBorder="1" applyAlignment="1" applyProtection="1">
      <alignment horizontal="right" vertical="center" shrinkToFit="1"/>
      <protection hidden="1"/>
    </xf>
    <xf numFmtId="170" fontId="8" fillId="5" borderId="16" xfId="5" applyNumberFormat="1" applyFont="1" applyFill="1" applyBorder="1" applyAlignment="1" applyProtection="1">
      <alignment horizontal="right" vertical="center" shrinkToFit="1"/>
      <protection hidden="1"/>
    </xf>
    <xf numFmtId="170" fontId="8" fillId="6" borderId="17" xfId="5" applyNumberFormat="1" applyFont="1" applyFill="1" applyBorder="1" applyAlignment="1" applyProtection="1">
      <alignment horizontal="right" vertical="center" shrinkToFit="1"/>
      <protection hidden="1"/>
    </xf>
    <xf numFmtId="170" fontId="8" fillId="5" borderId="22" xfId="5" applyNumberFormat="1" applyFont="1" applyFill="1" applyBorder="1" applyAlignment="1" applyProtection="1">
      <alignment horizontal="right" vertical="center" shrinkToFit="1"/>
      <protection hidden="1"/>
    </xf>
    <xf numFmtId="170" fontId="8" fillId="5" borderId="23" xfId="5" applyNumberFormat="1" applyFont="1" applyFill="1" applyBorder="1" applyAlignment="1" applyProtection="1">
      <alignment horizontal="right" vertical="center" shrinkToFit="1"/>
      <protection hidden="1"/>
    </xf>
    <xf numFmtId="170" fontId="8" fillId="6" borderId="24" xfId="5" applyNumberFormat="1" applyFont="1" applyFill="1" applyBorder="1" applyAlignment="1" applyProtection="1">
      <alignment horizontal="right" vertical="center" shrinkToFit="1"/>
      <protection hidden="1"/>
    </xf>
    <xf numFmtId="0" fontId="8" fillId="4" borderId="28" xfId="5" applyNumberFormat="1" applyFont="1" applyFill="1" applyBorder="1" applyAlignment="1" applyProtection="1">
      <alignment vertical="center"/>
      <protection hidden="1"/>
    </xf>
    <xf numFmtId="170" fontId="8" fillId="5" borderId="42" xfId="5" applyNumberFormat="1" applyFont="1" applyFill="1" applyBorder="1" applyAlignment="1" applyProtection="1">
      <alignment horizontal="right" vertical="center" shrinkToFit="1"/>
      <protection hidden="1"/>
    </xf>
    <xf numFmtId="170" fontId="8" fillId="5" borderId="43" xfId="5" applyNumberFormat="1" applyFont="1" applyFill="1" applyBorder="1" applyAlignment="1" applyProtection="1">
      <alignment horizontal="right" vertical="center" shrinkToFit="1"/>
      <protection hidden="1"/>
    </xf>
    <xf numFmtId="170" fontId="8" fillId="6" borderId="52" xfId="5" applyNumberFormat="1" applyFont="1" applyFill="1" applyBorder="1" applyAlignment="1" applyProtection="1">
      <alignment horizontal="right" vertical="center" shrinkToFit="1"/>
      <protection hidden="1"/>
    </xf>
    <xf numFmtId="0" fontId="8" fillId="4" borderId="31" xfId="5" applyNumberFormat="1" applyFont="1" applyFill="1" applyBorder="1" applyAlignment="1" applyProtection="1">
      <alignment vertical="center"/>
      <protection hidden="1"/>
    </xf>
    <xf numFmtId="170" fontId="8" fillId="5" borderId="12" xfId="5" applyNumberFormat="1" applyFont="1" applyFill="1" applyBorder="1" applyAlignment="1" applyProtection="1">
      <alignment horizontal="right" vertical="center" shrinkToFit="1"/>
      <protection hidden="1"/>
    </xf>
    <xf numFmtId="170" fontId="8" fillId="6" borderId="13" xfId="5" applyNumberFormat="1" applyFont="1" applyFill="1" applyBorder="1" applyAlignment="1" applyProtection="1">
      <alignment horizontal="right" vertical="center" shrinkToFit="1"/>
      <protection hidden="1"/>
    </xf>
    <xf numFmtId="0" fontId="8" fillId="0" borderId="46" xfId="5" applyFont="1" applyFill="1" applyBorder="1" applyAlignment="1" applyProtection="1">
      <alignment vertical="center"/>
      <protection hidden="1"/>
    </xf>
    <xf numFmtId="0" fontId="27" fillId="0" borderId="46" xfId="5" applyFont="1" applyFill="1" applyBorder="1" applyAlignment="1" applyProtection="1">
      <alignment horizontal="right" vertical="center"/>
      <protection hidden="1"/>
    </xf>
    <xf numFmtId="0" fontId="34" fillId="0" borderId="0" xfId="5" applyNumberFormat="1" applyFont="1" applyFill="1" applyBorder="1" applyAlignment="1" applyProtection="1">
      <alignment horizontal="left" vertical="center" wrapText="1"/>
      <protection hidden="1"/>
    </xf>
    <xf numFmtId="0" fontId="15" fillId="0" borderId="0" xfId="5" applyNumberFormat="1" applyFont="1" applyFill="1" applyAlignment="1" applyProtection="1">
      <alignment vertical="center"/>
      <protection hidden="1"/>
    </xf>
    <xf numFmtId="0" fontId="36" fillId="0" borderId="0" xfId="5" applyNumberFormat="1" applyFont="1" applyFill="1" applyAlignment="1" applyProtection="1">
      <alignment vertical="center"/>
      <protection hidden="1"/>
    </xf>
    <xf numFmtId="0" fontId="36" fillId="3" borderId="0" xfId="5" applyNumberFormat="1" applyFont="1" applyFill="1" applyAlignment="1" applyProtection="1">
      <alignment vertical="center"/>
      <protection hidden="1"/>
    </xf>
    <xf numFmtId="0" fontId="15" fillId="4" borderId="6" xfId="5" applyNumberFormat="1" applyFont="1" applyFill="1" applyBorder="1" applyAlignment="1" applyProtection="1">
      <alignment horizontal="centerContinuous" vertical="center"/>
      <protection hidden="1"/>
    </xf>
    <xf numFmtId="0" fontId="15" fillId="4" borderId="7" xfId="5" applyNumberFormat="1" applyFont="1" applyFill="1" applyBorder="1" applyAlignment="1" applyProtection="1">
      <alignment horizontal="centerContinuous" vertical="center"/>
      <protection hidden="1"/>
    </xf>
    <xf numFmtId="0" fontId="15" fillId="4" borderId="8" xfId="5" applyNumberFormat="1" applyFont="1" applyFill="1" applyBorder="1" applyAlignment="1" applyProtection="1">
      <alignment horizontal="centerContinuous" vertical="center"/>
      <protection hidden="1"/>
    </xf>
    <xf numFmtId="164" fontId="15" fillId="6" borderId="36" xfId="5" applyNumberFormat="1" applyFont="1" applyFill="1" applyBorder="1" applyAlignment="1" applyProtection="1">
      <alignment horizontal="right" vertical="center" shrinkToFit="1"/>
      <protection hidden="1"/>
    </xf>
    <xf numFmtId="174" fontId="15" fillId="6" borderId="36" xfId="5" applyNumberFormat="1" applyFont="1" applyFill="1" applyBorder="1" applyAlignment="1" applyProtection="1">
      <alignment horizontal="right" vertical="center" shrinkToFit="1"/>
      <protection hidden="1"/>
    </xf>
    <xf numFmtId="174" fontId="8" fillId="6" borderId="16" xfId="5" applyNumberFormat="1" applyFont="1" applyFill="1" applyBorder="1" applyAlignment="1" applyProtection="1">
      <alignment horizontal="right" vertical="center" shrinkToFit="1"/>
      <protection hidden="1"/>
    </xf>
    <xf numFmtId="164" fontId="8" fillId="6" borderId="17" xfId="5" applyNumberFormat="1" applyFont="1" applyFill="1" applyBorder="1" applyAlignment="1" applyProtection="1">
      <alignment horizontal="right" vertical="center" shrinkToFit="1"/>
      <protection hidden="1"/>
    </xf>
    <xf numFmtId="174" fontId="8" fillId="6" borderId="23" xfId="5" applyNumberFormat="1" applyFont="1" applyFill="1" applyBorder="1" applyAlignment="1" applyProtection="1">
      <alignment horizontal="right" vertical="center" shrinkToFit="1"/>
      <protection hidden="1"/>
    </xf>
    <xf numFmtId="164" fontId="8" fillId="6" borderId="24" xfId="5" applyNumberFormat="1" applyFont="1" applyFill="1" applyBorder="1" applyAlignment="1" applyProtection="1">
      <alignment horizontal="right" vertical="center" shrinkToFit="1"/>
      <protection hidden="1"/>
    </xf>
    <xf numFmtId="164" fontId="8" fillId="5" borderId="12" xfId="5" applyNumberFormat="1" applyFont="1" applyFill="1" applyBorder="1" applyAlignment="1" applyProtection="1">
      <alignment horizontal="right" vertical="center" shrinkToFit="1"/>
      <protection hidden="1"/>
    </xf>
    <xf numFmtId="174" fontId="8" fillId="6" borderId="12" xfId="5" applyNumberFormat="1" applyFont="1" applyFill="1" applyBorder="1" applyAlignment="1" applyProtection="1">
      <alignment horizontal="right" vertical="center" shrinkToFit="1"/>
      <protection hidden="1"/>
    </xf>
    <xf numFmtId="164" fontId="8" fillId="6" borderId="13" xfId="5" applyNumberFormat="1" applyFont="1" applyFill="1" applyBorder="1" applyAlignment="1" applyProtection="1">
      <alignment horizontal="right" vertical="center" shrinkToFit="1"/>
      <protection hidden="1"/>
    </xf>
    <xf numFmtId="164" fontId="8" fillId="5" borderId="58" xfId="5" applyNumberFormat="1" applyFont="1" applyFill="1" applyBorder="1" applyAlignment="1" applyProtection="1">
      <alignment horizontal="right" vertical="center" shrinkToFit="1"/>
      <protection hidden="1"/>
    </xf>
    <xf numFmtId="173" fontId="8" fillId="6" borderId="12" xfId="5" applyNumberFormat="1" applyFont="1" applyFill="1" applyBorder="1" applyAlignment="1" applyProtection="1">
      <alignment horizontal="right" vertical="center" shrinkToFit="1"/>
      <protection hidden="1"/>
    </xf>
    <xf numFmtId="173" fontId="8" fillId="6" borderId="37" xfId="5" applyNumberFormat="1" applyFont="1" applyFill="1" applyBorder="1" applyAlignment="1" applyProtection="1">
      <alignment horizontal="right" vertical="center" shrinkToFit="1"/>
      <protection hidden="1"/>
    </xf>
    <xf numFmtId="177" fontId="8" fillId="2" borderId="23" xfId="2" applyNumberFormat="1" applyFont="1" applyFill="1" applyBorder="1" applyAlignment="1" applyProtection="1">
      <alignment horizontal="right" vertical="center" shrinkToFit="1"/>
      <protection hidden="1"/>
    </xf>
    <xf numFmtId="173" fontId="8" fillId="6" borderId="62" xfId="5" applyNumberFormat="1" applyFont="1" applyFill="1" applyBorder="1" applyAlignment="1" applyProtection="1">
      <alignment horizontal="right" vertical="center" shrinkToFit="1"/>
      <protection hidden="1"/>
    </xf>
    <xf numFmtId="173" fontId="8" fillId="6" borderId="43" xfId="5" applyNumberFormat="1" applyFont="1" applyFill="1" applyBorder="1" applyAlignment="1" applyProtection="1">
      <alignment horizontal="right" vertical="center" shrinkToFit="1"/>
      <protection hidden="1"/>
    </xf>
    <xf numFmtId="164" fontId="8" fillId="6" borderId="52" xfId="5" applyNumberFormat="1" applyFont="1" applyFill="1" applyBorder="1" applyAlignment="1" applyProtection="1">
      <alignment horizontal="right" vertical="center" shrinkToFit="1"/>
      <protection hidden="1"/>
    </xf>
    <xf numFmtId="0" fontId="38" fillId="0" borderId="46" xfId="5" applyNumberFormat="1" applyFont="1" applyFill="1" applyBorder="1" applyAlignment="1" applyProtection="1">
      <alignment vertical="center"/>
      <protection hidden="1"/>
    </xf>
    <xf numFmtId="1" fontId="8" fillId="3" borderId="0" xfId="5" applyNumberFormat="1" applyFont="1" applyFill="1" applyAlignment="1" applyProtection="1">
      <alignment vertical="center"/>
      <protection hidden="1"/>
    </xf>
    <xf numFmtId="164" fontId="8" fillId="5" borderId="59" xfId="5" applyNumberFormat="1" applyFont="1" applyFill="1" applyBorder="1" applyAlignment="1" applyProtection="1">
      <alignment horizontal="right" vertical="center" shrinkToFit="1"/>
      <protection hidden="1"/>
    </xf>
    <xf numFmtId="0" fontId="34" fillId="0" borderId="0" xfId="5" applyFont="1" applyFill="1" applyBorder="1" applyAlignment="1" applyProtection="1">
      <alignment vertical="center" wrapText="1"/>
      <protection hidden="1"/>
    </xf>
    <xf numFmtId="167" fontId="15" fillId="5" borderId="15" xfId="5" applyNumberFormat="1" applyFont="1" applyFill="1" applyBorder="1" applyAlignment="1" applyProtection="1">
      <alignment horizontal="right" vertical="center" shrinkToFit="1"/>
      <protection hidden="1"/>
    </xf>
    <xf numFmtId="167" fontId="15" fillId="5" borderId="16" xfId="5" applyNumberFormat="1" applyFont="1" applyFill="1" applyBorder="1" applyAlignment="1" applyProtection="1">
      <alignment horizontal="right" vertical="center" shrinkToFit="1"/>
      <protection hidden="1"/>
    </xf>
    <xf numFmtId="164" fontId="15" fillId="5" borderId="15" xfId="5" applyNumberFormat="1" applyFont="1" applyFill="1" applyBorder="1" applyAlignment="1" applyProtection="1">
      <alignment horizontal="right" vertical="center" shrinkToFit="1"/>
      <protection hidden="1"/>
    </xf>
    <xf numFmtId="164" fontId="15" fillId="5" borderId="16" xfId="5" applyNumberFormat="1" applyFont="1" applyFill="1" applyBorder="1" applyAlignment="1" applyProtection="1">
      <alignment horizontal="right" vertical="center" shrinkToFit="1"/>
      <protection hidden="1"/>
    </xf>
    <xf numFmtId="174" fontId="15" fillId="6" borderId="16" xfId="5" applyNumberFormat="1" applyFont="1" applyFill="1" applyBorder="1" applyAlignment="1" applyProtection="1">
      <alignment horizontal="right" vertical="center" shrinkToFit="1"/>
      <protection hidden="1"/>
    </xf>
    <xf numFmtId="164" fontId="15" fillId="6" borderId="17" xfId="5" applyNumberFormat="1" applyFont="1" applyFill="1" applyBorder="1" applyAlignment="1" applyProtection="1">
      <alignment horizontal="right" vertical="center" shrinkToFit="1"/>
      <protection hidden="1"/>
    </xf>
    <xf numFmtId="0" fontId="8" fillId="4" borderId="26" xfId="5" applyNumberFormat="1" applyFont="1" applyFill="1" applyBorder="1" applyAlignment="1" applyProtection="1">
      <alignment horizontal="center" vertical="center" textRotation="90"/>
      <protection hidden="1"/>
    </xf>
    <xf numFmtId="0" fontId="8" fillId="4" borderId="5" xfId="5" applyNumberFormat="1" applyFont="1" applyFill="1" applyBorder="1" applyAlignment="1" applyProtection="1">
      <alignment horizontal="center" vertical="center" textRotation="90"/>
      <protection hidden="1"/>
    </xf>
    <xf numFmtId="0" fontId="8" fillId="4" borderId="71" xfId="5" applyNumberFormat="1" applyFont="1" applyFill="1" applyBorder="1" applyAlignment="1" applyProtection="1">
      <alignment horizontal="center" vertical="center" textRotation="90"/>
      <protection hidden="1"/>
    </xf>
    <xf numFmtId="0" fontId="8" fillId="4" borderId="9" xfId="5" applyNumberFormat="1" applyFont="1" applyFill="1" applyBorder="1" applyAlignment="1" applyProtection="1">
      <alignment horizontal="center" vertical="center" textRotation="90"/>
      <protection hidden="1"/>
    </xf>
    <xf numFmtId="167" fontId="15" fillId="5" borderId="23" xfId="5" applyNumberFormat="1" applyFont="1" applyFill="1" applyBorder="1" applyAlignment="1" applyProtection="1">
      <alignment horizontal="right" vertical="center" shrinkToFit="1"/>
      <protection hidden="1"/>
    </xf>
    <xf numFmtId="0" fontId="40" fillId="4" borderId="0" xfId="5" applyNumberFormat="1" applyFont="1" applyFill="1" applyBorder="1" applyAlignment="1" applyProtection="1">
      <alignment vertical="center"/>
      <protection hidden="1"/>
    </xf>
    <xf numFmtId="0" fontId="36" fillId="4" borderId="0" xfId="5" applyNumberFormat="1" applyFont="1" applyFill="1" applyBorder="1" applyAlignment="1" applyProtection="1">
      <alignment vertical="center"/>
      <protection hidden="1"/>
    </xf>
    <xf numFmtId="0" fontId="15" fillId="4" borderId="63" xfId="5" applyNumberFormat="1" applyFont="1" applyFill="1" applyBorder="1" applyAlignment="1" applyProtection="1">
      <alignment vertical="center"/>
      <protection hidden="1"/>
    </xf>
    <xf numFmtId="0" fontId="15" fillId="4" borderId="30" xfId="5" applyNumberFormat="1" applyFont="1" applyFill="1" applyBorder="1" applyAlignment="1" applyProtection="1">
      <alignment horizontal="right" vertical="center"/>
      <protection hidden="1"/>
    </xf>
    <xf numFmtId="167" fontId="17" fillId="5" borderId="33" xfId="5" applyNumberFormat="1" applyFont="1" applyFill="1" applyBorder="1" applyAlignment="1" applyProtection="1">
      <alignment horizontal="right" vertical="center" shrinkToFit="1"/>
      <protection hidden="1"/>
    </xf>
    <xf numFmtId="167" fontId="15" fillId="5" borderId="12" xfId="5" applyNumberFormat="1" applyFont="1" applyFill="1" applyBorder="1" applyAlignment="1" applyProtection="1">
      <alignment horizontal="right" vertical="center" shrinkToFit="1"/>
      <protection hidden="1"/>
    </xf>
    <xf numFmtId="173" fontId="17" fillId="6" borderId="12" xfId="5" applyNumberFormat="1" applyFont="1" applyFill="1" applyBorder="1" applyAlignment="1" applyProtection="1">
      <alignment horizontal="right" vertical="center" shrinkToFit="1"/>
      <protection hidden="1"/>
    </xf>
    <xf numFmtId="164" fontId="17" fillId="5" borderId="33" xfId="5" applyNumberFormat="1" applyFont="1" applyFill="1" applyBorder="1" applyAlignment="1" applyProtection="1">
      <alignment horizontal="right" vertical="center" shrinkToFit="1"/>
      <protection hidden="1"/>
    </xf>
    <xf numFmtId="164" fontId="17" fillId="5" borderId="12" xfId="5" applyNumberFormat="1" applyFont="1" applyFill="1" applyBorder="1" applyAlignment="1" applyProtection="1">
      <alignment horizontal="right" vertical="center" shrinkToFit="1"/>
      <protection hidden="1"/>
    </xf>
    <xf numFmtId="174" fontId="17" fillId="6" borderId="12" xfId="5" applyNumberFormat="1" applyFont="1" applyFill="1" applyBorder="1" applyAlignment="1" applyProtection="1">
      <alignment horizontal="right" vertical="center" shrinkToFit="1"/>
      <protection hidden="1"/>
    </xf>
    <xf numFmtId="164" fontId="17" fillId="6" borderId="13" xfId="5" applyNumberFormat="1" applyFont="1" applyFill="1" applyBorder="1" applyAlignment="1" applyProtection="1">
      <alignment horizontal="right" vertical="center" shrinkToFit="1"/>
      <protection hidden="1"/>
    </xf>
    <xf numFmtId="0" fontId="27" fillId="0" borderId="0" xfId="5" applyFont="1" applyFill="1" applyBorder="1" applyAlignment="1" applyProtection="1">
      <protection hidden="1"/>
    </xf>
    <xf numFmtId="0" fontId="28" fillId="2" borderId="0" xfId="5" applyFont="1" applyFill="1" applyAlignment="1" applyProtection="1">
      <alignment horizontal="left" vertical="top"/>
      <protection hidden="1"/>
    </xf>
    <xf numFmtId="0" fontId="24" fillId="2" borderId="0" xfId="5" applyFont="1" applyFill="1" applyAlignment="1" applyProtection="1">
      <alignment horizontal="left" vertical="top" wrapText="1"/>
      <protection hidden="1"/>
    </xf>
    <xf numFmtId="167" fontId="8" fillId="5" borderId="64" xfId="5" applyNumberFormat="1" applyFont="1" applyFill="1" applyBorder="1" applyAlignment="1" applyProtection="1">
      <alignment horizontal="right" vertical="center" shrinkToFit="1"/>
      <protection hidden="1"/>
    </xf>
    <xf numFmtId="0" fontId="27" fillId="0" borderId="46" xfId="5" applyFont="1" applyFill="1" applyBorder="1" applyAlignment="1" applyProtection="1">
      <protection hidden="1"/>
    </xf>
    <xf numFmtId="0" fontId="24" fillId="0" borderId="0" xfId="5" applyFont="1" applyFill="1" applyAlignment="1" applyProtection="1">
      <alignment horizontal="left" vertical="top" wrapText="1"/>
      <protection hidden="1"/>
    </xf>
    <xf numFmtId="0" fontId="8" fillId="4" borderId="1" xfId="5" applyNumberFormat="1" applyFont="1" applyFill="1" applyBorder="1" applyAlignment="1" applyProtection="1">
      <alignment horizontal="center" vertical="center" textRotation="90" wrapText="1"/>
      <protection hidden="1"/>
    </xf>
    <xf numFmtId="0" fontId="7" fillId="0" borderId="48" xfId="5" applyBorder="1" applyAlignment="1" applyProtection="1">
      <alignment horizontal="center" vertical="center" textRotation="90" wrapText="1"/>
      <protection hidden="1"/>
    </xf>
    <xf numFmtId="0" fontId="7" fillId="0" borderId="5" xfId="5" applyBorder="1" applyAlignment="1" applyProtection="1">
      <alignment horizontal="center" vertical="center" textRotation="90" wrapText="1"/>
      <protection hidden="1"/>
    </xf>
    <xf numFmtId="0" fontId="7" fillId="0" borderId="63" xfId="5" applyBorder="1" applyAlignment="1" applyProtection="1">
      <alignment horizontal="center" vertical="center" textRotation="90" wrapText="1"/>
      <protection hidden="1"/>
    </xf>
    <xf numFmtId="0" fontId="8" fillId="4" borderId="19" xfId="5" applyNumberFormat="1" applyFont="1" applyFill="1" applyBorder="1" applyAlignment="1" applyProtection="1">
      <alignment horizontal="center" vertical="center"/>
      <protection hidden="1"/>
    </xf>
    <xf numFmtId="0" fontId="7" fillId="0" borderId="9" xfId="5" applyBorder="1" applyAlignment="1" applyProtection="1">
      <alignment horizontal="center" vertical="center" textRotation="90" wrapText="1"/>
      <protection hidden="1"/>
    </xf>
    <xf numFmtId="0" fontId="7" fillId="0" borderId="56" xfId="5" applyBorder="1" applyAlignment="1" applyProtection="1">
      <alignment horizontal="center" vertical="center" textRotation="90" wrapText="1"/>
      <protection hidden="1"/>
    </xf>
    <xf numFmtId="0" fontId="8" fillId="4" borderId="30" xfId="5" applyNumberFormat="1" applyFont="1" applyFill="1" applyBorder="1" applyAlignment="1" applyProtection="1">
      <alignment horizontal="center" vertical="center"/>
      <protection hidden="1"/>
    </xf>
    <xf numFmtId="167" fontId="15" fillId="5" borderId="35" xfId="5" applyNumberFormat="1" applyFont="1" applyFill="1" applyBorder="1" applyAlignment="1" applyProtection="1">
      <alignment horizontal="right" vertical="center" shrinkToFit="1"/>
      <protection hidden="1"/>
    </xf>
    <xf numFmtId="167" fontId="15" fillId="5" borderId="36" xfId="5" applyNumberFormat="1" applyFont="1" applyFill="1" applyBorder="1" applyAlignment="1" applyProtection="1">
      <alignment horizontal="right" vertical="center" shrinkToFit="1"/>
      <protection hidden="1"/>
    </xf>
    <xf numFmtId="0" fontId="8" fillId="4" borderId="63" xfId="5" applyNumberFormat="1" applyFont="1" applyFill="1" applyBorder="1" applyAlignment="1" applyProtection="1">
      <alignment horizontal="center" vertical="center" textRotation="90"/>
      <protection hidden="1"/>
    </xf>
    <xf numFmtId="0" fontId="8" fillId="4" borderId="51" xfId="5" applyNumberFormat="1" applyFont="1" applyFill="1" applyBorder="1" applyAlignment="1" applyProtection="1">
      <alignment vertical="center"/>
      <protection hidden="1"/>
    </xf>
    <xf numFmtId="173" fontId="8" fillId="6" borderId="54" xfId="5" applyNumberFormat="1" applyFont="1" applyFill="1" applyBorder="1" applyAlignment="1" applyProtection="1">
      <alignment horizontal="right" vertical="center" shrinkToFit="1"/>
      <protection hidden="1"/>
    </xf>
    <xf numFmtId="164" fontId="8" fillId="5" borderId="54" xfId="5" applyNumberFormat="1" applyFont="1" applyFill="1" applyBorder="1" applyAlignment="1" applyProtection="1">
      <alignment horizontal="right" vertical="center" shrinkToFit="1"/>
      <protection hidden="1"/>
    </xf>
    <xf numFmtId="174" fontId="8" fillId="6" borderId="54" xfId="5" applyNumberFormat="1" applyFont="1" applyFill="1" applyBorder="1" applyAlignment="1" applyProtection="1">
      <alignment horizontal="right" vertical="center" shrinkToFit="1"/>
      <protection hidden="1"/>
    </xf>
    <xf numFmtId="164" fontId="8" fillId="6" borderId="55" xfId="5" applyNumberFormat="1" applyFont="1" applyFill="1" applyBorder="1" applyAlignment="1" applyProtection="1">
      <alignment horizontal="right" vertical="center" shrinkToFit="1"/>
      <protection hidden="1"/>
    </xf>
    <xf numFmtId="0" fontId="8" fillId="4" borderId="56" xfId="5" applyNumberFormat="1" applyFont="1" applyFill="1" applyBorder="1" applyAlignment="1" applyProtection="1">
      <alignment horizontal="center" vertical="center" textRotation="90"/>
      <protection hidden="1"/>
    </xf>
    <xf numFmtId="0" fontId="37" fillId="0" borderId="46" xfId="5" applyNumberFormat="1" applyFont="1" applyFill="1" applyBorder="1" applyAlignment="1" applyProtection="1">
      <alignment vertical="center"/>
      <protection hidden="1"/>
    </xf>
    <xf numFmtId="0" fontId="31" fillId="0" borderId="0" xfId="5" applyNumberFormat="1" applyFont="1" applyFill="1" applyAlignment="1" applyProtection="1">
      <alignment vertical="center"/>
      <protection hidden="1"/>
    </xf>
    <xf numFmtId="0" fontId="25" fillId="0" borderId="0" xfId="5" applyNumberFormat="1" applyFont="1" applyFill="1" applyAlignment="1" applyProtection="1">
      <alignment vertical="center"/>
      <protection hidden="1"/>
    </xf>
    <xf numFmtId="0" fontId="34" fillId="2" borderId="0" xfId="5" applyFont="1" applyFill="1" applyBorder="1" applyAlignment="1" applyProtection="1">
      <alignment vertical="center" wrapText="1"/>
      <protection hidden="1"/>
    </xf>
    <xf numFmtId="0" fontId="8" fillId="4" borderId="38" xfId="5" applyNumberFormat="1" applyFont="1" applyFill="1" applyBorder="1" applyAlignment="1" applyProtection="1">
      <alignment horizontal="left" vertical="center"/>
      <protection hidden="1"/>
    </xf>
    <xf numFmtId="164" fontId="8" fillId="5" borderId="43" xfId="5" applyNumberFormat="1" applyFont="1" applyFill="1" applyBorder="1" applyAlignment="1" applyProtection="1">
      <alignment horizontal="right" vertical="center" shrinkToFit="1"/>
      <protection hidden="1"/>
    </xf>
    <xf numFmtId="174" fontId="8" fillId="6" borderId="43" xfId="5" applyNumberFormat="1" applyFont="1" applyFill="1" applyBorder="1" applyAlignment="1" applyProtection="1">
      <alignment horizontal="right" vertical="center" shrinkToFit="1"/>
      <protection hidden="1"/>
    </xf>
    <xf numFmtId="0" fontId="8" fillId="4" borderId="57" xfId="5" applyNumberFormat="1" applyFont="1" applyFill="1" applyBorder="1" applyAlignment="1" applyProtection="1">
      <alignment horizontal="left" vertical="center"/>
      <protection hidden="1"/>
    </xf>
    <xf numFmtId="0" fontId="15" fillId="4" borderId="50" xfId="5" applyNumberFormat="1" applyFont="1" applyFill="1" applyBorder="1" applyAlignment="1" applyProtection="1">
      <alignment horizontal="right" vertical="center"/>
      <protection hidden="1"/>
    </xf>
    <xf numFmtId="167" fontId="40" fillId="5" borderId="54" xfId="5" applyNumberFormat="1" applyFont="1" applyFill="1" applyBorder="1" applyAlignment="1" applyProtection="1">
      <alignment horizontal="right" vertical="center" shrinkToFit="1"/>
      <protection hidden="1"/>
    </xf>
    <xf numFmtId="164" fontId="15" fillId="5" borderId="53" xfId="5" applyNumberFormat="1" applyFont="1" applyFill="1" applyBorder="1" applyAlignment="1" applyProtection="1">
      <alignment horizontal="right" vertical="center" shrinkToFit="1"/>
      <protection hidden="1"/>
    </xf>
    <xf numFmtId="164" fontId="40" fillId="5" borderId="54" xfId="5" applyNumberFormat="1" applyFont="1" applyFill="1" applyBorder="1" applyAlignment="1" applyProtection="1">
      <alignment horizontal="right" vertical="center" shrinkToFit="1"/>
      <protection hidden="1"/>
    </xf>
    <xf numFmtId="174" fontId="15" fillId="6" borderId="54" xfId="5" applyNumberFormat="1" applyFont="1" applyFill="1" applyBorder="1" applyAlignment="1" applyProtection="1">
      <alignment horizontal="right" vertical="center" shrinkToFit="1"/>
      <protection hidden="1"/>
    </xf>
    <xf numFmtId="164" fontId="15" fillId="6" borderId="55" xfId="5" applyNumberFormat="1" applyFont="1" applyFill="1" applyBorder="1" applyAlignment="1" applyProtection="1">
      <alignment horizontal="right" vertical="center" shrinkToFit="1"/>
      <protection hidden="1"/>
    </xf>
    <xf numFmtId="0" fontId="8" fillId="4" borderId="19" xfId="5" applyNumberFormat="1" applyFont="1" applyFill="1" applyBorder="1" applyAlignment="1" applyProtection="1">
      <alignment vertical="center" textRotation="90"/>
      <protection hidden="1"/>
    </xf>
    <xf numFmtId="0" fontId="8" fillId="4" borderId="68" xfId="5" applyNumberFormat="1" applyFont="1" applyFill="1" applyBorder="1" applyAlignment="1" applyProtection="1">
      <alignment horizontal="left" vertical="center"/>
      <protection hidden="1"/>
    </xf>
    <xf numFmtId="0" fontId="8" fillId="4" borderId="47" xfId="5" applyNumberFormat="1" applyFont="1" applyFill="1" applyBorder="1" applyAlignment="1" applyProtection="1">
      <alignment vertical="center" textRotation="90"/>
      <protection hidden="1"/>
    </xf>
  </cellXfs>
  <cellStyles count="8">
    <cellStyle name="Měna" xfId="2" builtinId="4"/>
    <cellStyle name="Měna 2" xfId="1"/>
    <cellStyle name="Normální" xfId="0" builtinId="0"/>
    <cellStyle name="Normální 2" xfId="3"/>
    <cellStyle name="Normální 2 2" xfId="4"/>
    <cellStyle name="Normální 3" xfId="5"/>
    <cellStyle name="normální_Eko_F" xfId="6"/>
    <cellStyle name="Procenta" xfId="7" builtinId="5"/>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5</xdr:row>
      <xdr:rowOff>28575</xdr:rowOff>
    </xdr:from>
    <xdr:to>
      <xdr:col>8</xdr:col>
      <xdr:colOff>762000</xdr:colOff>
      <xdr:row>6</xdr:row>
      <xdr:rowOff>104775</xdr:rowOff>
    </xdr:to>
    <xdr:sp macro="" textlink="">
      <xdr:nvSpPr>
        <xdr:cNvPr id="1025" name="TL_SkrytOkresy" hidden="1"/>
        <xdr:cNvSpPr txBox="1">
          <a:spLocks noChangeAspect="1" noChangeArrowheads="1"/>
        </xdr:cNvSpPr>
      </xdr:nvSpPr>
      <xdr:spPr bwMode="auto">
        <a:xfrm>
          <a:off x="3200400" y="10858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endParaRPr lang="cs-CZ"/>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16</xdr:col>
      <xdr:colOff>419100</xdr:colOff>
      <xdr:row>4</xdr:row>
      <xdr:rowOff>171450</xdr:rowOff>
    </xdr:from>
    <xdr:to>
      <xdr:col>18</xdr:col>
      <xdr:colOff>657225</xdr:colOff>
      <xdr:row>6</xdr:row>
      <xdr:rowOff>76200</xdr:rowOff>
    </xdr:to>
    <xdr:sp macro="" textlink="">
      <xdr:nvSpPr>
        <xdr:cNvPr id="2049" name="TL_SkrytOkresy" hidden="1"/>
        <xdr:cNvSpPr txBox="1">
          <a:spLocks noChangeArrowheads="1"/>
        </xdr:cNvSpPr>
      </xdr:nvSpPr>
      <xdr:spPr bwMode="auto">
        <a:xfrm>
          <a:off x="8753475" y="10096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endParaRPr lang="cs-CZ"/>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85725</xdr:colOff>
      <xdr:row>5</xdr:row>
      <xdr:rowOff>28575</xdr:rowOff>
    </xdr:from>
    <xdr:to>
      <xdr:col>9</xdr:col>
      <xdr:colOff>800100</xdr:colOff>
      <xdr:row>6</xdr:row>
      <xdr:rowOff>104775</xdr:rowOff>
    </xdr:to>
    <xdr:sp macro="" textlink="">
      <xdr:nvSpPr>
        <xdr:cNvPr id="3073" name="TL_SkrytOkresy" hidden="1"/>
        <xdr:cNvSpPr txBox="1">
          <a:spLocks noChangeAspect="1" noChangeArrowheads="1"/>
        </xdr:cNvSpPr>
      </xdr:nvSpPr>
      <xdr:spPr bwMode="auto">
        <a:xfrm>
          <a:off x="4410075" y="1285875"/>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endParaRPr lang="cs-CZ"/>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race\M\PRIPRAVA%20SVODEK_SZU\ZaM\I.%20a&#382;%20IV.Q\2010\pr&#225;zdn&#225;%204q10\rozprac.LH_oSvod%20ZaM%20zdroj%201.-4.Q%202010_otev&#345;&#237;tE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race\M\PRIPRAVA%20SVODEK_SZU\ZaM\I.%20a&#382;%20IV.Q\2010\pr&#225;zdn&#225;%204q10\tab3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Předmluva"/>
      <sheetName val="T1"/>
      <sheetName val="T2.1"/>
      <sheetName val="T2.2"/>
      <sheetName val="T2.3"/>
      <sheetName val="T2.3.9"/>
      <sheetName val="T2.3.E"/>
      <sheetName val="T2.4"/>
      <sheetName val="T3.1"/>
      <sheetName val="T3.2"/>
      <sheetName val="T3.3"/>
      <sheetName val="T3.1.E"/>
      <sheetName val="T3.2.E"/>
      <sheetName val="T4.1"/>
      <sheetName val="T4.2.1"/>
      <sheetName val="T4.2.2"/>
      <sheetName val="T4.1.2.E"/>
      <sheetName val="T4.3"/>
      <sheetName val="T4.3.E"/>
      <sheetName val="T5.1"/>
      <sheetName val="T5.2"/>
      <sheetName val="T5.3"/>
      <sheetName val="T5.4"/>
      <sheetName val="Panel"/>
      <sheetName val="Poznámky"/>
      <sheetName val="ProArchiv"/>
      <sheetName val="1"/>
      <sheetName val="21"/>
      <sheetName val="22"/>
      <sheetName val="23"/>
      <sheetName val="23E"/>
      <sheetName val="24"/>
      <sheetName val="31"/>
      <sheetName val="31E"/>
      <sheetName val="32"/>
      <sheetName val="32E"/>
      <sheetName val="33"/>
      <sheetName val="41"/>
      <sheetName val="421"/>
      <sheetName val="422"/>
      <sheetName val="43"/>
      <sheetName val="43E"/>
      <sheetName val="51"/>
      <sheetName val="52"/>
      <sheetName val="53"/>
      <sheetName val="K1"/>
      <sheetName val="54"/>
      <sheetName val="K21"/>
      <sheetName val="K22"/>
      <sheetName val="K23"/>
      <sheetName val="K24"/>
      <sheetName val="K31"/>
      <sheetName val="Archiv"/>
      <sheetName val="1Q"/>
      <sheetName val="2Q"/>
      <sheetName val="3Q"/>
      <sheetName val="4Q"/>
      <sheetName val="rozprac.LH_oSvod ZaM zdroj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
          <cell r="A1">
            <v>2010</v>
          </cell>
          <cell r="B1">
            <v>12</v>
          </cell>
        </row>
        <row r="2">
          <cell r="A2">
            <v>4</v>
          </cell>
        </row>
        <row r="3">
          <cell r="A3">
            <v>2</v>
          </cell>
          <cell r="F3">
            <v>2011</v>
          </cell>
        </row>
        <row r="4">
          <cell r="A4">
            <v>1</v>
          </cell>
        </row>
        <row r="5">
          <cell r="A5" t="str">
            <v>rok 2010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8">
          <cell r="S8" t="str">
            <v>9951</v>
          </cell>
          <cell r="T8">
            <v>79.998000000000005</v>
          </cell>
          <cell r="U8">
            <v>24218.3138</v>
          </cell>
          <cell r="V8">
            <v>17723.768100000001</v>
          </cell>
          <cell r="W8">
            <v>17.763000000000002</v>
          </cell>
        </row>
        <row r="9">
          <cell r="S9" t="str">
            <v>9958</v>
          </cell>
          <cell r="T9">
            <v>5.6239999999999997</v>
          </cell>
          <cell r="U9">
            <v>22092.816500000001</v>
          </cell>
          <cell r="V9">
            <v>16929.128100000002</v>
          </cell>
          <cell r="W9">
            <v>9.7819000000000003</v>
          </cell>
        </row>
        <row r="10">
          <cell r="S10" t="str">
            <v>9962</v>
          </cell>
          <cell r="T10">
            <v>43.301000000000002</v>
          </cell>
          <cell r="U10">
            <v>25075.3524</v>
          </cell>
          <cell r="V10">
            <v>16452.818599999999</v>
          </cell>
          <cell r="W10">
            <v>27.322299999999998</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43.188000000000002</v>
          </cell>
          <cell r="U13">
            <v>26975.0857</v>
          </cell>
          <cell r="V13">
            <v>19099.043699999998</v>
          </cell>
          <cell r="W13">
            <v>19.182200000000002</v>
          </cell>
        </row>
        <row r="14">
          <cell r="S14" t="str">
            <v>9972</v>
          </cell>
          <cell r="T14">
            <v>79.989000000000004</v>
          </cell>
          <cell r="U14">
            <v>23617.8308</v>
          </cell>
          <cell r="V14">
            <v>17478.461599999999</v>
          </cell>
          <cell r="W14">
            <v>19.715800000000002</v>
          </cell>
        </row>
        <row r="15">
          <cell r="S15" t="str">
            <v>9973</v>
          </cell>
          <cell r="T15">
            <v>19.082999999999998</v>
          </cell>
          <cell r="U15">
            <v>23571.555799999998</v>
          </cell>
          <cell r="V15">
            <v>18155.854299999999</v>
          </cell>
          <cell r="W15">
            <v>13.1248</v>
          </cell>
        </row>
        <row r="16">
          <cell r="S16" t="str">
            <v>9975</v>
          </cell>
          <cell r="T16">
            <v>15.343</v>
          </cell>
          <cell r="U16">
            <v>25603.423900000002</v>
          </cell>
          <cell r="V16">
            <v>18885.517800000001</v>
          </cell>
          <cell r="W16">
            <v>15.1668</v>
          </cell>
        </row>
        <row r="17">
          <cell r="S17" t="str">
            <v>9984</v>
          </cell>
          <cell r="T17">
            <v>166.107</v>
          </cell>
          <cell r="U17">
            <v>20552.0137</v>
          </cell>
          <cell r="V17">
            <v>15100.200500000001</v>
          </cell>
          <cell r="W17">
            <v>17.8871</v>
          </cell>
        </row>
        <row r="18">
          <cell r="S18" t="str">
            <v>9987</v>
          </cell>
          <cell r="T18">
            <v>7.6449999999999996</v>
          </cell>
          <cell r="U18">
            <v>20478.7988</v>
          </cell>
          <cell r="V18">
            <v>12778.046700000001</v>
          </cell>
          <cell r="W18">
            <v>16.3263</v>
          </cell>
        </row>
        <row r="19">
          <cell r="S19" t="str">
            <v>9992</v>
          </cell>
          <cell r="T19">
            <v>63.046999999999997</v>
          </cell>
          <cell r="U19">
            <v>28106.016100000001</v>
          </cell>
          <cell r="V19">
            <v>17770.6499</v>
          </cell>
          <cell r="W19">
            <v>33.652900000000002</v>
          </cell>
        </row>
        <row r="20">
          <cell r="S20" t="str">
            <v>9995</v>
          </cell>
          <cell r="T20">
            <v>514.92700000000002</v>
          </cell>
          <cell r="U20">
            <v>28491.537499999999</v>
          </cell>
          <cell r="V20">
            <v>20779.5602</v>
          </cell>
          <cell r="W20">
            <v>20.670100000000001</v>
          </cell>
        </row>
        <row r="21">
          <cell r="S21" t="str">
            <v>9996</v>
          </cell>
          <cell r="T21">
            <v>111.52500000000001</v>
          </cell>
          <cell r="U21">
            <v>22757.119500000001</v>
          </cell>
          <cell r="V21">
            <v>16358.9815</v>
          </cell>
          <cell r="W21">
            <v>18.825399999999998</v>
          </cell>
        </row>
        <row r="22">
          <cell r="S22" t="str">
            <v>9997</v>
          </cell>
          <cell r="T22">
            <v>148.45400000000001</v>
          </cell>
          <cell r="U22">
            <v>24335.661800000002</v>
          </cell>
          <cell r="V22">
            <v>17558.128000000001</v>
          </cell>
          <cell r="W22">
            <v>21.478999999999999</v>
          </cell>
        </row>
        <row r="23">
          <cell r="S23" t="str">
            <v>9999</v>
          </cell>
          <cell r="T23">
            <v>448.24599999999998</v>
          </cell>
          <cell r="U23">
            <v>35871.6823</v>
          </cell>
          <cell r="V23">
            <v>20778.248100000001</v>
          </cell>
          <cell r="W23">
            <v>46.814999999999998</v>
          </cell>
        </row>
        <row r="24">
          <cell r="S24" t="str">
            <v>9100</v>
          </cell>
          <cell r="T24">
            <v>92</v>
          </cell>
          <cell r="U24">
            <v>26448.321599999999</v>
          </cell>
          <cell r="V24">
            <v>20998.240900000001</v>
          </cell>
          <cell r="W24">
            <v>14.395799999999999</v>
          </cell>
        </row>
        <row r="25">
          <cell r="S25" t="str">
            <v>9200</v>
          </cell>
          <cell r="T25">
            <v>789.00399999999991</v>
          </cell>
          <cell r="U25">
            <v>23746.556799999998</v>
          </cell>
          <cell r="V25">
            <v>16929.207600000002</v>
          </cell>
          <cell r="W25">
            <v>20.801300000000001</v>
          </cell>
        </row>
        <row r="26">
          <cell r="S26" t="str">
            <v>9000</v>
          </cell>
          <cell r="T26">
            <v>1844.1770000000001</v>
          </cell>
          <cell r="U26">
            <v>28153.3573</v>
          </cell>
          <cell r="V26">
            <v>19142.8338</v>
          </cell>
          <cell r="W26">
            <v>27.274100000000001</v>
          </cell>
        </row>
        <row r="27">
          <cell r="S27" t="str">
            <v>9900</v>
          </cell>
          <cell r="T27">
            <v>963.173</v>
          </cell>
          <cell r="U27">
            <v>31926.144100000001</v>
          </cell>
          <cell r="V27">
            <v>20778.949499999999</v>
          </cell>
          <cell r="W27">
            <v>32.8371</v>
          </cell>
        </row>
      </sheetData>
      <sheetData sheetId="36" refreshError="1">
        <row r="8">
          <cell r="S8" t="str">
            <v>9951</v>
          </cell>
          <cell r="T8">
            <v>118.342</v>
          </cell>
          <cell r="U8">
            <v>24889.3377</v>
          </cell>
          <cell r="V8">
            <v>17600.6384</v>
          </cell>
          <cell r="W8">
            <v>23.093900000000001</v>
          </cell>
        </row>
        <row r="9">
          <cell r="S9" t="str">
            <v>9958</v>
          </cell>
          <cell r="T9">
            <v>5.6239999999999997</v>
          </cell>
          <cell r="U9">
            <v>22092.816500000001</v>
          </cell>
          <cell r="V9">
            <v>16929.128100000002</v>
          </cell>
          <cell r="W9">
            <v>9.7819000000000003</v>
          </cell>
        </row>
        <row r="10">
          <cell r="S10" t="str">
            <v>9962</v>
          </cell>
          <cell r="T10">
            <v>78.454999999999998</v>
          </cell>
          <cell r="U10">
            <v>26646.262200000001</v>
          </cell>
          <cell r="V10">
            <v>16279.518</v>
          </cell>
          <cell r="W10">
            <v>37.763599999999997</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68.899000000000001</v>
          </cell>
          <cell r="U13">
            <v>28944.656900000002</v>
          </cell>
          <cell r="V13">
            <v>18563.8374</v>
          </cell>
          <cell r="W13">
            <v>32.570599999999999</v>
          </cell>
        </row>
        <row r="14">
          <cell r="S14" t="str">
            <v>9972</v>
          </cell>
          <cell r="T14">
            <v>177.53</v>
          </cell>
          <cell r="U14">
            <v>29428.933099999998</v>
          </cell>
          <cell r="V14">
            <v>18075.1535</v>
          </cell>
          <cell r="W14">
            <v>43.494300000000003</v>
          </cell>
        </row>
        <row r="15">
          <cell r="S15" t="str">
            <v>9973</v>
          </cell>
          <cell r="T15">
            <v>33.409999999999997</v>
          </cell>
          <cell r="U15">
            <v>26399.468700000001</v>
          </cell>
          <cell r="V15">
            <v>17952.7088</v>
          </cell>
          <cell r="W15">
            <v>23.0106</v>
          </cell>
        </row>
        <row r="16">
          <cell r="S16" t="str">
            <v>9975</v>
          </cell>
          <cell r="T16">
            <v>15.343</v>
          </cell>
          <cell r="U16">
            <v>25603.423900000002</v>
          </cell>
          <cell r="V16">
            <v>18885.517800000001</v>
          </cell>
          <cell r="W16">
            <v>15.1668</v>
          </cell>
        </row>
        <row r="17">
          <cell r="S17" t="str">
            <v>9984</v>
          </cell>
          <cell r="T17">
            <v>166.107</v>
          </cell>
          <cell r="U17">
            <v>20643.596699999998</v>
          </cell>
          <cell r="V17">
            <v>15191.7835</v>
          </cell>
          <cell r="W17">
            <v>17.779299999999999</v>
          </cell>
        </row>
        <row r="18">
          <cell r="S18" t="str">
            <v>9987</v>
          </cell>
          <cell r="T18">
            <v>7.6449999999999996</v>
          </cell>
          <cell r="U18">
            <v>20478.7988</v>
          </cell>
          <cell r="V18">
            <v>12778.046700000001</v>
          </cell>
          <cell r="W18">
            <v>16.3263</v>
          </cell>
        </row>
        <row r="19">
          <cell r="S19" t="str">
            <v>9992</v>
          </cell>
          <cell r="T19">
            <v>115.343</v>
          </cell>
          <cell r="U19">
            <v>30658.9</v>
          </cell>
          <cell r="V19">
            <v>17815.1528</v>
          </cell>
          <cell r="W19">
            <v>47.107999999999997</v>
          </cell>
        </row>
        <row r="20">
          <cell r="S20" t="str">
            <v>9995</v>
          </cell>
          <cell r="T20">
            <v>514.92700000000002</v>
          </cell>
          <cell r="U20">
            <v>28491.537499999999</v>
          </cell>
          <cell r="V20">
            <v>20779.5602</v>
          </cell>
          <cell r="W20">
            <v>20.670100000000001</v>
          </cell>
        </row>
        <row r="21">
          <cell r="S21" t="str">
            <v>9996</v>
          </cell>
          <cell r="T21">
            <v>111.52500000000001</v>
          </cell>
          <cell r="U21">
            <v>23070.950499999999</v>
          </cell>
          <cell r="V21">
            <v>16358.9815</v>
          </cell>
          <cell r="W21">
            <v>20.7438</v>
          </cell>
        </row>
        <row r="22">
          <cell r="S22" t="str">
            <v>9997</v>
          </cell>
          <cell r="T22">
            <v>158.45400000000001</v>
          </cell>
          <cell r="U22">
            <v>25611.014299999999</v>
          </cell>
          <cell r="V22">
            <v>17611.8632</v>
          </cell>
          <cell r="W22">
            <v>26.788399999999999</v>
          </cell>
        </row>
        <row r="23">
          <cell r="S23" t="str">
            <v>9999</v>
          </cell>
          <cell r="T23">
            <v>710.42</v>
          </cell>
          <cell r="U23">
            <v>36831.254800000002</v>
          </cell>
          <cell r="V23">
            <v>20261.880399999998</v>
          </cell>
          <cell r="W23">
            <v>57.064100000000003</v>
          </cell>
        </row>
        <row r="24">
          <cell r="S24" t="str">
            <v>9100</v>
          </cell>
          <cell r="T24">
            <v>92</v>
          </cell>
          <cell r="U24">
            <v>26448.321599999999</v>
          </cell>
          <cell r="V24">
            <v>20998.240900000001</v>
          </cell>
          <cell r="W24">
            <v>14.395799999999999</v>
          </cell>
        </row>
        <row r="25">
          <cell r="S25" t="str">
            <v>9200</v>
          </cell>
          <cell r="T25">
            <v>1062.377</v>
          </cell>
          <cell r="U25">
            <v>25984.799900000002</v>
          </cell>
          <cell r="V25">
            <v>17168.210800000001</v>
          </cell>
          <cell r="W25">
            <v>30.5932</v>
          </cell>
        </row>
        <row r="26">
          <cell r="S26" t="str">
            <v>9000</v>
          </cell>
          <cell r="T26">
            <v>2379.7240000000002</v>
          </cell>
          <cell r="U26">
            <v>29783.1266</v>
          </cell>
          <cell r="V26">
            <v>19021.261299999998</v>
          </cell>
          <cell r="W26">
            <v>35.9741</v>
          </cell>
        </row>
        <row r="27">
          <cell r="S27" t="str">
            <v>9900</v>
          </cell>
          <cell r="T27">
            <v>1225.347</v>
          </cell>
          <cell r="U27">
            <v>33326.659200000002</v>
          </cell>
          <cell r="V27">
            <v>20479.4247</v>
          </cell>
          <cell r="W27">
            <v>41.546100000000003</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1">
          <cell r="A1">
            <v>4</v>
          </cell>
          <cell r="B1" t="str">
            <v>rok 2009</v>
          </cell>
          <cell r="G1">
            <v>40267</v>
          </cell>
        </row>
        <row r="2">
          <cell r="Q2" t="str">
            <v>pro BP:</v>
          </cell>
        </row>
        <row r="3">
          <cell r="I3" t="str">
            <v xml:space="preserve">1.5  NÁROKOVÉ A NENÁROKOVÉ SLOŽKY PLATU (v % z prům. měsíčního platu) </v>
          </cell>
        </row>
        <row r="4">
          <cell r="I4" t="str">
            <v>rok 2008</v>
          </cell>
          <cell r="L4" t="str">
            <v>rok 2009</v>
          </cell>
        </row>
        <row r="5">
          <cell r="I5" t="str">
            <v>nárokové složky platu</v>
          </cell>
          <cell r="K5" t="str">
            <v>nenárokové složky platu</v>
          </cell>
          <cell r="L5" t="str">
            <v>nárokové složky platu</v>
          </cell>
          <cell r="N5" t="str">
            <v>nenárokové složky platu</v>
          </cell>
        </row>
        <row r="6">
          <cell r="I6" t="str">
            <v>platový tarif</v>
          </cell>
          <cell r="J6" t="str">
            <v>ostatní1)</v>
          </cell>
          <cell r="K6" t="str">
            <v>(osobní přípl., odměny)</v>
          </cell>
          <cell r="L6" t="str">
            <v>platový tarif</v>
          </cell>
          <cell r="M6" t="str">
            <v>ostatní1)</v>
          </cell>
          <cell r="N6" t="str">
            <v>(osobní přípl., odměny)</v>
          </cell>
        </row>
        <row r="7">
          <cell r="A7" t="str">
            <v>T15_1</v>
          </cell>
          <cell r="B7" t="str">
            <v>Regionální školství</v>
          </cell>
          <cell r="D7" t="str">
            <v>Regionální školství</v>
          </cell>
          <cell r="I7">
            <v>0.66300000000000003</v>
          </cell>
          <cell r="J7">
            <v>0.20669999999999999</v>
          </cell>
          <cell r="K7">
            <v>0.1303</v>
          </cell>
          <cell r="L7">
            <v>0.6542</v>
          </cell>
          <cell r="M7">
            <v>0.20039999999999999</v>
          </cell>
          <cell r="N7">
            <v>0.1454</v>
          </cell>
        </row>
        <row r="8">
          <cell r="A8" t="str">
            <v>T15_2</v>
          </cell>
          <cell r="B8" t="str">
            <v>Vysoké školy</v>
          </cell>
          <cell r="D8" t="str">
            <v>Vysoké školy</v>
          </cell>
          <cell r="I8" t="str">
            <v xml:space="preserve">x </v>
          </cell>
          <cell r="J8" t="str">
            <v xml:space="preserve">x </v>
          </cell>
          <cell r="K8" t="str">
            <v xml:space="preserve">x </v>
          </cell>
          <cell r="L8" t="str">
            <v xml:space="preserve">x </v>
          </cell>
          <cell r="M8" t="str">
            <v xml:space="preserve">x </v>
          </cell>
          <cell r="N8" t="str">
            <v xml:space="preserve">x </v>
          </cell>
        </row>
        <row r="9">
          <cell r="A9" t="str">
            <v>T15_3</v>
          </cell>
          <cell r="B9" t="str">
            <v>Ostatní přímo řízené organizace – PO 2)</v>
          </cell>
          <cell r="D9" t="str">
            <v>Ostatní přímo řízené organizace – PO 2)</v>
          </cell>
          <cell r="I9">
            <v>0.6825</v>
          </cell>
          <cell r="J9">
            <v>0.13500000000000001</v>
          </cell>
          <cell r="K9">
            <v>0.1825</v>
          </cell>
          <cell r="L9">
            <v>0.64600000000000002</v>
          </cell>
          <cell r="M9">
            <v>0.1326</v>
          </cell>
          <cell r="N9">
            <v>0.22140000000000001</v>
          </cell>
        </row>
        <row r="10">
          <cell r="A10" t="str">
            <v>T15_4</v>
          </cell>
          <cell r="B10" t="str">
            <v>Ostatní OSS (VSC)</v>
          </cell>
          <cell r="D10" t="str">
            <v>Ostatní OSS (VSC)</v>
          </cell>
          <cell r="I10">
            <v>0.69679999999999997</v>
          </cell>
          <cell r="J10">
            <v>0.10199999999999999</v>
          </cell>
          <cell r="K10">
            <v>0.20119999999999999</v>
          </cell>
          <cell r="L10">
            <v>0.71640000000000004</v>
          </cell>
          <cell r="M10">
            <v>9.4700000000000006E-2</v>
          </cell>
          <cell r="N10">
            <v>0.18890000000000001</v>
          </cell>
        </row>
        <row r="11">
          <cell r="A11" t="str">
            <v>T15_5</v>
          </cell>
          <cell r="B11" t="str">
            <v>Státní správa (MŠMT, ČŠI)</v>
          </cell>
          <cell r="D11" t="str">
            <v>Státní správa (MŠMT, ČŠI)</v>
          </cell>
          <cell r="I11">
            <v>0.64</v>
          </cell>
          <cell r="J11">
            <v>0.1368</v>
          </cell>
          <cell r="K11">
            <v>0.22309999999999999</v>
          </cell>
          <cell r="L11">
            <v>0.61150000000000004</v>
          </cell>
          <cell r="M11">
            <v>0.127</v>
          </cell>
          <cell r="N11">
            <v>0.26150000000000001</v>
          </cell>
        </row>
        <row r="15">
          <cell r="I15" t="str">
            <v>1.6  PRŮMĚRNÝ EVIDENČNÍ POČET ZAMĚSTNANCŮ</v>
          </cell>
        </row>
        <row r="16">
          <cell r="I16" t="str">
            <v>(fyzické osoby)</v>
          </cell>
        </row>
        <row r="17">
          <cell r="I17" t="str">
            <v>rok 2008</v>
          </cell>
          <cell r="J17" t="str">
            <v>rok 2009</v>
          </cell>
          <cell r="K17" t="str">
            <v>rozdíl</v>
          </cell>
        </row>
        <row r="18">
          <cell r="A18" t="str">
            <v>T16_1</v>
          </cell>
          <cell r="B18" t="str">
            <v>Regionální školství celkem</v>
          </cell>
          <cell r="D18" t="str">
            <v>Regionální školství celkem</v>
          </cell>
          <cell r="I18">
            <v>238822.58000000351</v>
          </cell>
          <cell r="J18">
            <v>237651.62700000146</v>
          </cell>
          <cell r="K18">
            <v>-1170.9530000020459</v>
          </cell>
        </row>
        <row r="19">
          <cell r="A19" t="str">
            <v>T16_2</v>
          </cell>
          <cell r="B19" t="str">
            <v xml:space="preserve"> mateřské školy</v>
          </cell>
          <cell r="E19" t="str">
            <v xml:space="preserve"> mateřské školy</v>
          </cell>
          <cell r="I19">
            <v>32563.404999999937</v>
          </cell>
          <cell r="J19">
            <v>33494.907999999996</v>
          </cell>
          <cell r="K19">
            <v>931.50300000005882</v>
          </cell>
        </row>
        <row r="20">
          <cell r="A20" t="str">
            <v>T16_3</v>
          </cell>
          <cell r="B20" t="str">
            <v xml:space="preserve"> základní školy</v>
          </cell>
          <cell r="E20" t="str">
            <v xml:space="preserve"> základní školy</v>
          </cell>
          <cell r="I20">
            <v>75725.822000000058</v>
          </cell>
          <cell r="J20">
            <v>74463.332000000155</v>
          </cell>
          <cell r="K20">
            <v>-1262.4899999999034</v>
          </cell>
        </row>
        <row r="21">
          <cell r="A21" t="str">
            <v>T16_4</v>
          </cell>
          <cell r="B21" t="str">
            <v xml:space="preserve"> speciální školy celkem</v>
          </cell>
          <cell r="E21" t="str">
            <v xml:space="preserve"> speciální školy celkem</v>
          </cell>
          <cell r="I21">
            <v>14267.92199999999</v>
          </cell>
          <cell r="J21">
            <v>13947.677999999993</v>
          </cell>
          <cell r="K21">
            <v>-320.24399999999696</v>
          </cell>
        </row>
        <row r="22">
          <cell r="A22" t="str">
            <v>T16_5</v>
          </cell>
          <cell r="B22" t="str">
            <v xml:space="preserve"> všeobecné vzdělávání</v>
          </cell>
          <cell r="E22" t="str">
            <v xml:space="preserve"> všeobecné vzdělávání</v>
          </cell>
          <cell r="I22">
            <v>13096.015999999992</v>
          </cell>
          <cell r="J22">
            <v>13104.843000000003</v>
          </cell>
          <cell r="K22">
            <v>8.82700000001023</v>
          </cell>
        </row>
        <row r="23">
          <cell r="A23" t="str">
            <v>T16_6</v>
          </cell>
          <cell r="B23" t="str">
            <v xml:space="preserve"> odborné vzdělávání na SŠ</v>
          </cell>
          <cell r="E23" t="str">
            <v xml:space="preserve"> odborné vzdělávání na SŠ</v>
          </cell>
          <cell r="I23">
            <v>20208.763000000006</v>
          </cell>
          <cell r="J23">
            <v>39211.869000000013</v>
          </cell>
          <cell r="K23">
            <v>19003.106000000007</v>
          </cell>
        </row>
        <row r="24">
          <cell r="A24" t="str">
            <v>T16_8</v>
          </cell>
          <cell r="B24" t="str">
            <v xml:space="preserve"> vyšší odborné školy</v>
          </cell>
          <cell r="E24" t="str">
            <v xml:space="preserve"> vyšší odborné školy</v>
          </cell>
          <cell r="I24">
            <v>1635.0060000000003</v>
          </cell>
          <cell r="J24">
            <v>1584.1820000000002</v>
          </cell>
          <cell r="K24">
            <v>-50.824000000000069</v>
          </cell>
        </row>
        <row r="25">
          <cell r="A25" t="str">
            <v>T16_9</v>
          </cell>
          <cell r="B25" t="str">
            <v xml:space="preserve"> konzervatoře</v>
          </cell>
          <cell r="E25" t="str">
            <v xml:space="preserve"> konzervatoře</v>
          </cell>
          <cell r="I25">
            <v>1211.835</v>
          </cell>
          <cell r="J25">
            <v>1207.0790000000002</v>
          </cell>
          <cell r="K25">
            <v>-4.7559999999998581</v>
          </cell>
        </row>
        <row r="29">
          <cell r="I29" t="str">
            <v>2.3.1  ZAMĚSTNANCI CELKEM</v>
          </cell>
        </row>
        <row r="30">
          <cell r="I30" t="str">
            <v>průměrný měsíční plat (bez OPPP)</v>
          </cell>
          <cell r="L30" t="str">
            <v>průměrný přepočtený počet</v>
          </cell>
        </row>
        <row r="31">
          <cell r="I31" t="str">
            <v>rok 2008</v>
          </cell>
          <cell r="J31" t="str">
            <v>rok 2009</v>
          </cell>
          <cell r="K31" t="str">
            <v>index</v>
          </cell>
          <cell r="L31" t="str">
            <v>rok 2008</v>
          </cell>
          <cell r="M31" t="str">
            <v>rok 2009</v>
          </cell>
          <cell r="N31" t="str">
            <v>index</v>
          </cell>
          <cell r="O31" t="str">
            <v>rozdíl</v>
          </cell>
        </row>
        <row r="32">
          <cell r="A32" t="str">
            <v>T231_1</v>
          </cell>
          <cell r="B32" t="str">
            <v>Regionální školství celkem</v>
          </cell>
          <cell r="D32" t="str">
            <v>Regionální školství celkem</v>
          </cell>
          <cell r="I32">
            <v>20490.1711</v>
          </cell>
          <cell r="J32">
            <v>21863.812999999998</v>
          </cell>
          <cell r="K32">
            <v>1.0670390644029322</v>
          </cell>
          <cell r="L32">
            <v>214240.965</v>
          </cell>
          <cell r="M32">
            <v>213326.90100000001</v>
          </cell>
          <cell r="N32">
            <v>0.99573347702200654</v>
          </cell>
          <cell r="O32">
            <v>-914.06399999998393</v>
          </cell>
        </row>
        <row r="33">
          <cell r="A33" t="str">
            <v>T231_2</v>
          </cell>
          <cell r="B33" t="str">
            <v xml:space="preserve"> mateřské školy</v>
          </cell>
          <cell r="E33" t="str">
            <v xml:space="preserve"> mateřské školy</v>
          </cell>
          <cell r="I33">
            <v>17560.888599999998</v>
          </cell>
          <cell r="J33">
            <v>18836.913199999999</v>
          </cell>
          <cell r="K33">
            <v>1.072662871968791</v>
          </cell>
          <cell r="L33">
            <v>29694.244999999999</v>
          </cell>
          <cell r="M33">
            <v>30654.116000000002</v>
          </cell>
          <cell r="N33">
            <v>1.032325152567442</v>
          </cell>
          <cell r="O33">
            <v>959.87100000000282</v>
          </cell>
        </row>
        <row r="34">
          <cell r="A34" t="str">
            <v>T231_3</v>
          </cell>
          <cell r="B34" t="str">
            <v xml:space="preserve"> základní školy</v>
          </cell>
          <cell r="E34" t="str">
            <v xml:space="preserve"> základní školy</v>
          </cell>
          <cell r="I34">
            <v>22043.454099999999</v>
          </cell>
          <cell r="J34">
            <v>23599.792000000001</v>
          </cell>
          <cell r="K34">
            <v>1.0706031773849818</v>
          </cell>
          <cell r="L34">
            <v>69658.400999999998</v>
          </cell>
          <cell r="M34">
            <v>68378.187999999995</v>
          </cell>
          <cell r="N34">
            <v>0.98162155631450676</v>
          </cell>
          <cell r="O34">
            <v>-1280.2130000000034</v>
          </cell>
        </row>
        <row r="35">
          <cell r="A35" t="str">
            <v>T231_4</v>
          </cell>
          <cell r="B35" t="str">
            <v xml:space="preserve"> speciální školy celkem</v>
          </cell>
          <cell r="E35" t="str">
            <v xml:space="preserve"> speciální školy celkem</v>
          </cell>
          <cell r="I35">
            <v>22667.853800000001</v>
          </cell>
          <cell r="J35">
            <v>24237.477299999999</v>
          </cell>
          <cell r="K35">
            <v>1.0692444690110008</v>
          </cell>
          <cell r="L35">
            <v>13350.261</v>
          </cell>
          <cell r="M35">
            <v>12955.214</v>
          </cell>
          <cell r="N35">
            <v>0.9704090429393103</v>
          </cell>
          <cell r="O35">
            <v>-395.04700000000048</v>
          </cell>
        </row>
        <row r="36">
          <cell r="A36" t="str">
            <v>T231_5</v>
          </cell>
          <cell r="B36" t="str">
            <v xml:space="preserve"> všeobecné vzdělávání na SŠ</v>
          </cell>
          <cell r="E36" t="str">
            <v xml:space="preserve"> všeobecné vzdělávání na SŠ</v>
          </cell>
          <cell r="I36">
            <v>24063.8832</v>
          </cell>
          <cell r="J36">
            <v>25360.305400000001</v>
          </cell>
          <cell r="K36">
            <v>1.0538741893494563</v>
          </cell>
          <cell r="L36">
            <v>11742.529</v>
          </cell>
          <cell r="M36">
            <v>11800.813</v>
          </cell>
          <cell r="N36">
            <v>1.0049634963643692</v>
          </cell>
          <cell r="O36">
            <v>58.283999999999651</v>
          </cell>
        </row>
        <row r="37">
          <cell r="A37" t="str">
            <v>T231_6</v>
          </cell>
          <cell r="B37" t="str">
            <v xml:space="preserve"> odborné vzdělávání na SŠ</v>
          </cell>
          <cell r="E37" t="str">
            <v xml:space="preserve"> odborné vzdělávání na SŠ</v>
          </cell>
          <cell r="I37">
            <v>23906.927299999999</v>
          </cell>
          <cell r="J37">
            <v>24294.688900000001</v>
          </cell>
          <cell r="K37">
            <v>1.0162196335452947</v>
          </cell>
          <cell r="L37">
            <v>18510.017</v>
          </cell>
          <cell r="M37">
            <v>36040.68</v>
          </cell>
          <cell r="N37">
            <v>1.9470905942441867</v>
          </cell>
          <cell r="O37">
            <v>17530.663</v>
          </cell>
        </row>
        <row r="38">
          <cell r="A38" t="str">
            <v>T231_8</v>
          </cell>
          <cell r="B38" t="str">
            <v xml:space="preserve"> vyšší odborné školy</v>
          </cell>
          <cell r="E38" t="str">
            <v xml:space="preserve"> vyšší odborné školy</v>
          </cell>
          <cell r="I38">
            <v>24684.211200000002</v>
          </cell>
          <cell r="J38">
            <v>25969.9035</v>
          </cell>
          <cell r="K38">
            <v>1.0520856141435055</v>
          </cell>
          <cell r="L38">
            <v>1352.11</v>
          </cell>
          <cell r="M38">
            <v>1317.441</v>
          </cell>
          <cell r="N38">
            <v>0.97435933466951663</v>
          </cell>
          <cell r="O38">
            <v>-34.668999999999869</v>
          </cell>
        </row>
        <row r="39">
          <cell r="A39" t="str">
            <v>T231_9</v>
          </cell>
          <cell r="B39" t="str">
            <v xml:space="preserve"> konzervatoře</v>
          </cell>
          <cell r="E39" t="str">
            <v xml:space="preserve"> konzervatoře</v>
          </cell>
          <cell r="I39">
            <v>24320.6515</v>
          </cell>
          <cell r="J39">
            <v>25469.3567</v>
          </cell>
          <cell r="K39">
            <v>1.0472316788059728</v>
          </cell>
          <cell r="L39">
            <v>987.66800000000001</v>
          </cell>
          <cell r="M39">
            <v>987.101</v>
          </cell>
          <cell r="N39">
            <v>0.99942592045100176</v>
          </cell>
          <cell r="O39">
            <v>-0.56700000000000728</v>
          </cell>
        </row>
        <row r="42">
          <cell r="I42" t="str">
            <v>2.3.2  PEDAGOGIČTÍ PRACOVNÍCI</v>
          </cell>
        </row>
        <row r="43">
          <cell r="I43" t="str">
            <v>průměrný měsíční plat (bez OPPP)</v>
          </cell>
          <cell r="L43" t="str">
            <v>průměrný přepočtený počet</v>
          </cell>
        </row>
        <row r="44">
          <cell r="I44" t="str">
            <v>rok 2008</v>
          </cell>
          <cell r="J44" t="str">
            <v>rok 2009</v>
          </cell>
          <cell r="K44" t="str">
            <v>index</v>
          </cell>
          <cell r="L44" t="str">
            <v>rok 2008</v>
          </cell>
          <cell r="M44" t="str">
            <v>rok 2009</v>
          </cell>
          <cell r="N44" t="str">
            <v>index</v>
          </cell>
          <cell r="O44" t="str">
            <v>rozdíl</v>
          </cell>
        </row>
        <row r="45">
          <cell r="A45" t="str">
            <v>T232_1</v>
          </cell>
          <cell r="B45" t="str">
            <v>Regionální školství celkem</v>
          </cell>
          <cell r="D45" t="str">
            <v>Regionální školství celkem</v>
          </cell>
          <cell r="I45">
            <v>23805.3681</v>
          </cell>
          <cell r="J45">
            <v>25070.5092</v>
          </cell>
          <cell r="K45">
            <v>1.0531452021529548</v>
          </cell>
          <cell r="L45">
            <v>149002.31899999999</v>
          </cell>
          <cell r="M45">
            <v>148565.96599999999</v>
          </cell>
          <cell r="N45">
            <v>0.99707150195427496</v>
          </cell>
          <cell r="O45">
            <v>-436.35300000000279</v>
          </cell>
        </row>
        <row r="46">
          <cell r="A46" t="str">
            <v>T232_2</v>
          </cell>
          <cell r="B46" t="str">
            <v xml:space="preserve"> mateřské školy</v>
          </cell>
          <cell r="E46" t="str">
            <v xml:space="preserve"> mateřské školy</v>
          </cell>
          <cell r="I46">
            <v>19759.238499999999</v>
          </cell>
          <cell r="J46">
            <v>20928.215700000001</v>
          </cell>
          <cell r="K46">
            <v>1.0591610450979678</v>
          </cell>
          <cell r="L46">
            <v>22351.253000000001</v>
          </cell>
          <cell r="M46">
            <v>23159.598000000002</v>
          </cell>
          <cell r="N46">
            <v>1.036165533985947</v>
          </cell>
          <cell r="O46">
            <v>808.34500000000116</v>
          </cell>
        </row>
        <row r="47">
          <cell r="A47" t="str">
            <v>T232_3</v>
          </cell>
          <cell r="B47" t="str">
            <v xml:space="preserve"> základní školy</v>
          </cell>
          <cell r="E47" t="str">
            <v xml:space="preserve"> základní školy</v>
          </cell>
          <cell r="I47">
            <v>24820.3544</v>
          </cell>
          <cell r="J47">
            <v>26345.618200000001</v>
          </cell>
          <cell r="K47">
            <v>1.0614521362354117</v>
          </cell>
          <cell r="L47">
            <v>54313.919000000002</v>
          </cell>
          <cell r="M47">
            <v>53341.894999999997</v>
          </cell>
          <cell r="N47">
            <v>0.98210359300348027</v>
          </cell>
          <cell r="O47">
            <v>-972.02400000000489</v>
          </cell>
        </row>
        <row r="48">
          <cell r="A48" t="str">
            <v>T232_4</v>
          </cell>
          <cell r="B48" t="str">
            <v xml:space="preserve"> speciální školy celkem</v>
          </cell>
          <cell r="E48" t="str">
            <v xml:space="preserve"> speciální školy celkem</v>
          </cell>
          <cell r="I48">
            <v>24678.966</v>
          </cell>
          <cell r="J48">
            <v>26147.013500000001</v>
          </cell>
          <cell r="K48">
            <v>1.0594857782939529</v>
          </cell>
          <cell r="L48">
            <v>10690.949000000001</v>
          </cell>
          <cell r="M48">
            <v>10421.438</v>
          </cell>
          <cell r="N48">
            <v>0.97479073186112852</v>
          </cell>
          <cell r="O48">
            <v>-269.51100000000042</v>
          </cell>
        </row>
        <row r="49">
          <cell r="A49" t="str">
            <v>T232_5</v>
          </cell>
          <cell r="B49" t="str">
            <v xml:space="preserve"> všeobecné vzdělávání na SŠ</v>
          </cell>
          <cell r="E49" t="str">
            <v xml:space="preserve"> všeobecné vzdělávání na SŠ</v>
          </cell>
          <cell r="I49">
            <v>26389.160100000001</v>
          </cell>
          <cell r="J49">
            <v>27590.140800000001</v>
          </cell>
          <cell r="K49">
            <v>1.0455103798472161</v>
          </cell>
          <cell r="L49">
            <v>9565.5490000000009</v>
          </cell>
          <cell r="M49">
            <v>9620.3459999999995</v>
          </cell>
          <cell r="N49">
            <v>1.0057285786733201</v>
          </cell>
          <cell r="O49">
            <v>54.796999999998661</v>
          </cell>
        </row>
        <row r="50">
          <cell r="A50" t="str">
            <v>T232_6</v>
          </cell>
          <cell r="B50" t="str">
            <v xml:space="preserve"> odborné vzdělávání na SŠ</v>
          </cell>
          <cell r="E50" t="str">
            <v xml:space="preserve"> odborné vzdělávání na SŠ</v>
          </cell>
          <cell r="I50">
            <v>26564.029900000001</v>
          </cell>
          <cell r="J50">
            <v>26625.1486</v>
          </cell>
          <cell r="K50">
            <v>1.0023008067763091</v>
          </cell>
          <cell r="L50">
            <v>14254.491</v>
          </cell>
          <cell r="M50">
            <v>27441.884999999998</v>
          </cell>
          <cell r="N50">
            <v>1.925139592848317</v>
          </cell>
          <cell r="O50">
            <v>13187.393999999998</v>
          </cell>
        </row>
        <row r="51">
          <cell r="A51" t="str">
            <v>T232_8</v>
          </cell>
          <cell r="B51" t="str">
            <v xml:space="preserve"> vyšší odborné školy</v>
          </cell>
          <cell r="E51" t="str">
            <v xml:space="preserve"> vyšší odborné školy</v>
          </cell>
          <cell r="I51">
            <v>27957.0147</v>
          </cell>
          <cell r="J51">
            <v>28909.253199999999</v>
          </cell>
          <cell r="K51">
            <v>1.0340608076441009</v>
          </cell>
          <cell r="L51">
            <v>999.22199999999998</v>
          </cell>
          <cell r="M51">
            <v>989.46699999999998</v>
          </cell>
          <cell r="N51">
            <v>0.9902374047008573</v>
          </cell>
          <cell r="O51">
            <v>-9.7550000000000008</v>
          </cell>
        </row>
        <row r="52">
          <cell r="A52" t="str">
            <v>T232_9</v>
          </cell>
          <cell r="B52" t="str">
            <v xml:space="preserve"> konzervatoře</v>
          </cell>
          <cell r="E52" t="str">
            <v xml:space="preserve"> konzervatoře</v>
          </cell>
          <cell r="I52">
            <v>26058.669399999999</v>
          </cell>
          <cell r="J52">
            <v>27014.938999999998</v>
          </cell>
          <cell r="K52">
            <v>1.0366967931217548</v>
          </cell>
          <cell r="L52">
            <v>816.24300000000005</v>
          </cell>
          <cell r="M52">
            <v>816.98299999999995</v>
          </cell>
          <cell r="N52">
            <v>1.0009065927671048</v>
          </cell>
          <cell r="O52">
            <v>0.73999999999989541</v>
          </cell>
        </row>
        <row r="55">
          <cell r="I55" t="str">
            <v>2.3.3  NEPEDAGOGIČTÍ PRACOVNÍCI*)</v>
          </cell>
        </row>
        <row r="56">
          <cell r="I56" t="str">
            <v>průměrný měsíční plat (bez OPPP)</v>
          </cell>
          <cell r="L56" t="str">
            <v>průměrný přepočtený počet</v>
          </cell>
        </row>
        <row r="57">
          <cell r="I57" t="str">
            <v>rok 2008</v>
          </cell>
          <cell r="J57" t="str">
            <v>rok 2009</v>
          </cell>
          <cell r="K57" t="str">
            <v>index</v>
          </cell>
          <cell r="L57" t="str">
            <v>rok 2008</v>
          </cell>
          <cell r="M57" t="str">
            <v>rok 2009</v>
          </cell>
          <cell r="N57" t="str">
            <v>index</v>
          </cell>
          <cell r="O57" t="str">
            <v>rozdíl</v>
          </cell>
        </row>
        <row r="58">
          <cell r="A58" t="str">
            <v>T233_1</v>
          </cell>
          <cell r="B58" t="str">
            <v>Regionální školství celkem</v>
          </cell>
          <cell r="D58" t="str">
            <v>Regionální školství celkem</v>
          </cell>
          <cell r="I58">
            <v>12918.400900000001</v>
          </cell>
          <cell r="J58">
            <v>14507.4352</v>
          </cell>
          <cell r="K58">
            <v>1.123005495208002</v>
          </cell>
          <cell r="L58">
            <v>65238.646000000001</v>
          </cell>
          <cell r="M58">
            <v>64760.934999999998</v>
          </cell>
          <cell r="N58">
            <v>0.99267748444687209</v>
          </cell>
          <cell r="O58">
            <v>-477.71100000000297</v>
          </cell>
        </row>
        <row r="59">
          <cell r="A59" t="str">
            <v>T233_2</v>
          </cell>
          <cell r="B59" t="str">
            <v xml:space="preserve"> mateřské školy</v>
          </cell>
          <cell r="E59" t="str">
            <v xml:space="preserve"> mateřské školy</v>
          </cell>
          <cell r="I59">
            <v>10869.3552</v>
          </cell>
          <cell r="J59">
            <v>12374.3596</v>
          </cell>
          <cell r="K59">
            <v>1.1384630801282489</v>
          </cell>
          <cell r="L59">
            <v>7342.9920000000002</v>
          </cell>
          <cell r="M59">
            <v>7494.518</v>
          </cell>
          <cell r="N59">
            <v>1.0206354575900396</v>
          </cell>
          <cell r="O59">
            <v>151.52599999999984</v>
          </cell>
        </row>
        <row r="60">
          <cell r="A60" t="str">
            <v>T233_3</v>
          </cell>
          <cell r="B60" t="str">
            <v xml:space="preserve"> základní školy</v>
          </cell>
          <cell r="E60" t="str">
            <v xml:space="preserve"> základní školy</v>
          </cell>
          <cell r="I60">
            <v>12214.231</v>
          </cell>
          <cell r="J60">
            <v>13858.8555</v>
          </cell>
          <cell r="K60">
            <v>1.1346482230440869</v>
          </cell>
          <cell r="L60">
            <v>15344.482</v>
          </cell>
          <cell r="M60">
            <v>15036.293</v>
          </cell>
          <cell r="N60">
            <v>0.97991532069964948</v>
          </cell>
          <cell r="O60">
            <v>-308.18900000000031</v>
          </cell>
        </row>
        <row r="61">
          <cell r="A61" t="str">
            <v>T233_4</v>
          </cell>
          <cell r="B61" t="str">
            <v xml:space="preserve"> speciální školy celkem</v>
          </cell>
          <cell r="E61" t="str">
            <v xml:space="preserve"> speciální školy celkem</v>
          </cell>
          <cell r="I61">
            <v>14582.793299999999</v>
          </cell>
          <cell r="J61">
            <v>16383.541999999999</v>
          </cell>
          <cell r="K61">
            <v>1.1234844835934141</v>
          </cell>
          <cell r="L61">
            <v>2659.3119999999999</v>
          </cell>
          <cell r="M61">
            <v>2533.7759999999998</v>
          </cell>
          <cell r="N61">
            <v>0.95279380531505886</v>
          </cell>
          <cell r="O61">
            <v>-125.53600000000006</v>
          </cell>
        </row>
        <row r="62">
          <cell r="A62" t="str">
            <v>T233_5</v>
          </cell>
          <cell r="B62" t="str">
            <v xml:space="preserve"> všeobecné vzdělávání na SŠ</v>
          </cell>
          <cell r="E62" t="str">
            <v xml:space="preserve"> všeobecné vzdělávání na SŠ</v>
          </cell>
          <cell r="I62">
            <v>13846.7248</v>
          </cell>
          <cell r="J62">
            <v>15522.142900000001</v>
          </cell>
          <cell r="K62">
            <v>1.1209974289371303</v>
          </cell>
          <cell r="L62">
            <v>2176.98</v>
          </cell>
          <cell r="M62">
            <v>2180.4670000000001</v>
          </cell>
          <cell r="N62">
            <v>1.0016017602366583</v>
          </cell>
          <cell r="O62">
            <v>3.48700000000008</v>
          </cell>
        </row>
        <row r="63">
          <cell r="A63" t="str">
            <v>T233_6</v>
          </cell>
          <cell r="B63" t="str">
            <v xml:space="preserve"> odborné vzdělávání na SŠ</v>
          </cell>
          <cell r="E63" t="str">
            <v xml:space="preserve"> odborné vzdělávání na SŠ</v>
          </cell>
          <cell r="I63">
            <v>15006.583199999999</v>
          </cell>
          <cell r="J63">
            <v>16857.3436</v>
          </cell>
          <cell r="K63">
            <v>1.1233298996403127</v>
          </cell>
          <cell r="L63">
            <v>4255.5259999999998</v>
          </cell>
          <cell r="M63">
            <v>8598.7950000000001</v>
          </cell>
          <cell r="N63">
            <v>2.0206186027297215</v>
          </cell>
          <cell r="O63">
            <v>4343.2690000000002</v>
          </cell>
        </row>
        <row r="64">
          <cell r="A64" t="str">
            <v>T233_8</v>
          </cell>
          <cell r="B64" t="str">
            <v xml:space="preserve"> vyšší odborné školy</v>
          </cell>
          <cell r="E64" t="str">
            <v xml:space="preserve"> vyšší odborné školy</v>
          </cell>
          <cell r="I64">
            <v>15417.085800000001</v>
          </cell>
          <cell r="J64">
            <v>17102.159299999999</v>
          </cell>
          <cell r="K64">
            <v>1.1092990933474598</v>
          </cell>
          <cell r="L64">
            <v>352.88799999999998</v>
          </cell>
          <cell r="M64">
            <v>327.97399999999999</v>
          </cell>
          <cell r="N64">
            <v>0.92939969622089735</v>
          </cell>
          <cell r="O64">
            <v>-24.913999999999987</v>
          </cell>
        </row>
        <row r="65">
          <cell r="A65" t="str">
            <v>T233_9</v>
          </cell>
          <cell r="B65" t="str">
            <v xml:space="preserve"> konzervatoře</v>
          </cell>
          <cell r="E65" t="str">
            <v xml:space="preserve"> konzervatoře</v>
          </cell>
          <cell r="I65">
            <v>16045.050300000001</v>
          </cell>
          <cell r="J65">
            <v>18046.7768</v>
          </cell>
          <cell r="K65">
            <v>1.1247566360075543</v>
          </cell>
          <cell r="L65">
            <v>171.42500000000001</v>
          </cell>
          <cell r="M65">
            <v>170.11799999999999</v>
          </cell>
          <cell r="N65">
            <v>0.99237567449321851</v>
          </cell>
          <cell r="O65">
            <v>-1.3070000000000164</v>
          </cell>
        </row>
        <row r="68">
          <cell r="I68" t="str">
            <v>2.3.4  UČITELÉ</v>
          </cell>
        </row>
        <row r="69">
          <cell r="I69" t="str">
            <v>průměrný měsíční plat (bez OPPP)</v>
          </cell>
          <cell r="L69" t="str">
            <v>průměrný přepočtený počet</v>
          </cell>
        </row>
        <row r="70">
          <cell r="I70" t="str">
            <v>rok 2008</v>
          </cell>
          <cell r="J70" t="str">
            <v>rok 2009</v>
          </cell>
          <cell r="K70" t="str">
            <v>index</v>
          </cell>
          <cell r="L70" t="str">
            <v>rok 2008</v>
          </cell>
          <cell r="M70" t="str">
            <v>rok 2009</v>
          </cell>
          <cell r="N70" t="str">
            <v>index</v>
          </cell>
          <cell r="O70" t="str">
            <v>rozdíl</v>
          </cell>
        </row>
        <row r="71">
          <cell r="A71" t="str">
            <v>T234_1</v>
          </cell>
          <cell r="B71" t="str">
            <v>Regionální školství celkem</v>
          </cell>
          <cell r="D71" t="str">
            <v>Regionální školství celkem</v>
          </cell>
          <cell r="I71">
            <v>24552.665300000001</v>
          </cell>
          <cell r="J71">
            <v>25891.233</v>
          </cell>
          <cell r="K71">
            <v>1.0545182237302766</v>
          </cell>
          <cell r="L71">
            <v>123338.3719999996</v>
          </cell>
          <cell r="M71">
            <v>122836.7329999995</v>
          </cell>
          <cell r="N71">
            <v>0.99593282291742835</v>
          </cell>
          <cell r="O71">
            <v>-501.63900000009744</v>
          </cell>
        </row>
        <row r="72">
          <cell r="A72" t="str">
            <v>T234_2</v>
          </cell>
          <cell r="B72" t="str">
            <v xml:space="preserve"> mateřské školy</v>
          </cell>
          <cell r="E72" t="str">
            <v xml:space="preserve"> mateřské školy</v>
          </cell>
          <cell r="I72">
            <v>19812.322700000001</v>
          </cell>
          <cell r="J72">
            <v>20990.817299999999</v>
          </cell>
          <cell r="K72">
            <v>1.0594829095934319</v>
          </cell>
          <cell r="L72">
            <v>22170.805999999953</v>
          </cell>
          <cell r="M72">
            <v>22941.676000000003</v>
          </cell>
          <cell r="N72">
            <v>1.0347695974607352</v>
          </cell>
          <cell r="O72">
            <v>770.87000000004991</v>
          </cell>
        </row>
        <row r="73">
          <cell r="A73" t="str">
            <v>T234_3</v>
          </cell>
          <cell r="B73" t="str">
            <v xml:space="preserve"> základní školy</v>
          </cell>
          <cell r="E73" t="str">
            <v xml:space="preserve"> základní školy</v>
          </cell>
          <cell r="I73">
            <v>24986.5082</v>
          </cell>
          <cell r="J73">
            <v>26568.122599999999</v>
          </cell>
          <cell r="K73">
            <v>1.0632987365557545</v>
          </cell>
          <cell r="L73">
            <v>53373.636999999871</v>
          </cell>
          <cell r="M73">
            <v>52258.631999999867</v>
          </cell>
          <cell r="N73">
            <v>0.97910944311327319</v>
          </cell>
          <cell r="O73">
            <v>-1115.0050000000001</v>
          </cell>
        </row>
        <row r="74">
          <cell r="A74" t="str">
            <v>T234_4</v>
          </cell>
          <cell r="B74" t="str">
            <v xml:space="preserve"> speciální školy celkem</v>
          </cell>
          <cell r="E74" t="str">
            <v xml:space="preserve"> speciální školy celkem</v>
          </cell>
          <cell r="I74">
            <v>26528.364000000001</v>
          </cell>
          <cell r="J74">
            <v>28178.767500000002</v>
          </cell>
          <cell r="K74">
            <v>1.062212788545875</v>
          </cell>
          <cell r="L74">
            <v>7918.627999999997</v>
          </cell>
          <cell r="M74">
            <v>7650.0420000000031</v>
          </cell>
          <cell r="N74">
            <v>0.96608175052547063</v>
          </cell>
          <cell r="O74">
            <v>-268.58599999999387</v>
          </cell>
        </row>
        <row r="75">
          <cell r="A75" t="str">
            <v>T234_5</v>
          </cell>
          <cell r="B75" t="str">
            <v xml:space="preserve"> všeobecné vzdělávání na SŠ</v>
          </cell>
          <cell r="E75" t="str">
            <v xml:space="preserve"> všeobecné vzdělávání na SŠ</v>
          </cell>
          <cell r="I75">
            <v>26430.7703</v>
          </cell>
          <cell r="J75">
            <v>27656.517400000001</v>
          </cell>
          <cell r="K75">
            <v>1.0463757615115743</v>
          </cell>
          <cell r="L75">
            <v>9450.0039999999954</v>
          </cell>
          <cell r="M75">
            <v>9501.3510000000042</v>
          </cell>
          <cell r="N75">
            <v>1.0054335426736336</v>
          </cell>
          <cell r="O75">
            <v>51.347000000008848</v>
          </cell>
        </row>
        <row r="76">
          <cell r="A76" t="str">
            <v>T234_6</v>
          </cell>
          <cell r="B76" t="str">
            <v xml:space="preserve"> odborné vzdělávání na SŠ</v>
          </cell>
          <cell r="E76" t="str">
            <v xml:space="preserve"> odborné vzdělávání na SŠ</v>
          </cell>
          <cell r="I76">
            <v>26593.448899999999</v>
          </cell>
          <cell r="J76">
            <v>27797.463899999999</v>
          </cell>
          <cell r="K76">
            <v>1.0452748721885412</v>
          </cell>
          <cell r="L76">
            <v>14202.407999999998</v>
          </cell>
          <cell r="M76">
            <v>21564.969000000001</v>
          </cell>
          <cell r="N76">
            <v>1.5184023019195059</v>
          </cell>
          <cell r="O76">
            <v>7362.5610000000033</v>
          </cell>
        </row>
        <row r="77">
          <cell r="A77" t="str">
            <v>T234_8</v>
          </cell>
          <cell r="B77" t="str">
            <v xml:space="preserve"> vyšší odborné školy</v>
          </cell>
          <cell r="E77" t="str">
            <v xml:space="preserve"> vyšší odborné školy</v>
          </cell>
          <cell r="I77">
            <v>27974.5893</v>
          </cell>
          <cell r="J77">
            <v>28937.361400000002</v>
          </cell>
          <cell r="K77">
            <v>1.0344159511932496</v>
          </cell>
          <cell r="L77">
            <v>996.71299999999997</v>
          </cell>
          <cell r="M77">
            <v>986.90200000000004</v>
          </cell>
          <cell r="N77">
            <v>0.99015664489175925</v>
          </cell>
          <cell r="O77">
            <v>-9.8109999999999218</v>
          </cell>
        </row>
        <row r="78">
          <cell r="A78" t="str">
            <v>T234_9</v>
          </cell>
          <cell r="B78" t="str">
            <v xml:space="preserve"> konzervatoře</v>
          </cell>
          <cell r="E78" t="str">
            <v xml:space="preserve"> konzervatoře</v>
          </cell>
          <cell r="I78">
            <v>26084.020100000002</v>
          </cell>
          <cell r="J78">
            <v>27039.679499999998</v>
          </cell>
          <cell r="K78">
            <v>1.036637734380522</v>
          </cell>
          <cell r="L78">
            <v>814.2030000000002</v>
          </cell>
          <cell r="M78">
            <v>814.93200000000002</v>
          </cell>
          <cell r="N78">
            <v>1.0008953541070222</v>
          </cell>
          <cell r="O78">
            <v>0.72899999999981446</v>
          </cell>
        </row>
        <row r="81">
          <cell r="I81" t="str">
            <v>2.3.5  VYCHOVATELÉ</v>
          </cell>
        </row>
        <row r="82">
          <cell r="I82" t="str">
            <v>průměrný měsíční plat (bez OPPP)</v>
          </cell>
          <cell r="L82" t="str">
            <v>průměrný přepočtený počet</v>
          </cell>
        </row>
        <row r="83">
          <cell r="I83" t="str">
            <v>rok 2008</v>
          </cell>
          <cell r="J83" t="str">
            <v>rok 2009</v>
          </cell>
          <cell r="K83" t="str">
            <v>index</v>
          </cell>
          <cell r="L83" t="str">
            <v>rok 2008</v>
          </cell>
          <cell r="M83" t="str">
            <v>rok 2009</v>
          </cell>
          <cell r="N83" t="str">
            <v>index</v>
          </cell>
          <cell r="O83" t="str">
            <v>rozdíl</v>
          </cell>
        </row>
        <row r="84">
          <cell r="A84" t="str">
            <v>T235_1</v>
          </cell>
          <cell r="B84" t="str">
            <v>Regionální školství celkem</v>
          </cell>
          <cell r="D84" t="str">
            <v>Regionální školství celkem</v>
          </cell>
          <cell r="I84">
            <v>19951.569100000001</v>
          </cell>
          <cell r="J84">
            <v>20922.4807</v>
          </cell>
          <cell r="K84">
            <v>1.0486634206629892</v>
          </cell>
          <cell r="L84">
            <v>13055.737000000008</v>
          </cell>
          <cell r="M84">
            <v>13100.803000000016</v>
          </cell>
          <cell r="N84">
            <v>1.0034518158568917</v>
          </cell>
          <cell r="O84">
            <v>45.066000000007989</v>
          </cell>
        </row>
        <row r="85">
          <cell r="A85" t="str">
            <v>T235_2</v>
          </cell>
          <cell r="B85" t="str">
            <v xml:space="preserve"> mateřské školy*)</v>
          </cell>
          <cell r="C85" t="str">
            <v>z toho</v>
          </cell>
          <cell r="E85" t="str">
            <v xml:space="preserve"> mateřské školy*)</v>
          </cell>
          <cell r="I85">
            <v>20168.550200000001</v>
          </cell>
          <cell r="J85">
            <v>23065.201300000001</v>
          </cell>
          <cell r="K85">
            <v>1.1436221776615356</v>
          </cell>
          <cell r="L85">
            <v>1.8140000000000001</v>
          </cell>
          <cell r="M85">
            <v>1.1259999999999999</v>
          </cell>
          <cell r="N85">
            <v>0.62072767364939352</v>
          </cell>
          <cell r="O85">
            <v>-0.68800000000000017</v>
          </cell>
        </row>
        <row r="86">
          <cell r="A86" t="str">
            <v>T235_3</v>
          </cell>
          <cell r="B86" t="str">
            <v xml:space="preserve"> základní školy</v>
          </cell>
          <cell r="E86" t="str">
            <v xml:space="preserve"> základní školy</v>
          </cell>
          <cell r="I86">
            <v>18156.9391</v>
          </cell>
          <cell r="J86">
            <v>20577.287700000001</v>
          </cell>
          <cell r="K86">
            <v>1.1333015761450673</v>
          </cell>
          <cell r="L86">
            <v>29.734999999999999</v>
          </cell>
          <cell r="M86">
            <v>23.309000000000005</v>
          </cell>
          <cell r="N86">
            <v>0.78389103749789824</v>
          </cell>
          <cell r="O86">
            <v>-6.4259999999999948</v>
          </cell>
        </row>
        <row r="87">
          <cell r="A87" t="str">
            <v>T235_4</v>
          </cell>
          <cell r="B87" t="str">
            <v xml:space="preserve"> speciální školy bez internátů bez SPC</v>
          </cell>
          <cell r="E87" t="str">
            <v xml:space="preserve"> speciální školy bez internátů bez SPC</v>
          </cell>
          <cell r="I87">
            <v>17429.075199999999</v>
          </cell>
          <cell r="J87">
            <v>19183.853200000001</v>
          </cell>
          <cell r="K87">
            <v>1.1006810734283825</v>
          </cell>
          <cell r="L87">
            <v>174.76499999999999</v>
          </cell>
          <cell r="M87">
            <v>166.58899999999997</v>
          </cell>
          <cell r="N87">
            <v>0.9532171773524446</v>
          </cell>
          <cell r="O87">
            <v>-8.1760000000000161</v>
          </cell>
        </row>
        <row r="88">
          <cell r="A88" t="str">
            <v>T235_5</v>
          </cell>
          <cell r="B88" t="str">
            <v xml:space="preserve"> všeobecné vzdělávání na SŠ</v>
          </cell>
          <cell r="E88" t="str">
            <v xml:space="preserve"> všeobecné vzdělávání na SŠ</v>
          </cell>
          <cell r="I88">
            <v>14348.9583</v>
          </cell>
          <cell r="J88" t="str">
            <v xml:space="preserve"> x</v>
          </cell>
          <cell r="K88" t="str">
            <v xml:space="preserve">x </v>
          </cell>
          <cell r="L88">
            <v>1.6E-2</v>
          </cell>
          <cell r="M88">
            <v>0</v>
          </cell>
          <cell r="N88" t="str">
            <v xml:space="preserve">x </v>
          </cell>
          <cell r="O88">
            <v>-1.6E-2</v>
          </cell>
        </row>
        <row r="89">
          <cell r="A89" t="str">
            <v>T235_6</v>
          </cell>
          <cell r="B89" t="str">
            <v xml:space="preserve"> odborné vzdělávání na SŠ</v>
          </cell>
          <cell r="E89" t="str">
            <v xml:space="preserve"> odborné vzdělávání na SŠ</v>
          </cell>
          <cell r="I89">
            <v>24125</v>
          </cell>
          <cell r="J89">
            <v>23127.451000000001</v>
          </cell>
          <cell r="K89">
            <v>0.95865081865284973</v>
          </cell>
          <cell r="L89">
            <v>1.4E-2</v>
          </cell>
          <cell r="M89">
            <v>8.5000000000000006E-2</v>
          </cell>
          <cell r="N89">
            <v>6.0714285714285721</v>
          </cell>
          <cell r="O89">
            <v>7.1000000000000008E-2</v>
          </cell>
        </row>
        <row r="90">
          <cell r="A90" t="str">
            <v>T235_8</v>
          </cell>
          <cell r="B90" t="str">
            <v xml:space="preserve"> internáty speciálních škol</v>
          </cell>
          <cell r="E90" t="str">
            <v xml:space="preserve"> internáty speciálních škol</v>
          </cell>
          <cell r="I90">
            <v>21021.961299999999</v>
          </cell>
          <cell r="J90">
            <v>22197.266199999998</v>
          </cell>
          <cell r="K90">
            <v>1.0559084322926615</v>
          </cell>
          <cell r="L90">
            <v>374.55599999999998</v>
          </cell>
          <cell r="M90">
            <v>354.58900000000011</v>
          </cell>
          <cell r="N90">
            <v>0.94669154946122913</v>
          </cell>
          <cell r="O90">
            <v>-19.966999999999871</v>
          </cell>
        </row>
        <row r="91">
          <cell r="A91" t="str">
            <v>T235_9</v>
          </cell>
          <cell r="B91" t="str">
            <v xml:space="preserve"> školní družiny a kluby</v>
          </cell>
          <cell r="E91" t="str">
            <v xml:space="preserve"> školní družiny a kluby</v>
          </cell>
          <cell r="I91">
            <v>18153.302599999999</v>
          </cell>
          <cell r="J91">
            <v>19069.327000000001</v>
          </cell>
          <cell r="K91">
            <v>1.050460482050247</v>
          </cell>
          <cell r="L91">
            <v>7192.0280000000002</v>
          </cell>
          <cell r="M91">
            <v>7340.8290000000088</v>
          </cell>
          <cell r="N91">
            <v>1.0206897136662996</v>
          </cell>
          <cell r="O91">
            <v>148.80100000000857</v>
          </cell>
        </row>
        <row r="92">
          <cell r="A92" t="str">
            <v>T235_10</v>
          </cell>
          <cell r="B92" t="str">
            <v xml:space="preserve"> šk. vých. a ubyt. zař. – školy v přírodě</v>
          </cell>
          <cell r="E92" t="str">
            <v xml:space="preserve"> šk. vých. a ubyt. zař. – školy v přírodě</v>
          </cell>
          <cell r="I92" t="str">
            <v xml:space="preserve"> x</v>
          </cell>
          <cell r="J92" t="str">
            <v xml:space="preserve"> x</v>
          </cell>
          <cell r="K92" t="str">
            <v xml:space="preserve">x </v>
          </cell>
          <cell r="L92">
            <v>0</v>
          </cell>
          <cell r="M92">
            <v>0</v>
          </cell>
          <cell r="N92" t="str">
            <v xml:space="preserve">x </v>
          </cell>
          <cell r="O92">
            <v>0</v>
          </cell>
        </row>
        <row r="93">
          <cell r="A93" t="str">
            <v>T235_11</v>
          </cell>
          <cell r="B93" t="str">
            <v xml:space="preserve"> školská zařízení pro zájmové vzděláv.</v>
          </cell>
          <cell r="E93" t="str">
            <v xml:space="preserve"> školská zařízení pro zájmové vzděláv.</v>
          </cell>
          <cell r="I93">
            <v>22769.244500000001</v>
          </cell>
          <cell r="J93">
            <v>23629.157599999999</v>
          </cell>
          <cell r="K93">
            <v>1.0377664309415271</v>
          </cell>
          <cell r="L93">
            <v>313.83899999999994</v>
          </cell>
          <cell r="M93">
            <v>319.23599999999993</v>
          </cell>
          <cell r="N93">
            <v>1.0171967155133683</v>
          </cell>
          <cell r="O93">
            <v>5.3969999999999914</v>
          </cell>
        </row>
        <row r="94">
          <cell r="A94" t="str">
            <v>T235_12</v>
          </cell>
          <cell r="B94" t="str">
            <v xml:space="preserve"> šk. vých. a ubyt. zař. - domovy mlád.</v>
          </cell>
          <cell r="E94" t="str">
            <v xml:space="preserve"> šk. vých. a ubyt. zař. - domovy mlád.</v>
          </cell>
          <cell r="I94">
            <v>20725.2353</v>
          </cell>
          <cell r="J94">
            <v>21663.542000000001</v>
          </cell>
          <cell r="K94">
            <v>1.0452736331538779</v>
          </cell>
          <cell r="L94">
            <v>2171.7110000000007</v>
          </cell>
          <cell r="M94">
            <v>2064.6660000000002</v>
          </cell>
          <cell r="N94">
            <v>0.95070937155081847</v>
          </cell>
          <cell r="O94">
            <v>-107.04500000000053</v>
          </cell>
        </row>
        <row r="95">
          <cell r="A95" t="str">
            <v>T235_13</v>
          </cell>
          <cell r="B95" t="str">
            <v xml:space="preserve"> DD se šk., DD, vých. a diagn. ústavy</v>
          </cell>
          <cell r="E95" t="str">
            <v xml:space="preserve"> DD se šk., DD, vých. a diagn. ústavy</v>
          </cell>
          <cell r="I95">
            <v>23695.033899999999</v>
          </cell>
          <cell r="J95">
            <v>24839.683799999999</v>
          </cell>
          <cell r="K95">
            <v>1.0483075865107752</v>
          </cell>
          <cell r="L95">
            <v>2759.72</v>
          </cell>
          <cell r="M95">
            <v>2790.2479999999987</v>
          </cell>
          <cell r="N95">
            <v>1.0110619917962689</v>
          </cell>
          <cell r="O95">
            <v>30.527999999998883</v>
          </cell>
        </row>
        <row r="96">
          <cell r="A96" t="str">
            <v>T235_14</v>
          </cell>
          <cell r="B96" t="str">
            <v xml:space="preserve"> zařízení výchovného poradenství</v>
          </cell>
          <cell r="E96" t="str">
            <v xml:space="preserve"> zařízení výchovného poradenství</v>
          </cell>
          <cell r="I96" t="str">
            <v xml:space="preserve"> x</v>
          </cell>
          <cell r="J96" t="str">
            <v xml:space="preserve"> x</v>
          </cell>
          <cell r="K96" t="str">
            <v xml:space="preserve">x </v>
          </cell>
          <cell r="L96">
            <v>0</v>
          </cell>
          <cell r="M96">
            <v>0</v>
          </cell>
          <cell r="N96" t="str">
            <v xml:space="preserve">x </v>
          </cell>
          <cell r="O96">
            <v>0</v>
          </cell>
        </row>
        <row r="97">
          <cell r="A97" t="str">
            <v>T235_15</v>
          </cell>
          <cell r="B97" t="str">
            <v xml:space="preserve"> speciálně pedagogická centra</v>
          </cell>
          <cell r="E97" t="str">
            <v xml:space="preserve"> speciálně pedagogická centra</v>
          </cell>
          <cell r="I97">
            <v>29773.872200000002</v>
          </cell>
          <cell r="J97">
            <v>32125.250599999999</v>
          </cell>
          <cell r="K97">
            <v>1.0789745581026575</v>
          </cell>
          <cell r="L97">
            <v>1.33</v>
          </cell>
          <cell r="M97">
            <v>1.33</v>
          </cell>
          <cell r="N97">
            <v>1</v>
          </cell>
          <cell r="O97">
            <v>0</v>
          </cell>
        </row>
        <row r="98">
          <cell r="A98" t="str">
            <v>T235_16</v>
          </cell>
          <cell r="B98" t="str">
            <v xml:space="preserve"> konzervatoře</v>
          </cell>
          <cell r="E98" t="str">
            <v xml:space="preserve"> konzervatoře</v>
          </cell>
          <cell r="I98">
            <v>20536.859</v>
          </cell>
          <cell r="J98">
            <v>21947.5471</v>
          </cell>
          <cell r="K98">
            <v>1.068690548053137</v>
          </cell>
          <cell r="L98">
            <v>0.83199999999999996</v>
          </cell>
          <cell r="M98">
            <v>0.76100000000000001</v>
          </cell>
          <cell r="N98">
            <v>0.91466346153846156</v>
          </cell>
          <cell r="O98">
            <v>-7.0999999999999952E-2</v>
          </cell>
        </row>
        <row r="101">
          <cell r="I101" t="str">
            <v>2.3.6  UČITELÉ ODBORNÉHO VÝCVIKU</v>
          </cell>
        </row>
        <row r="102">
          <cell r="I102" t="str">
            <v>průměrný měsíční plat (bez OPPP)</v>
          </cell>
          <cell r="L102" t="str">
            <v>průměrný přepočtený počet</v>
          </cell>
        </row>
        <row r="103">
          <cell r="I103" t="str">
            <v>rok 2008</v>
          </cell>
          <cell r="J103" t="str">
            <v>rok 2009</v>
          </cell>
          <cell r="K103" t="str">
            <v>index</v>
          </cell>
          <cell r="L103" t="str">
            <v>rok 2008</v>
          </cell>
          <cell r="M103" t="str">
            <v>rok 2009</v>
          </cell>
          <cell r="N103" t="str">
            <v>index</v>
          </cell>
          <cell r="O103" t="str">
            <v>rozdíl</v>
          </cell>
        </row>
        <row r="104">
          <cell r="A104" t="str">
            <v>T236_1</v>
          </cell>
          <cell r="B104" t="str">
            <v>Regionální školství celkem</v>
          </cell>
          <cell r="D104" t="str">
            <v>Regionální školství celkem</v>
          </cell>
          <cell r="I104">
            <v>21310.476200000001</v>
          </cell>
          <cell r="J104">
            <v>22408.6715</v>
          </cell>
          <cell r="K104">
            <v>1.0515331187202659</v>
          </cell>
          <cell r="L104">
            <v>7061.2889999999952</v>
          </cell>
          <cell r="M104">
            <v>6767.4229999999989</v>
          </cell>
          <cell r="N104">
            <v>0.95838351892975959</v>
          </cell>
          <cell r="O104">
            <v>-293.86599999999635</v>
          </cell>
        </row>
        <row r="105">
          <cell r="A105" t="str">
            <v>T236_2</v>
          </cell>
          <cell r="B105" t="str">
            <v xml:space="preserve"> mateřské školy</v>
          </cell>
          <cell r="E105" t="str">
            <v xml:space="preserve"> mateřské školy</v>
          </cell>
          <cell r="I105" t="str">
            <v xml:space="preserve"> x</v>
          </cell>
          <cell r="J105" t="str">
            <v xml:space="preserve"> x</v>
          </cell>
          <cell r="K105" t="str">
            <v xml:space="preserve">x </v>
          </cell>
          <cell r="L105">
            <v>0</v>
          </cell>
          <cell r="M105">
            <v>0</v>
          </cell>
          <cell r="N105" t="str">
            <v xml:space="preserve">x </v>
          </cell>
          <cell r="O105">
            <v>0</v>
          </cell>
        </row>
        <row r="106">
          <cell r="A106" t="str">
            <v>T236_3</v>
          </cell>
          <cell r="B106" t="str">
            <v xml:space="preserve"> základní školy</v>
          </cell>
          <cell r="E106" t="str">
            <v xml:space="preserve"> základní školy</v>
          </cell>
          <cell r="I106" t="str">
            <v xml:space="preserve"> x</v>
          </cell>
          <cell r="J106" t="str">
            <v xml:space="preserve"> x</v>
          </cell>
          <cell r="K106" t="str">
            <v xml:space="preserve">x </v>
          </cell>
          <cell r="L106">
            <v>0</v>
          </cell>
          <cell r="M106">
            <v>0</v>
          </cell>
          <cell r="N106" t="str">
            <v xml:space="preserve">x </v>
          </cell>
          <cell r="O106">
            <v>0</v>
          </cell>
        </row>
        <row r="107">
          <cell r="A107" t="str">
            <v>T236_4</v>
          </cell>
          <cell r="B107" t="str">
            <v xml:space="preserve"> speciální školy celkem</v>
          </cell>
          <cell r="E107" t="str">
            <v xml:space="preserve"> speciální školy celkem</v>
          </cell>
          <cell r="I107">
            <v>21407.120699999999</v>
          </cell>
          <cell r="J107">
            <v>22703.927100000001</v>
          </cell>
          <cell r="K107">
            <v>1.0605782729108451</v>
          </cell>
          <cell r="L107">
            <v>1000.3040000000002</v>
          </cell>
          <cell r="M107">
            <v>926.79600000000016</v>
          </cell>
          <cell r="N107">
            <v>0.92651433964074914</v>
          </cell>
          <cell r="O107">
            <v>-73.508000000000038</v>
          </cell>
        </row>
        <row r="108">
          <cell r="A108" t="str">
            <v>T236_5</v>
          </cell>
          <cell r="B108" t="str">
            <v xml:space="preserve"> všeobecné vzdělávání na SŠ</v>
          </cell>
          <cell r="E108" t="str">
            <v xml:space="preserve"> všeobecné vzdělávání na SŠ</v>
          </cell>
          <cell r="I108" t="str">
            <v xml:space="preserve"> x</v>
          </cell>
          <cell r="J108" t="str">
            <v xml:space="preserve"> x</v>
          </cell>
          <cell r="K108" t="str">
            <v xml:space="preserve">x </v>
          </cell>
          <cell r="L108">
            <v>0</v>
          </cell>
          <cell r="M108">
            <v>0</v>
          </cell>
          <cell r="N108" t="str">
            <v xml:space="preserve">x </v>
          </cell>
          <cell r="O108">
            <v>0</v>
          </cell>
        </row>
        <row r="109">
          <cell r="A109" t="str">
            <v>T236_6</v>
          </cell>
          <cell r="B109" t="str">
            <v xml:space="preserve"> odborné vzdělávání na SŠ</v>
          </cell>
          <cell r="E109" t="str">
            <v xml:space="preserve"> odborné vzdělávání na SŠ</v>
          </cell>
          <cell r="I109">
            <v>20828.964899999999</v>
          </cell>
          <cell r="J109">
            <v>22360.8573</v>
          </cell>
          <cell r="K109">
            <v>1.0735462567321337</v>
          </cell>
          <cell r="L109">
            <v>28.939</v>
          </cell>
          <cell r="M109">
            <v>5839.6270000000004</v>
          </cell>
          <cell r="N109">
            <v>201.79090500708389</v>
          </cell>
          <cell r="O109">
            <v>5810.6880000000001</v>
          </cell>
        </row>
        <row r="110">
          <cell r="A110" t="str">
            <v>T236_8</v>
          </cell>
          <cell r="B110" t="str">
            <v xml:space="preserve"> vyšší odborné školy</v>
          </cell>
          <cell r="E110" t="str">
            <v xml:space="preserve"> vyšší odborné školy</v>
          </cell>
          <cell r="I110" t="str">
            <v xml:space="preserve"> x</v>
          </cell>
          <cell r="J110" t="str">
            <v xml:space="preserve"> x</v>
          </cell>
          <cell r="K110" t="str">
            <v xml:space="preserve">x </v>
          </cell>
          <cell r="L110">
            <v>0</v>
          </cell>
          <cell r="M110">
            <v>0</v>
          </cell>
          <cell r="N110" t="str">
            <v xml:space="preserve">x </v>
          </cell>
          <cell r="O110">
            <v>0</v>
          </cell>
        </row>
        <row r="111">
          <cell r="A111" t="str">
            <v>T236_9</v>
          </cell>
          <cell r="B111" t="str">
            <v xml:space="preserve"> konzervatoře</v>
          </cell>
          <cell r="E111" t="str">
            <v xml:space="preserve"> konzervatoře</v>
          </cell>
          <cell r="I111" t="str">
            <v xml:space="preserve"> x</v>
          </cell>
          <cell r="J111" t="str">
            <v xml:space="preserve"> x</v>
          </cell>
          <cell r="K111" t="str">
            <v xml:space="preserve">x </v>
          </cell>
          <cell r="L111">
            <v>0</v>
          </cell>
          <cell r="M111">
            <v>0</v>
          </cell>
          <cell r="N111" t="str">
            <v xml:space="preserve">x </v>
          </cell>
          <cell r="O111">
            <v>0</v>
          </cell>
        </row>
        <row r="114">
          <cell r="I114" t="str">
            <v>2.3.7  PEDAGOGIČTÍ PRACOVNÍCI bez vedoucích zaměstnanců</v>
          </cell>
        </row>
        <row r="115">
          <cell r="I115" t="str">
            <v>průměrný měsíční plat (bez OPPP)</v>
          </cell>
          <cell r="L115" t="str">
            <v>průměrný přepočtený počet</v>
          </cell>
        </row>
        <row r="116">
          <cell r="I116" t="str">
            <v>rok 2008</v>
          </cell>
          <cell r="J116" t="str">
            <v>rok 2009</v>
          </cell>
          <cell r="K116" t="str">
            <v>index</v>
          </cell>
          <cell r="L116" t="str">
            <v>rok 2008</v>
          </cell>
          <cell r="M116" t="str">
            <v>rok 2009</v>
          </cell>
          <cell r="N116" t="str">
            <v>index</v>
          </cell>
          <cell r="O116" t="str">
            <v>rozdíl</v>
          </cell>
        </row>
        <row r="117">
          <cell r="A117" t="str">
            <v>T237_1</v>
          </cell>
          <cell r="B117" t="str">
            <v>Regionální školství celkem</v>
          </cell>
          <cell r="D117" t="str">
            <v>Regionální školství celkem</v>
          </cell>
          <cell r="I117">
            <v>22394.7425</v>
          </cell>
          <cell r="J117">
            <v>23525.481500000002</v>
          </cell>
          <cell r="K117">
            <v>1.0504912704399259</v>
          </cell>
          <cell r="L117">
            <v>127028.77899999956</v>
          </cell>
          <cell r="M117">
            <v>126640.27499999947</v>
          </cell>
          <cell r="N117">
            <v>0.99694160643707286</v>
          </cell>
          <cell r="O117">
            <v>-388.50400000008813</v>
          </cell>
        </row>
        <row r="118">
          <cell r="A118" t="str">
            <v>T237_2</v>
          </cell>
          <cell r="B118" t="str">
            <v xml:space="preserve"> mateřské školy</v>
          </cell>
          <cell r="E118" t="str">
            <v xml:space="preserve"> mateřské školy</v>
          </cell>
          <cell r="I118">
            <v>17854.689399999999</v>
          </cell>
          <cell r="J118">
            <v>18893.690500000001</v>
          </cell>
          <cell r="K118">
            <v>1.0581920568161776</v>
          </cell>
          <cell r="L118">
            <v>16787.543000000009</v>
          </cell>
          <cell r="M118">
            <v>17574.539000000022</v>
          </cell>
          <cell r="N118">
            <v>1.0468797607845302</v>
          </cell>
          <cell r="O118">
            <v>786.99600000001374</v>
          </cell>
        </row>
        <row r="119">
          <cell r="A119" t="str">
            <v>T237_3</v>
          </cell>
          <cell r="B119" t="str">
            <v xml:space="preserve"> základní školy</v>
          </cell>
          <cell r="E119" t="str">
            <v xml:space="preserve"> základní školy</v>
          </cell>
          <cell r="I119">
            <v>23163.6702</v>
          </cell>
          <cell r="J119">
            <v>24519.111499999999</v>
          </cell>
          <cell r="K119">
            <v>1.0585158262182475</v>
          </cell>
          <cell r="L119">
            <v>47556.43199999979</v>
          </cell>
          <cell r="M119">
            <v>46569.293999999863</v>
          </cell>
          <cell r="N119">
            <v>0.97924280778675887</v>
          </cell>
          <cell r="O119">
            <v>-987.13799999992625</v>
          </cell>
        </row>
        <row r="120">
          <cell r="A120" t="str">
            <v>T237_4</v>
          </cell>
          <cell r="B120" t="str">
            <v xml:space="preserve"> speciální školy celkem</v>
          </cell>
          <cell r="E120" t="str">
            <v xml:space="preserve"> speciální školy celkem</v>
          </cell>
          <cell r="I120">
            <v>22962.745900000002</v>
          </cell>
          <cell r="J120">
            <v>24303.710500000001</v>
          </cell>
          <cell r="K120">
            <v>1.0583973974993992</v>
          </cell>
          <cell r="L120">
            <v>9277.6689999999981</v>
          </cell>
          <cell r="M120">
            <v>9058.8840000000091</v>
          </cell>
          <cell r="N120">
            <v>0.97641810674642637</v>
          </cell>
          <cell r="O120">
            <v>-218.78499999998894</v>
          </cell>
        </row>
        <row r="121">
          <cell r="A121" t="str">
            <v>T237_5</v>
          </cell>
          <cell r="B121" t="str">
            <v xml:space="preserve"> všeobecné vzdělávání na SŠ</v>
          </cell>
          <cell r="E121" t="str">
            <v xml:space="preserve"> všeobecné vzdělávání na SŠ</v>
          </cell>
          <cell r="I121">
            <v>25226.345300000001</v>
          </cell>
          <cell r="J121">
            <v>26368.9591</v>
          </cell>
          <cell r="K121">
            <v>1.0452944644343705</v>
          </cell>
          <cell r="L121">
            <v>8804.9869999999955</v>
          </cell>
          <cell r="M121">
            <v>8859.604000000003</v>
          </cell>
          <cell r="N121">
            <v>1.0062029620259527</v>
          </cell>
          <cell r="O121">
            <v>54.617000000007465</v>
          </cell>
        </row>
        <row r="122">
          <cell r="A122" t="str">
            <v>T237_6</v>
          </cell>
          <cell r="B122" t="str">
            <v xml:space="preserve"> odborné vzdělávání na SŠ</v>
          </cell>
          <cell r="E122" t="str">
            <v xml:space="preserve"> odborné vzdělávání na SŠ</v>
          </cell>
          <cell r="I122">
            <v>25195.748</v>
          </cell>
          <cell r="J122">
            <v>25190.675200000001</v>
          </cell>
          <cell r="K122">
            <v>0.99979866444131771</v>
          </cell>
          <cell r="L122">
            <v>12789.921000000006</v>
          </cell>
          <cell r="M122">
            <v>24337.942000000003</v>
          </cell>
          <cell r="N122">
            <v>1.902900103917764</v>
          </cell>
          <cell r="O122">
            <v>11548.020999999997</v>
          </cell>
        </row>
        <row r="123">
          <cell r="A123" t="str">
            <v>T237_8</v>
          </cell>
          <cell r="B123" t="str">
            <v xml:space="preserve"> vyšší odborné školy</v>
          </cell>
          <cell r="E123" t="str">
            <v xml:space="preserve"> vyšší odborné školy</v>
          </cell>
          <cell r="I123">
            <v>26248.694599999999</v>
          </cell>
          <cell r="J123">
            <v>27016.079699999998</v>
          </cell>
          <cell r="K123">
            <v>1.0292351719464174</v>
          </cell>
          <cell r="L123">
            <v>847.23599999999988</v>
          </cell>
          <cell r="M123">
            <v>833.7240000000005</v>
          </cell>
          <cell r="N123">
            <v>0.98405166919252796</v>
          </cell>
          <cell r="O123">
            <v>-13.511999999999375</v>
          </cell>
        </row>
        <row r="124">
          <cell r="A124" t="str">
            <v>T237_9</v>
          </cell>
          <cell r="B124" t="str">
            <v xml:space="preserve"> konzervatoře</v>
          </cell>
          <cell r="E124" t="str">
            <v xml:space="preserve"> konzervatoře</v>
          </cell>
          <cell r="I124">
            <v>24730.3704</v>
          </cell>
          <cell r="J124">
            <v>25612.638900000002</v>
          </cell>
          <cell r="K124">
            <v>1.0356755069062775</v>
          </cell>
          <cell r="L124">
            <v>698.73500000000001</v>
          </cell>
          <cell r="M124">
            <v>699.69399999999996</v>
          </cell>
          <cell r="N124">
            <v>1.0013724802679127</v>
          </cell>
          <cell r="O124">
            <v>0.95899999999994634</v>
          </cell>
        </row>
        <row r="127">
          <cell r="I127" t="str">
            <v>2.3.8  NEPEDAGOGIČTÍ PRACOVNÍCI bez vedoucích zaměstnanců</v>
          </cell>
        </row>
        <row r="128">
          <cell r="I128" t="str">
            <v>průměrný měsíční plat (bez OPPP)</v>
          </cell>
          <cell r="L128" t="str">
            <v>průměrný přepočtený počet</v>
          </cell>
        </row>
        <row r="129">
          <cell r="I129" t="str">
            <v>rok 2008</v>
          </cell>
          <cell r="J129" t="str">
            <v>rok 2009</v>
          </cell>
          <cell r="K129" t="str">
            <v>index</v>
          </cell>
          <cell r="L129" t="str">
            <v>rok 2008</v>
          </cell>
          <cell r="M129" t="str">
            <v>rok 2009</v>
          </cell>
          <cell r="N129" t="str">
            <v>index</v>
          </cell>
          <cell r="O129" t="str">
            <v>rozdíl</v>
          </cell>
        </row>
        <row r="130">
          <cell r="A130" t="str">
            <v>T238_1</v>
          </cell>
          <cell r="B130" t="str">
            <v>Regionální školství celkem</v>
          </cell>
          <cell r="D130" t="str">
            <v>Regionální školství celkem</v>
          </cell>
          <cell r="I130">
            <v>11985.328600000001</v>
          </cell>
          <cell r="J130">
            <v>13484.774100000001</v>
          </cell>
          <cell r="K130">
            <v>1.1251067492634286</v>
          </cell>
          <cell r="L130">
            <v>54858.550000000243</v>
          </cell>
          <cell r="M130">
            <v>54523.951000000103</v>
          </cell>
          <cell r="N130">
            <v>0.9939006955160109</v>
          </cell>
          <cell r="O130">
            <v>-334.59900000014022</v>
          </cell>
        </row>
        <row r="131">
          <cell r="A131" t="str">
            <v>T238_2</v>
          </cell>
          <cell r="B131" t="str">
            <v xml:space="preserve"> mateřské školy</v>
          </cell>
          <cell r="E131" t="str">
            <v xml:space="preserve"> mateřské školy</v>
          </cell>
          <cell r="I131">
            <v>10721.068600000001</v>
          </cell>
          <cell r="J131">
            <v>12199.441999999999</v>
          </cell>
          <cell r="K131">
            <v>1.1378942207309446</v>
          </cell>
          <cell r="L131">
            <v>6959.142000000008</v>
          </cell>
          <cell r="M131">
            <v>7100.5600000000086</v>
          </cell>
          <cell r="N131">
            <v>1.0203211832723058</v>
          </cell>
          <cell r="O131">
            <v>141.41800000000057</v>
          </cell>
        </row>
        <row r="132">
          <cell r="A132" t="str">
            <v>T238_3</v>
          </cell>
          <cell r="B132" t="str">
            <v xml:space="preserve"> základní školy</v>
          </cell>
          <cell r="E132" t="str">
            <v xml:space="preserve"> základní školy</v>
          </cell>
          <cell r="I132">
            <v>11499.465</v>
          </cell>
          <cell r="J132">
            <v>13083.8045</v>
          </cell>
          <cell r="K132">
            <v>1.1377750617093925</v>
          </cell>
          <cell r="L132">
            <v>13169.966000000022</v>
          </cell>
          <cell r="M132">
            <v>12897.044999999973</v>
          </cell>
          <cell r="N132">
            <v>0.97927701559745495</v>
          </cell>
          <cell r="O132">
            <v>-272.92100000004939</v>
          </cell>
        </row>
        <row r="133">
          <cell r="A133" t="str">
            <v>T238_4</v>
          </cell>
          <cell r="B133" t="str">
            <v xml:space="preserve"> speciální školy celkem</v>
          </cell>
          <cell r="E133" t="str">
            <v xml:space="preserve"> speciální školy celkem</v>
          </cell>
          <cell r="I133">
            <v>13634.346100000001</v>
          </cell>
          <cell r="J133">
            <v>15346.3156</v>
          </cell>
          <cell r="K133">
            <v>1.1255630073817768</v>
          </cell>
          <cell r="L133">
            <v>2280.0619999999999</v>
          </cell>
          <cell r="M133">
            <v>2174.7490000000007</v>
          </cell>
          <cell r="N133">
            <v>0.95381134372661835</v>
          </cell>
          <cell r="O133">
            <v>-105.31299999999919</v>
          </cell>
        </row>
        <row r="134">
          <cell r="A134" t="str">
            <v>T238_5</v>
          </cell>
          <cell r="B134" t="str">
            <v xml:space="preserve"> všeobecné vzdělávání na SŠ</v>
          </cell>
          <cell r="E134" t="str">
            <v xml:space="preserve"> všeobecné vzdělávání na SŠ</v>
          </cell>
          <cell r="I134">
            <v>13006.316000000001</v>
          </cell>
          <cell r="J134">
            <v>14591.338599999999</v>
          </cell>
          <cell r="K134">
            <v>1.1218656074479505</v>
          </cell>
          <cell r="L134">
            <v>1895.7829999999999</v>
          </cell>
          <cell r="M134">
            <v>1896.6569999999997</v>
          </cell>
          <cell r="N134">
            <v>1.0004610232289244</v>
          </cell>
          <cell r="O134">
            <v>0.87399999999979627</v>
          </cell>
        </row>
        <row r="135">
          <cell r="A135" t="str">
            <v>T238_6</v>
          </cell>
          <cell r="B135" t="str">
            <v xml:space="preserve"> odborné vzdělávání na SŠ</v>
          </cell>
          <cell r="E135" t="str">
            <v xml:space="preserve"> odborné vzdělávání na SŠ</v>
          </cell>
          <cell r="I135">
            <v>13722.3104</v>
          </cell>
          <cell r="J135">
            <v>15285.1734</v>
          </cell>
          <cell r="K135">
            <v>1.1138921183418209</v>
          </cell>
          <cell r="L135">
            <v>3621.31</v>
          </cell>
          <cell r="M135">
            <v>7329.34</v>
          </cell>
          <cell r="N135">
            <v>2.0239471351527487</v>
          </cell>
          <cell r="O135">
            <v>3708.03</v>
          </cell>
        </row>
        <row r="136">
          <cell r="A136" t="str">
            <v>T238_8</v>
          </cell>
          <cell r="B136" t="str">
            <v xml:space="preserve"> vyšší odborné školy</v>
          </cell>
          <cell r="E136" t="str">
            <v xml:space="preserve"> vyšší odborné školy</v>
          </cell>
          <cell r="I136">
            <v>14608.263199999999</v>
          </cell>
          <cell r="J136">
            <v>16185.5785</v>
          </cell>
          <cell r="K136">
            <v>1.1079741840905495</v>
          </cell>
          <cell r="L136">
            <v>311.66400000000004</v>
          </cell>
          <cell r="M136">
            <v>285.03300000000002</v>
          </cell>
          <cell r="N136">
            <v>0.91455221007238552</v>
          </cell>
          <cell r="O136">
            <v>-26.631000000000029</v>
          </cell>
        </row>
        <row r="137">
          <cell r="A137" t="str">
            <v>T238_9</v>
          </cell>
          <cell r="B137" t="str">
            <v xml:space="preserve"> konzervatoře</v>
          </cell>
          <cell r="E137" t="str">
            <v xml:space="preserve"> konzervatoře</v>
          </cell>
          <cell r="I137">
            <v>14841.7428</v>
          </cell>
          <cell r="J137">
            <v>16496.88</v>
          </cell>
          <cell r="K137">
            <v>1.1115190596080131</v>
          </cell>
          <cell r="L137">
            <v>142.50800000000001</v>
          </cell>
          <cell r="M137">
            <v>140.22499999999999</v>
          </cell>
          <cell r="N137">
            <v>0.98397984674544581</v>
          </cell>
          <cell r="O137">
            <v>-2.2830000000000155</v>
          </cell>
        </row>
        <row r="138">
          <cell r="Y138" t="str">
            <v>doplněny 2 nový sloupce od 1.-2.Q 07</v>
          </cell>
        </row>
        <row r="140">
          <cell r="I140" t="str">
            <v>2.3.9  ČLENĚNÍ PRŮMĚRNÉHO MĚSÍČNÍHO PLATU PODLE JEDNOTLIVÝCH SLOŽEK</v>
          </cell>
        </row>
        <row r="141">
          <cell r="I141" t="str">
            <v>Průměrný</v>
          </cell>
          <cell r="K141" t="str">
            <v>z toho (v měsíčním průměru)</v>
          </cell>
          <cell r="W141" t="str">
            <v>Podíl nenárokových</v>
          </cell>
          <cell r="Y141" t="str">
            <v>Průměrný</v>
          </cell>
        </row>
        <row r="142">
          <cell r="I142" t="str">
            <v>přepočtený</v>
          </cell>
          <cell r="J142" t="str">
            <v>Průměrný</v>
          </cell>
          <cell r="M142" t="str">
            <v>příplatky</v>
          </cell>
          <cell r="P142" t="str">
            <v>podíl dalších</v>
          </cell>
          <cell r="Q142" t="str">
            <v>platy</v>
          </cell>
          <cell r="R142" t="str">
            <v>ostatní</v>
          </cell>
          <cell r="S142" t="str">
            <v>ostatní</v>
          </cell>
          <cell r="V142" t="str">
            <v>nenárok.</v>
          </cell>
          <cell r="W142" t="str">
            <v>složek platu na</v>
          </cell>
          <cell r="Y142" t="str">
            <v>přepočtený</v>
          </cell>
          <cell r="Z142" t="str">
            <v>Průměrný</v>
          </cell>
        </row>
        <row r="143">
          <cell r="I143" t="str">
            <v>počet
zaměstnanců (bez ESF)</v>
          </cell>
          <cell r="J143" t="str">
            <v>měsíční
plat (bez ESF)</v>
          </cell>
          <cell r="K143" t="str">
            <v>platové
tarify</v>
          </cell>
          <cell r="L143" t="str">
            <v>náhrady
platu</v>
          </cell>
          <cell r="M143" t="str">
            <v>za
vedení</v>
          </cell>
          <cell r="N143" t="str">
            <v>zvláštní
příplatky</v>
          </cell>
          <cell r="O143" t="str">
            <v>další
platy</v>
          </cell>
          <cell r="P143" t="str">
            <v>platů z prům
měs. platu</v>
          </cell>
          <cell r="Q143" t="str">
            <v>za
přesčas</v>
          </cell>
          <cell r="R143" t="str">
            <v>příplatky
a náhrady</v>
          </cell>
          <cell r="S143" t="str">
            <v>nárokové
složky</v>
          </cell>
          <cell r="T143" t="str">
            <v>osobní
příplatky</v>
          </cell>
          <cell r="U143" t="str">
            <v>odměny</v>
          </cell>
          <cell r="V143" t="str">
            <v>složky
platu</v>
          </cell>
          <cell r="W143" t="str">
            <v>průměrném
platu</v>
          </cell>
          <cell r="X143" t="str">
            <v>platovém
tarifu</v>
          </cell>
          <cell r="Y143" t="str">
            <v>počet
zaměstnanců (vč. ESF)</v>
          </cell>
          <cell r="Z143" t="str">
            <v>měsíční
plat (vč. ESF)</v>
          </cell>
        </row>
        <row r="144">
          <cell r="C144" t="str">
            <v>rok 2009</v>
          </cell>
        </row>
        <row r="145">
          <cell r="A145" t="str">
            <v>T239_1</v>
          </cell>
          <cell r="B145" t="str">
            <v>Zaměstnanci celkem</v>
          </cell>
          <cell r="C145">
            <v>0</v>
          </cell>
          <cell r="D145" t="str">
            <v>Zaměstnanci celkem</v>
          </cell>
          <cell r="I145">
            <v>213458.962</v>
          </cell>
          <cell r="J145">
            <v>21864.725001567218</v>
          </cell>
          <cell r="K145">
            <v>14304.273586398578</v>
          </cell>
          <cell r="L145">
            <v>3254.1874672690574</v>
          </cell>
          <cell r="M145">
            <v>440.9310871036036</v>
          </cell>
          <cell r="N145">
            <v>222.65073016704693</v>
          </cell>
          <cell r="O145">
            <v>344.99309872030557</v>
          </cell>
          <cell r="P145">
            <v>1.5778524481582876E-2</v>
          </cell>
          <cell r="Q145">
            <v>33.09892691848345</v>
          </cell>
          <cell r="R145">
            <v>85.756435703084037</v>
          </cell>
          <cell r="S145">
            <v>4381.617745881581</v>
          </cell>
          <cell r="T145">
            <v>1302.3667920924986</v>
          </cell>
          <cell r="U145">
            <v>1876.4668771945503</v>
          </cell>
          <cell r="V145">
            <v>3178.8336692870489</v>
          </cell>
          <cell r="W145">
            <v>0.14538640065489947</v>
          </cell>
          <cell r="X145">
            <v>0.22222964697135603</v>
          </cell>
          <cell r="Y145">
            <v>213326.90100000001</v>
          </cell>
          <cell r="Z145">
            <v>21863.812999999998</v>
          </cell>
        </row>
        <row r="146">
          <cell r="A146" t="str">
            <v>T239_2</v>
          </cell>
          <cell r="B146" t="str">
            <v>pedagogičtí pracovníci</v>
          </cell>
          <cell r="C146">
            <v>0</v>
          </cell>
          <cell r="E146" t="str">
            <v>pedagogičtí pracovníci</v>
          </cell>
          <cell r="I146">
            <v>148627.72200000001</v>
          </cell>
          <cell r="J146">
            <v>25069.266027190602</v>
          </cell>
          <cell r="K146">
            <v>15930.209980163321</v>
          </cell>
          <cell r="L146">
            <v>4039.6882425697936</v>
          </cell>
          <cell r="M146">
            <v>529.53460290537259</v>
          </cell>
          <cell r="N146">
            <v>314.61061034988614</v>
          </cell>
          <cell r="O146">
            <v>495.47868835667106</v>
          </cell>
          <cell r="P146">
            <v>1.9764387510159472E-2</v>
          </cell>
          <cell r="Q146">
            <v>31.900699745188387</v>
          </cell>
          <cell r="R146">
            <v>84.641428804244228</v>
          </cell>
          <cell r="S146">
            <v>5495.854272731156</v>
          </cell>
          <cell r="T146">
            <v>1472.9519896250156</v>
          </cell>
          <cell r="U146">
            <v>2170.2497846711744</v>
          </cell>
          <cell r="V146">
            <v>3643.2017742961898</v>
          </cell>
          <cell r="W146">
            <v>0.14532542637445803</v>
          </cell>
          <cell r="X146">
            <v>0.22869766179057224</v>
          </cell>
          <cell r="Y146">
            <v>148565.96599999999</v>
          </cell>
          <cell r="Z146">
            <v>25070.508999999998</v>
          </cell>
        </row>
        <row r="147">
          <cell r="A147" t="str">
            <v>T239_3</v>
          </cell>
          <cell r="B147" t="str">
            <v>nepedagogičtí pracovníci</v>
          </cell>
          <cell r="C147">
            <v>0</v>
          </cell>
          <cell r="E147" t="str">
            <v>nepedagogičtí pracovníci</v>
          </cell>
          <cell r="I147">
            <v>64831.24</v>
          </cell>
          <cell r="J147">
            <v>14518.210686956872</v>
          </cell>
          <cell r="K147">
            <v>10576.761628858707</v>
          </cell>
          <cell r="L147">
            <v>1453.401444015775</v>
          </cell>
          <cell r="M147">
            <v>237.80465122472836</v>
          </cell>
          <cell r="N147">
            <v>11.829720003298814</v>
          </cell>
          <cell r="O147">
            <v>0</v>
          </cell>
          <cell r="P147" t="str">
            <v xml:space="preserve">x </v>
          </cell>
          <cell r="Q147">
            <v>35.845901605460689</v>
          </cell>
          <cell r="R147">
            <v>88.312625209698339</v>
          </cell>
          <cell r="S147">
            <v>1827.1943420589614</v>
          </cell>
          <cell r="T147">
            <v>911.29468987482153</v>
          </cell>
          <cell r="U147">
            <v>1202.9600261643427</v>
          </cell>
          <cell r="V147">
            <v>2114.2547160391641</v>
          </cell>
          <cell r="W147">
            <v>0.14562777477382979</v>
          </cell>
          <cell r="X147">
            <v>0.19989622440487054</v>
          </cell>
          <cell r="Y147">
            <v>64760.934999999998</v>
          </cell>
          <cell r="Z147">
            <v>14507.434999999999</v>
          </cell>
        </row>
        <row r="148">
          <cell r="C148" t="str">
            <v>rok 2008</v>
          </cell>
        </row>
        <row r="149">
          <cell r="C149">
            <v>0</v>
          </cell>
          <cell r="D149" t="str">
            <v>Zaměstnanci celkem</v>
          </cell>
          <cell r="I149">
            <v>214386.80300000001</v>
          </cell>
          <cell r="J149">
            <v>20482.539741885943</v>
          </cell>
          <cell r="K149">
            <v>13578.936751686811</v>
          </cell>
          <cell r="L149">
            <v>3136.3502775090797</v>
          </cell>
          <cell r="M149">
            <v>426.17703012251411</v>
          </cell>
          <cell r="N149">
            <v>217.73313280855342</v>
          </cell>
          <cell r="O149">
            <v>340.82406299048176</v>
          </cell>
          <cell r="P149">
            <v>1.6639736443108698E-2</v>
          </cell>
          <cell r="Q149">
            <v>35.494336141576731</v>
          </cell>
          <cell r="R149">
            <v>77.821493751179972</v>
          </cell>
          <cell r="S149">
            <v>4234.4003333233868</v>
          </cell>
          <cell r="T149">
            <v>1260.4925224027688</v>
          </cell>
          <cell r="U149">
            <v>1408.7101344728489</v>
          </cell>
          <cell r="V149">
            <v>2669.2026568756178</v>
          </cell>
          <cell r="W149">
            <v>0.13031600038432778</v>
          </cell>
          <cell r="X149">
            <v>0.19656934159768014</v>
          </cell>
          <cell r="Y149">
            <v>214240.965</v>
          </cell>
          <cell r="Z149">
            <v>20490.170999999998</v>
          </cell>
        </row>
        <row r="150">
          <cell r="C150">
            <v>0</v>
          </cell>
          <cell r="E150" t="str">
            <v>pedagogičtí pracovníci</v>
          </cell>
          <cell r="I150">
            <v>149126.75700000001</v>
          </cell>
          <cell r="J150">
            <v>23792.179916556834</v>
          </cell>
          <cell r="K150">
            <v>15506.330027123597</v>
          </cell>
          <cell r="L150">
            <v>3933.6648687398329</v>
          </cell>
          <cell r="M150">
            <v>514.95204624255928</v>
          </cell>
          <cell r="N150">
            <v>307.94051991175121</v>
          </cell>
          <cell r="O150">
            <v>489.97364872623098</v>
          </cell>
          <cell r="P150">
            <v>2.0593894735356354E-2</v>
          </cell>
          <cell r="Q150">
            <v>33.390171557207708</v>
          </cell>
          <cell r="R150">
            <v>75.678903261247996</v>
          </cell>
          <cell r="S150">
            <v>5355.6001584388287</v>
          </cell>
          <cell r="T150">
            <v>1367.3521362098627</v>
          </cell>
          <cell r="U150">
            <v>1562.8975947846391</v>
          </cell>
          <cell r="V150">
            <v>2930.249730994502</v>
          </cell>
          <cell r="W150">
            <v>0.12316020395236499</v>
          </cell>
          <cell r="X150">
            <v>0.18897119601278467</v>
          </cell>
          <cell r="Y150">
            <v>149002.31899999999</v>
          </cell>
          <cell r="Z150">
            <v>23805.367999999999</v>
          </cell>
        </row>
        <row r="151">
          <cell r="C151">
            <v>0</v>
          </cell>
          <cell r="E151" t="str">
            <v>nepedagogičtí pracovníci</v>
          </cell>
          <cell r="I151">
            <v>65260.046000000002</v>
          </cell>
          <cell r="J151">
            <v>12919.628951329061</v>
          </cell>
          <cell r="K151">
            <v>9174.6200794382858</v>
          </cell>
          <cell r="L151">
            <v>1314.3941713331503</v>
          </cell>
          <cell r="M151">
            <v>223.31584524677385</v>
          </cell>
          <cell r="N151">
            <v>11.598814482396573</v>
          </cell>
          <cell r="O151">
            <v>0</v>
          </cell>
          <cell r="P151" t="str">
            <v xml:space="preserve">x </v>
          </cell>
          <cell r="Q151">
            <v>40.302595710704871</v>
          </cell>
          <cell r="R151">
            <v>82.717560961163414</v>
          </cell>
          <cell r="S151">
            <v>1672.3289877341892</v>
          </cell>
          <cell r="T151">
            <v>1016.3059390631292</v>
          </cell>
          <cell r="U151">
            <v>1056.3739450934561</v>
          </cell>
          <cell r="V151">
            <v>2072.6798841565851</v>
          </cell>
          <cell r="W151">
            <v>0.16042874698374102</v>
          </cell>
          <cell r="X151">
            <v>0.22591451920737021</v>
          </cell>
          <cell r="Y151">
            <v>65238.646000000001</v>
          </cell>
          <cell r="Z151">
            <v>12918.401</v>
          </cell>
        </row>
        <row r="155">
          <cell r="I155" t="str">
            <v>2.4.1  ZAMĚSTNANCI CELKEM</v>
          </cell>
        </row>
        <row r="156">
          <cell r="I156" t="str">
            <v>průměrná měsíční mzda (bez OON)</v>
          </cell>
          <cell r="L156" t="str">
            <v>průměrný přepočtený počet</v>
          </cell>
        </row>
        <row r="157">
          <cell r="I157" t="str">
            <v>rok 2008</v>
          </cell>
          <cell r="J157" t="str">
            <v>rok 2009</v>
          </cell>
          <cell r="K157" t="str">
            <v>index</v>
          </cell>
          <cell r="L157" t="str">
            <v>rok 2008</v>
          </cell>
          <cell r="M157" t="str">
            <v>rok 2009</v>
          </cell>
          <cell r="N157" t="str">
            <v>index</v>
          </cell>
          <cell r="O157" t="str">
            <v>rozdíl</v>
          </cell>
        </row>
        <row r="158">
          <cell r="A158" t="str">
            <v>T241_1</v>
          </cell>
          <cell r="B158" t="str">
            <v>Regionální školství celkem</v>
          </cell>
          <cell r="D158" t="str">
            <v>Regionální školství celkem</v>
          </cell>
          <cell r="I158">
            <v>21797.7696</v>
          </cell>
          <cell r="J158">
            <v>22955.225299999998</v>
          </cell>
          <cell r="K158">
            <v>1.0530997309009082</v>
          </cell>
          <cell r="L158">
            <v>12505.125999999995</v>
          </cell>
          <cell r="M158">
            <v>12805.784</v>
          </cell>
          <cell r="N158">
            <v>1.024042780536558</v>
          </cell>
          <cell r="O158">
            <v>300.6580000000049</v>
          </cell>
        </row>
        <row r="159">
          <cell r="A159" t="str">
            <v>T241_2</v>
          </cell>
          <cell r="B159" t="str">
            <v xml:space="preserve"> mateřské školy</v>
          </cell>
          <cell r="C159" t="str">
            <v>z toho</v>
          </cell>
          <cell r="E159" t="str">
            <v xml:space="preserve"> mateřské školy</v>
          </cell>
          <cell r="I159">
            <v>15975.433499999999</v>
          </cell>
          <cell r="J159">
            <v>17167.251100000001</v>
          </cell>
          <cell r="K159">
            <v>1.0746031461368484</v>
          </cell>
          <cell r="L159">
            <v>436.03700000000015</v>
          </cell>
          <cell r="M159">
            <v>507.6330000000001</v>
          </cell>
          <cell r="N159">
            <v>1.1641970750188628</v>
          </cell>
          <cell r="O159">
            <v>71.595999999999947</v>
          </cell>
        </row>
        <row r="160">
          <cell r="A160" t="str">
            <v>T241_3</v>
          </cell>
          <cell r="B160" t="str">
            <v xml:space="preserve"> základní školy</v>
          </cell>
          <cell r="E160" t="str">
            <v xml:space="preserve"> základní školy</v>
          </cell>
          <cell r="I160">
            <v>20718.408299999999</v>
          </cell>
          <cell r="J160">
            <v>22570.9915</v>
          </cell>
          <cell r="K160">
            <v>1.0894172550890409</v>
          </cell>
          <cell r="L160">
            <v>920.66899999999998</v>
          </cell>
          <cell r="M160">
            <v>1001.8</v>
          </cell>
          <cell r="N160">
            <v>1.0881217896985778</v>
          </cell>
          <cell r="O160">
            <v>81.130999999999972</v>
          </cell>
        </row>
        <row r="161">
          <cell r="A161" t="str">
            <v>T241_4</v>
          </cell>
          <cell r="B161" t="str">
            <v xml:space="preserve"> speciální školy celkem</v>
          </cell>
          <cell r="E161" t="str">
            <v xml:space="preserve"> speciální školy celkem</v>
          </cell>
          <cell r="I161">
            <v>19798.108899999999</v>
          </cell>
          <cell r="J161">
            <v>20575.0154</v>
          </cell>
          <cell r="K161">
            <v>1.0392414499750531</v>
          </cell>
          <cell r="L161">
            <v>996.31599999999992</v>
          </cell>
          <cell r="M161">
            <v>1023.55</v>
          </cell>
          <cell r="N161">
            <v>1.0273347010386262</v>
          </cell>
          <cell r="O161">
            <v>27.234000000000037</v>
          </cell>
        </row>
        <row r="162">
          <cell r="A162" t="str">
            <v>T241_5</v>
          </cell>
          <cell r="B162" t="str">
            <v xml:space="preserve"> všeobecné vzdělávání na SŠ</v>
          </cell>
          <cell r="E162" t="str">
            <v xml:space="preserve"> všeobecné vzdělávání na SŠ</v>
          </cell>
          <cell r="I162">
            <v>24418.693200000002</v>
          </cell>
          <cell r="J162">
            <v>25732.014999999999</v>
          </cell>
          <cell r="K162">
            <v>1.0537834596324753</v>
          </cell>
          <cell r="L162">
            <v>1932.2619999999995</v>
          </cell>
          <cell r="M162">
            <v>1937.3530000000001</v>
          </cell>
          <cell r="N162">
            <v>1.0026347358691525</v>
          </cell>
          <cell r="O162">
            <v>5.0910000000005766</v>
          </cell>
        </row>
        <row r="163">
          <cell r="A163" t="str">
            <v>T241_6</v>
          </cell>
          <cell r="B163" t="str">
            <v xml:space="preserve"> odborné vzdělávání na SŠ</v>
          </cell>
          <cell r="E163" t="str">
            <v xml:space="preserve"> odborné vzdělávání na SŠ</v>
          </cell>
          <cell r="I163">
            <v>24064.217100000002</v>
          </cell>
          <cell r="J163">
            <v>24678.227800000001</v>
          </cell>
          <cell r="K163">
            <v>1.0255155070056279</v>
          </cell>
          <cell r="L163">
            <v>3568.6089999999972</v>
          </cell>
          <cell r="M163">
            <v>5540.2440000000015</v>
          </cell>
          <cell r="N163">
            <v>1.5524939829496607</v>
          </cell>
          <cell r="O163">
            <v>1971.635</v>
          </cell>
        </row>
        <row r="164">
          <cell r="A164" t="str">
            <v>T241_8</v>
          </cell>
          <cell r="B164" t="str">
            <v xml:space="preserve"> vyšší odborné školy</v>
          </cell>
          <cell r="E164" t="str">
            <v xml:space="preserve"> vyšší odborné školy</v>
          </cell>
          <cell r="I164">
            <v>24134.592799999999</v>
          </cell>
          <cell r="J164">
            <v>25412.349699999999</v>
          </cell>
          <cell r="K164">
            <v>1.0529429649212894</v>
          </cell>
          <cell r="L164">
            <v>584.38099999999986</v>
          </cell>
          <cell r="M164">
            <v>558.03300000000002</v>
          </cell>
          <cell r="N164">
            <v>0.95491297629457517</v>
          </cell>
          <cell r="O164">
            <v>-26.347999999999843</v>
          </cell>
        </row>
        <row r="165">
          <cell r="A165" t="str">
            <v>T241_9</v>
          </cell>
          <cell r="B165" t="str">
            <v xml:space="preserve"> konzervatoře</v>
          </cell>
          <cell r="E165" t="str">
            <v xml:space="preserve"> konzervatoře</v>
          </cell>
          <cell r="I165">
            <v>22964.7552</v>
          </cell>
          <cell r="J165">
            <v>24890.363099999999</v>
          </cell>
          <cell r="K165">
            <v>1.0838505737696693</v>
          </cell>
          <cell r="L165">
            <v>87.681999999999988</v>
          </cell>
          <cell r="M165">
            <v>95.075999999999993</v>
          </cell>
          <cell r="N165">
            <v>1.0843274560343059</v>
          </cell>
          <cell r="O165">
            <v>7.3940000000000055</v>
          </cell>
        </row>
        <row r="168">
          <cell r="I168" t="str">
            <v>2.4.2  PEDAGOGIČTÍ PRACOVNÍCI</v>
          </cell>
        </row>
        <row r="169">
          <cell r="I169" t="str">
            <v>průměrná měsíční mzda (bez OON)</v>
          </cell>
          <cell r="L169" t="str">
            <v>průměrný přepočtený počet</v>
          </cell>
        </row>
        <row r="170">
          <cell r="I170" t="str">
            <v>rok 2008</v>
          </cell>
          <cell r="J170" t="str">
            <v>rok 2009</v>
          </cell>
          <cell r="K170" t="str">
            <v>index</v>
          </cell>
          <cell r="L170" t="str">
            <v>rok 2008</v>
          </cell>
          <cell r="M170" t="str">
            <v>rok 2009</v>
          </cell>
          <cell r="N170" t="str">
            <v>index</v>
          </cell>
          <cell r="O170" t="str">
            <v>rozdíl</v>
          </cell>
        </row>
        <row r="171">
          <cell r="A171" t="str">
            <v>T242_1</v>
          </cell>
          <cell r="B171" t="str">
            <v>Regionální školství celkem</v>
          </cell>
          <cell r="D171" t="str">
            <v>Regionální školství celkem</v>
          </cell>
          <cell r="I171">
            <v>23706.528300000002</v>
          </cell>
          <cell r="J171">
            <v>24804.1603</v>
          </cell>
          <cell r="K171">
            <v>1.0463008326697925</v>
          </cell>
          <cell r="L171">
            <v>9172.6749999999865</v>
          </cell>
          <cell r="M171">
            <v>9375.216000000004</v>
          </cell>
          <cell r="N171">
            <v>1.0220809087861522</v>
          </cell>
          <cell r="O171">
            <v>202.54100000001745</v>
          </cell>
        </row>
        <row r="172">
          <cell r="A172" t="str">
            <v>T242_2</v>
          </cell>
          <cell r="B172" t="str">
            <v xml:space="preserve"> mateřské školy</v>
          </cell>
          <cell r="C172" t="str">
            <v>z toho</v>
          </cell>
          <cell r="E172" t="str">
            <v xml:space="preserve"> mateřské školy</v>
          </cell>
          <cell r="I172">
            <v>17151.866900000001</v>
          </cell>
          <cell r="J172">
            <v>18331.030900000002</v>
          </cell>
          <cell r="K172">
            <v>1.0687484346091796</v>
          </cell>
          <cell r="L172">
            <v>339.46400000000006</v>
          </cell>
          <cell r="M172">
            <v>401.60100000000017</v>
          </cell>
          <cell r="N172">
            <v>1.1830444465392504</v>
          </cell>
          <cell r="O172">
            <v>62.137000000000114</v>
          </cell>
        </row>
        <row r="173">
          <cell r="A173" t="str">
            <v>T242_3</v>
          </cell>
          <cell r="B173" t="str">
            <v xml:space="preserve"> základní školy</v>
          </cell>
          <cell r="E173" t="str">
            <v xml:space="preserve"> základní školy</v>
          </cell>
          <cell r="I173">
            <v>22096.890299999999</v>
          </cell>
          <cell r="J173">
            <v>24010.655200000001</v>
          </cell>
          <cell r="K173">
            <v>1.0866078834631316</v>
          </cell>
          <cell r="L173">
            <v>754.29899999999998</v>
          </cell>
          <cell r="M173">
            <v>824.51599999999996</v>
          </cell>
          <cell r="N173">
            <v>1.0930890800597641</v>
          </cell>
          <cell r="O173">
            <v>70.216999999999985</v>
          </cell>
        </row>
        <row r="174">
          <cell r="A174" t="str">
            <v>T242_4</v>
          </cell>
          <cell r="B174" t="str">
            <v xml:space="preserve"> speciální školy celkem</v>
          </cell>
          <cell r="E174" t="str">
            <v xml:space="preserve"> speciální školy celkem</v>
          </cell>
          <cell r="I174">
            <v>20968.452300000001</v>
          </cell>
          <cell r="J174">
            <v>21698.587299999999</v>
          </cell>
          <cell r="K174">
            <v>1.0348206433910241</v>
          </cell>
          <cell r="L174">
            <v>790.93</v>
          </cell>
          <cell r="M174">
            <v>813.16799999999989</v>
          </cell>
          <cell r="N174">
            <v>1.0281162681906111</v>
          </cell>
          <cell r="O174">
            <v>22.237999999999943</v>
          </cell>
        </row>
        <row r="175">
          <cell r="A175" t="str">
            <v>T242_5</v>
          </cell>
          <cell r="B175" t="str">
            <v xml:space="preserve"> všeobecné vzdělávání na SŠ</v>
          </cell>
          <cell r="E175" t="str">
            <v xml:space="preserve"> všeobecné vzdělávání na SŠ</v>
          </cell>
          <cell r="I175">
            <v>26019.058499999999</v>
          </cell>
          <cell r="J175">
            <v>27177.139800000001</v>
          </cell>
          <cell r="K175">
            <v>1.044508962536058</v>
          </cell>
          <cell r="L175">
            <v>1556.3459999999993</v>
          </cell>
          <cell r="M175">
            <v>1559.0989999999997</v>
          </cell>
          <cell r="N175">
            <v>1.0017688868670593</v>
          </cell>
          <cell r="O175">
            <v>2.7530000000003838</v>
          </cell>
        </row>
        <row r="176">
          <cell r="A176" t="str">
            <v>T242_6</v>
          </cell>
          <cell r="B176" t="str">
            <v xml:space="preserve"> odborné vzdělávání na SŠ</v>
          </cell>
          <cell r="E176" t="str">
            <v xml:space="preserve"> odborné vzdělávání na SŠ</v>
          </cell>
          <cell r="I176">
            <v>25084.373599999999</v>
          </cell>
          <cell r="J176">
            <v>25611.6018</v>
          </cell>
          <cell r="K176">
            <v>1.0210181927763986</v>
          </cell>
          <cell r="L176">
            <v>2928.6080000000002</v>
          </cell>
          <cell r="M176">
            <v>4481.235999999999</v>
          </cell>
          <cell r="N176">
            <v>1.5301590380139638</v>
          </cell>
          <cell r="O176">
            <v>1552.6279999999988</v>
          </cell>
        </row>
        <row r="177">
          <cell r="A177" t="str">
            <v>T242_8</v>
          </cell>
          <cell r="B177" t="str">
            <v xml:space="preserve"> vyšší odborné školy</v>
          </cell>
          <cell r="E177" t="str">
            <v xml:space="preserve"> vyšší odborné školy</v>
          </cell>
          <cell r="I177">
            <v>25932.131399999998</v>
          </cell>
          <cell r="J177">
            <v>27095.303100000001</v>
          </cell>
          <cell r="K177">
            <v>1.0448544580489054</v>
          </cell>
          <cell r="L177">
            <v>400.62200000000001</v>
          </cell>
          <cell r="M177">
            <v>373.34899999999993</v>
          </cell>
          <cell r="N177">
            <v>0.93192335917648039</v>
          </cell>
          <cell r="O177">
            <v>-27.273000000000081</v>
          </cell>
        </row>
        <row r="178">
          <cell r="A178" t="str">
            <v>T242_9</v>
          </cell>
          <cell r="B178" t="str">
            <v xml:space="preserve"> konzervatoře</v>
          </cell>
          <cell r="E178" t="str">
            <v xml:space="preserve"> konzervatoře</v>
          </cell>
          <cell r="I178">
            <v>22833.199000000001</v>
          </cell>
          <cell r="J178">
            <v>24494.968700000001</v>
          </cell>
          <cell r="K178">
            <v>1.0727786632087777</v>
          </cell>
          <cell r="L178">
            <v>71.983000000000004</v>
          </cell>
          <cell r="M178">
            <v>76.206000000000003</v>
          </cell>
          <cell r="N178">
            <v>1.0586666296208826</v>
          </cell>
          <cell r="O178">
            <v>4.222999999999999</v>
          </cell>
        </row>
        <row r="181">
          <cell r="I181" t="str">
            <v>2.4.3  NEPEDAGOGIČTÍ PRACOVNÍCI</v>
          </cell>
        </row>
        <row r="182">
          <cell r="I182" t="str">
            <v>průměrná měsíční mzda (bez OON)</v>
          </cell>
          <cell r="L182" t="str">
            <v>průměrný přepočtený počet</v>
          </cell>
        </row>
        <row r="183">
          <cell r="I183" t="str">
            <v>rok 2008</v>
          </cell>
          <cell r="J183" t="str">
            <v>rok 2009</v>
          </cell>
          <cell r="K183" t="str">
            <v>index</v>
          </cell>
          <cell r="L183" t="str">
            <v>rok 2008</v>
          </cell>
          <cell r="M183" t="str">
            <v>rok 2009</v>
          </cell>
          <cell r="N183" t="str">
            <v>index</v>
          </cell>
          <cell r="O183" t="str">
            <v>rozdíl</v>
          </cell>
        </row>
        <row r="184">
          <cell r="A184" t="str">
            <v>T243_1</v>
          </cell>
          <cell r="B184" t="str">
            <v>Regionální školství celkem</v>
          </cell>
          <cell r="D184" t="str">
            <v>Regionální školství celkem</v>
          </cell>
          <cell r="I184">
            <v>16543.8521</v>
          </cell>
          <cell r="J184">
            <v>17902.369500000001</v>
          </cell>
          <cell r="K184">
            <v>1.0821161475446217</v>
          </cell>
          <cell r="L184">
            <v>3332.4509999999973</v>
          </cell>
          <cell r="M184">
            <v>3430.5679999999948</v>
          </cell>
          <cell r="N184">
            <v>1.0294428935339177</v>
          </cell>
          <cell r="O184">
            <v>98.116999999997461</v>
          </cell>
        </row>
        <row r="185">
          <cell r="A185" t="str">
            <v>T243_2</v>
          </cell>
          <cell r="B185" t="str">
            <v xml:space="preserve"> mateřské školy</v>
          </cell>
          <cell r="C185" t="str">
            <v>z toho</v>
          </cell>
          <cell r="E185" t="str">
            <v xml:space="preserve"> mateřské školy</v>
          </cell>
          <cell r="I185">
            <v>11840.1494</v>
          </cell>
          <cell r="J185">
            <v>12759.3824</v>
          </cell>
          <cell r="K185">
            <v>1.0776369426554702</v>
          </cell>
          <cell r="L185">
            <v>96.572999999999979</v>
          </cell>
          <cell r="M185">
            <v>106.03199999999998</v>
          </cell>
          <cell r="N185">
            <v>1.0979466310459445</v>
          </cell>
          <cell r="O185">
            <v>9.4590000000000032</v>
          </cell>
        </row>
        <row r="186">
          <cell r="A186" t="str">
            <v>T243_3</v>
          </cell>
          <cell r="B186" t="str">
            <v xml:space="preserve"> základní školy</v>
          </cell>
          <cell r="E186" t="str">
            <v xml:space="preserve"> základní školy</v>
          </cell>
          <cell r="I186">
            <v>14468.558000000001</v>
          </cell>
          <cell r="J186">
            <v>15875.374599999999</v>
          </cell>
          <cell r="K186">
            <v>1.0972326751567087</v>
          </cell>
          <cell r="L186">
            <v>166.37</v>
          </cell>
          <cell r="M186">
            <v>177.28399999999999</v>
          </cell>
          <cell r="N186">
            <v>1.0656007693694776</v>
          </cell>
          <cell r="O186">
            <v>10.913999999999987</v>
          </cell>
        </row>
        <row r="187">
          <cell r="A187" t="str">
            <v>T243_4</v>
          </cell>
          <cell r="B187" t="str">
            <v xml:space="preserve"> speciální školy celkem</v>
          </cell>
          <cell r="E187" t="str">
            <v xml:space="preserve"> speciální školy celkem</v>
          </cell>
          <cell r="I187">
            <v>15291.1818</v>
          </cell>
          <cell r="J187">
            <v>16232.188</v>
          </cell>
          <cell r="K187">
            <v>1.0615391414677968</v>
          </cell>
          <cell r="L187">
            <v>205.386</v>
          </cell>
          <cell r="M187">
            <v>210.38200000000003</v>
          </cell>
          <cell r="N187">
            <v>1.0243249296446693</v>
          </cell>
          <cell r="O187">
            <v>4.9960000000000377</v>
          </cell>
        </row>
        <row r="188">
          <cell r="A188" t="str">
            <v>T243_5</v>
          </cell>
          <cell r="B188" t="str">
            <v xml:space="preserve"> všeobecné vzdělávání na SŠ</v>
          </cell>
          <cell r="E188" t="str">
            <v xml:space="preserve"> všeobecné vzdělávání na SŠ</v>
          </cell>
          <cell r="I188">
            <v>17792.9522</v>
          </cell>
          <cell r="J188">
            <v>19775.454900000001</v>
          </cell>
          <cell r="K188">
            <v>1.1114206725064997</v>
          </cell>
          <cell r="L188">
            <v>375.91600000000005</v>
          </cell>
          <cell r="M188">
            <v>378.25400000000002</v>
          </cell>
          <cell r="N188">
            <v>1.0062194745634663</v>
          </cell>
          <cell r="O188">
            <v>2.3379999999999654</v>
          </cell>
        </row>
        <row r="189">
          <cell r="A189" t="str">
            <v>T243_6</v>
          </cell>
          <cell r="B189" t="str">
            <v xml:space="preserve"> odborné vzdělávání na SŠ</v>
          </cell>
          <cell r="E189" t="str">
            <v xml:space="preserve"> odborné vzdělávání na SŠ</v>
          </cell>
          <cell r="I189">
            <v>19396.039100000002</v>
          </cell>
          <cell r="J189">
            <v>20728.617300000002</v>
          </cell>
          <cell r="K189">
            <v>1.0687036251643769</v>
          </cell>
          <cell r="L189">
            <v>640.00100000000032</v>
          </cell>
          <cell r="M189">
            <v>1059.0079999999998</v>
          </cell>
          <cell r="N189">
            <v>1.6546974145352886</v>
          </cell>
          <cell r="O189">
            <v>419.00699999999949</v>
          </cell>
        </row>
        <row r="190">
          <cell r="A190" t="str">
            <v>T243_8</v>
          </cell>
          <cell r="B190" t="str">
            <v xml:space="preserve"> vyšší odborné školy</v>
          </cell>
          <cell r="E190" t="str">
            <v xml:space="preserve"> vyšší odborné školy</v>
          </cell>
          <cell r="I190">
            <v>20215.690999999999</v>
          </cell>
          <cell r="J190">
            <v>22010.1656</v>
          </cell>
          <cell r="K190">
            <v>1.0887664240613888</v>
          </cell>
          <cell r="L190">
            <v>183.75900000000001</v>
          </cell>
          <cell r="M190">
            <v>184.68400000000003</v>
          </cell>
          <cell r="N190">
            <v>1.0050337670535865</v>
          </cell>
          <cell r="O190">
            <v>0.92500000000001137</v>
          </cell>
        </row>
        <row r="191">
          <cell r="A191" t="str">
            <v>T243_9</v>
          </cell>
          <cell r="B191" t="str">
            <v xml:space="preserve"> konzervatoře</v>
          </cell>
          <cell r="E191" t="str">
            <v xml:space="preserve"> konzervatoře</v>
          </cell>
          <cell r="I191">
            <v>23567.966100000001</v>
          </cell>
          <cell r="J191">
            <v>26487.153300000002</v>
          </cell>
          <cell r="K191">
            <v>1.1238624999549707</v>
          </cell>
          <cell r="L191">
            <v>15.699</v>
          </cell>
          <cell r="M191">
            <v>18.87</v>
          </cell>
          <cell r="N191">
            <v>1.2019873877317027</v>
          </cell>
          <cell r="O191">
            <v>3.1710000000000012</v>
          </cell>
        </row>
        <row r="194">
          <cell r="I194" t="str">
            <v>2.4.4  UČITELÉ</v>
          </cell>
        </row>
        <row r="195">
          <cell r="I195" t="str">
            <v>průměrná měsíční mzda (bez OON)</v>
          </cell>
          <cell r="L195" t="str">
            <v>průměrný přepočtený počet</v>
          </cell>
        </row>
        <row r="196">
          <cell r="I196" t="str">
            <v>rok 2008</v>
          </cell>
          <cell r="J196" t="str">
            <v>rok 2009</v>
          </cell>
          <cell r="K196" t="str">
            <v>index</v>
          </cell>
          <cell r="L196" t="str">
            <v>rok 2008</v>
          </cell>
          <cell r="M196" t="str">
            <v>rok 2009</v>
          </cell>
          <cell r="N196" t="str">
            <v>index</v>
          </cell>
          <cell r="O196" t="str">
            <v>rozdíl</v>
          </cell>
        </row>
        <row r="197">
          <cell r="A197" t="str">
            <v>T244_1</v>
          </cell>
          <cell r="B197" t="str">
            <v>Regionální školství celkem</v>
          </cell>
          <cell r="D197" t="str">
            <v>Regionální školství celkem</v>
          </cell>
          <cell r="I197">
            <v>24444.330399999999</v>
          </cell>
          <cell r="J197">
            <v>25646.472300000001</v>
          </cell>
          <cell r="K197">
            <v>1.0491787617140047</v>
          </cell>
          <cell r="L197">
            <v>7750.2420000000002</v>
          </cell>
          <cell r="M197">
            <v>7878.5609999999915</v>
          </cell>
          <cell r="N197">
            <v>1.0165567733239802</v>
          </cell>
          <cell r="O197">
            <v>128.31899999999132</v>
          </cell>
        </row>
        <row r="198">
          <cell r="A198" t="str">
            <v>T244_2</v>
          </cell>
          <cell r="B198" t="str">
            <v xml:space="preserve"> mateřské školy</v>
          </cell>
          <cell r="C198" t="str">
            <v>z toho</v>
          </cell>
          <cell r="E198" t="str">
            <v xml:space="preserve"> mateřské školy</v>
          </cell>
          <cell r="I198">
            <v>17325.003799999999</v>
          </cell>
          <cell r="J198">
            <v>18519.9172</v>
          </cell>
          <cell r="K198">
            <v>1.0689704552907515</v>
          </cell>
          <cell r="L198">
            <v>329.23099999999999</v>
          </cell>
          <cell r="M198">
            <v>388.16600000000005</v>
          </cell>
          <cell r="N198">
            <v>1.17900805209716</v>
          </cell>
          <cell r="O198">
            <v>58.935000000000059</v>
          </cell>
        </row>
        <row r="199">
          <cell r="A199" t="str">
            <v>T244_3</v>
          </cell>
          <cell r="B199" t="str">
            <v xml:space="preserve"> základní školy</v>
          </cell>
          <cell r="E199" t="str">
            <v xml:space="preserve"> základní školy</v>
          </cell>
          <cell r="I199">
            <v>22574.799800000001</v>
          </cell>
          <cell r="J199">
            <v>24592.396100000002</v>
          </cell>
          <cell r="K199">
            <v>1.0893738291313662</v>
          </cell>
          <cell r="L199">
            <v>707.19200000000035</v>
          </cell>
          <cell r="M199">
            <v>770.16399999999987</v>
          </cell>
          <cell r="N199">
            <v>1.0890451249448516</v>
          </cell>
          <cell r="O199">
            <v>62.971999999999525</v>
          </cell>
        </row>
        <row r="200">
          <cell r="A200" t="str">
            <v>T244_4</v>
          </cell>
          <cell r="B200" t="str">
            <v xml:space="preserve"> speciální školy celkem</v>
          </cell>
          <cell r="E200" t="str">
            <v xml:space="preserve"> speciální školy celkem</v>
          </cell>
          <cell r="I200">
            <v>22541.506700000002</v>
          </cell>
          <cell r="J200">
            <v>23852.6541</v>
          </cell>
          <cell r="K200">
            <v>1.0581659166554291</v>
          </cell>
          <cell r="L200">
            <v>570.2170000000001</v>
          </cell>
          <cell r="M200">
            <v>557.43600000000004</v>
          </cell>
          <cell r="N200">
            <v>0.97758572613583938</v>
          </cell>
          <cell r="O200">
            <v>-12.781000000000063</v>
          </cell>
        </row>
        <row r="201">
          <cell r="A201" t="str">
            <v>T244_5</v>
          </cell>
          <cell r="B201" t="str">
            <v xml:space="preserve"> všeobecné vzdělávání na SŠ</v>
          </cell>
          <cell r="E201" t="str">
            <v xml:space="preserve"> všeobecné vzdělávání na SŠ</v>
          </cell>
          <cell r="I201">
            <v>26102.118299999998</v>
          </cell>
          <cell r="J201">
            <v>27318.3511</v>
          </cell>
          <cell r="K201">
            <v>1.046595176147064</v>
          </cell>
          <cell r="L201">
            <v>1535.1</v>
          </cell>
          <cell r="M201">
            <v>1532.5809999999997</v>
          </cell>
          <cell r="N201">
            <v>0.99835906455605483</v>
          </cell>
          <cell r="O201">
            <v>-2.5190000000002328</v>
          </cell>
        </row>
        <row r="202">
          <cell r="A202" t="str">
            <v>T244_6</v>
          </cell>
          <cell r="B202" t="str">
            <v xml:space="preserve"> odborné vzdělávání na SŠ</v>
          </cell>
          <cell r="E202" t="str">
            <v xml:space="preserve"> odborné vzdělávání na SŠ</v>
          </cell>
          <cell r="I202">
            <v>25126.415099999998</v>
          </cell>
          <cell r="J202">
            <v>26110.643199999999</v>
          </cell>
          <cell r="K202">
            <v>1.0391710515042794</v>
          </cell>
          <cell r="L202">
            <v>2908.53</v>
          </cell>
          <cell r="M202">
            <v>3863.5729999999985</v>
          </cell>
          <cell r="N202">
            <v>1.3283593430358285</v>
          </cell>
          <cell r="O202">
            <v>955.0429999999983</v>
          </cell>
        </row>
        <row r="203">
          <cell r="A203" t="str">
            <v>T244_8</v>
          </cell>
          <cell r="B203" t="str">
            <v xml:space="preserve"> vyšší odborné školy</v>
          </cell>
          <cell r="E203" t="str">
            <v xml:space="preserve"> vyšší odborné školy</v>
          </cell>
          <cell r="I203">
            <v>25932.131399999998</v>
          </cell>
          <cell r="J203">
            <v>27095.303100000001</v>
          </cell>
          <cell r="K203">
            <v>1.0448544580489054</v>
          </cell>
          <cell r="L203">
            <v>400.62200000000001</v>
          </cell>
          <cell r="M203">
            <v>373.34899999999993</v>
          </cell>
          <cell r="N203">
            <v>0.93192335917648039</v>
          </cell>
          <cell r="O203">
            <v>-27.273000000000081</v>
          </cell>
        </row>
        <row r="204">
          <cell r="A204" t="str">
            <v>T244_9</v>
          </cell>
          <cell r="B204" t="str">
            <v xml:space="preserve"> konzervatoře</v>
          </cell>
          <cell r="E204" t="str">
            <v xml:space="preserve"> konzervatoře</v>
          </cell>
          <cell r="I204">
            <v>23232.7035</v>
          </cell>
          <cell r="J204">
            <v>24494.968700000001</v>
          </cell>
          <cell r="K204">
            <v>1.0543313953970102</v>
          </cell>
          <cell r="L204">
            <v>68.983000000000004</v>
          </cell>
          <cell r="M204">
            <v>76.206000000000003</v>
          </cell>
          <cell r="N204">
            <v>1.1047069567864547</v>
          </cell>
          <cell r="O204">
            <v>7.222999999999999</v>
          </cell>
        </row>
        <row r="207">
          <cell r="I207" t="str">
            <v>2.4.5  VYCHOVATELÉ</v>
          </cell>
        </row>
        <row r="208">
          <cell r="I208" t="str">
            <v>průměrná měsíční mzda (bez OON)</v>
          </cell>
          <cell r="L208" t="str">
            <v>průměrný přepočtený počet</v>
          </cell>
        </row>
        <row r="209">
          <cell r="I209" t="str">
            <v>rok 2008</v>
          </cell>
          <cell r="J209" t="str">
            <v>rok 2009</v>
          </cell>
          <cell r="K209" t="str">
            <v>index</v>
          </cell>
          <cell r="L209" t="str">
            <v>rok 2008</v>
          </cell>
          <cell r="M209" t="str">
            <v>rok 2009</v>
          </cell>
          <cell r="N209" t="str">
            <v>index</v>
          </cell>
          <cell r="O209" t="str">
            <v>rozdíl</v>
          </cell>
        </row>
        <row r="210">
          <cell r="A210" t="str">
            <v>T245_1</v>
          </cell>
          <cell r="B210" t="str">
            <v>Regionální školství celkem</v>
          </cell>
          <cell r="D210" t="str">
            <v>Regionální školství celkem</v>
          </cell>
          <cell r="I210">
            <v>19137.974399999999</v>
          </cell>
          <cell r="J210">
            <v>19770.834500000001</v>
          </cell>
          <cell r="K210">
            <v>1.0330682906546265</v>
          </cell>
          <cell r="L210">
            <v>477.28600000000034</v>
          </cell>
          <cell r="M210">
            <v>490.9</v>
          </cell>
          <cell r="N210">
            <v>1.0285237781958818</v>
          </cell>
          <cell r="O210">
            <v>13.613999999999635</v>
          </cell>
        </row>
        <row r="211">
          <cell r="A211" t="str">
            <v>T245_2</v>
          </cell>
          <cell r="B211" t="str">
            <v xml:space="preserve"> mateřské školy</v>
          </cell>
          <cell r="C211" t="str">
            <v>z toho</v>
          </cell>
          <cell r="E211" t="str">
            <v xml:space="preserve"> mateřské školy</v>
          </cell>
          <cell r="I211" t="str">
            <v xml:space="preserve">x </v>
          </cell>
          <cell r="J211" t="str">
            <v xml:space="preserve">x </v>
          </cell>
          <cell r="K211" t="str">
            <v xml:space="preserve">x </v>
          </cell>
          <cell r="L211">
            <v>0</v>
          </cell>
          <cell r="M211">
            <v>0</v>
          </cell>
          <cell r="N211" t="str">
            <v xml:space="preserve">x </v>
          </cell>
          <cell r="O211">
            <v>0</v>
          </cell>
        </row>
        <row r="212">
          <cell r="A212" t="str">
            <v>T245_3</v>
          </cell>
          <cell r="B212" t="str">
            <v xml:space="preserve"> základní školy</v>
          </cell>
          <cell r="E212" t="str">
            <v xml:space="preserve"> základní školy</v>
          </cell>
          <cell r="I212">
            <v>14910.9575</v>
          </cell>
          <cell r="J212">
            <v>15964.289199999999</v>
          </cell>
          <cell r="K212">
            <v>1.0706414527705548</v>
          </cell>
          <cell r="L212">
            <v>7.415</v>
          </cell>
          <cell r="M212">
            <v>3.4490000000000003</v>
          </cell>
          <cell r="N212">
            <v>0.46513823331085641</v>
          </cell>
          <cell r="O212">
            <v>-3.9659999999999997</v>
          </cell>
        </row>
        <row r="213">
          <cell r="A213" t="str">
            <v>T245_4</v>
          </cell>
          <cell r="B213" t="str">
            <v xml:space="preserve"> speciální školy bez internátů</v>
          </cell>
          <cell r="E213" t="str">
            <v xml:space="preserve"> speciální školy bez internátů</v>
          </cell>
          <cell r="I213">
            <v>16999.5445</v>
          </cell>
          <cell r="J213">
            <v>16669.319500000001</v>
          </cell>
          <cell r="K213">
            <v>0.98057447951031873</v>
          </cell>
          <cell r="L213">
            <v>34.943000000000005</v>
          </cell>
          <cell r="M213">
            <v>43.318999999999996</v>
          </cell>
          <cell r="N213">
            <v>1.2397046618779151</v>
          </cell>
          <cell r="O213">
            <v>8.3759999999999906</v>
          </cell>
        </row>
        <row r="214">
          <cell r="A214" t="str">
            <v>T245_5</v>
          </cell>
          <cell r="B214" t="str">
            <v xml:space="preserve"> všeobecné vzdělávání na SŠ</v>
          </cell>
          <cell r="E214" t="str">
            <v xml:space="preserve"> všeobecné vzdělávání na SŠ</v>
          </cell>
          <cell r="I214">
            <v>22488.416700000002</v>
          </cell>
          <cell r="J214">
            <v>23137.166700000002</v>
          </cell>
          <cell r="K214">
            <v>1.028848184763492</v>
          </cell>
          <cell r="L214">
            <v>4</v>
          </cell>
          <cell r="M214">
            <v>4</v>
          </cell>
          <cell r="N214">
            <v>1</v>
          </cell>
          <cell r="O214">
            <v>0</v>
          </cell>
        </row>
        <row r="215">
          <cell r="A215" t="str">
            <v>T245_6</v>
          </cell>
          <cell r="B215" t="str">
            <v xml:space="preserve"> odborné vzdělávání na SŠ včetně VOŠ</v>
          </cell>
          <cell r="E215" t="str">
            <v xml:space="preserve"> odborné vzdělávání na SŠ včetně VOŠ</v>
          </cell>
          <cell r="I215" t="str">
            <v xml:space="preserve">x </v>
          </cell>
          <cell r="J215" t="str">
            <v xml:space="preserve">x </v>
          </cell>
          <cell r="K215" t="str">
            <v xml:space="preserve">x </v>
          </cell>
          <cell r="L215">
            <v>0</v>
          </cell>
          <cell r="M215">
            <v>0</v>
          </cell>
          <cell r="N215" t="str">
            <v xml:space="preserve">x </v>
          </cell>
          <cell r="O215">
            <v>0</v>
          </cell>
        </row>
        <row r="216">
          <cell r="A216" t="str">
            <v>T245_8</v>
          </cell>
          <cell r="B216" t="str">
            <v xml:space="preserve"> internáty speciálních škol</v>
          </cell>
          <cell r="E216" t="str">
            <v xml:space="preserve"> internáty speciálních škol</v>
          </cell>
          <cell r="I216">
            <v>21776.3256</v>
          </cell>
          <cell r="J216">
            <v>20695.3982</v>
          </cell>
          <cell r="K216">
            <v>0.95036226864646067</v>
          </cell>
          <cell r="L216">
            <v>10.31</v>
          </cell>
          <cell r="M216">
            <v>11.125999999999999</v>
          </cell>
          <cell r="N216">
            <v>1.0791464597478175</v>
          </cell>
          <cell r="O216">
            <v>0.81599999999999895</v>
          </cell>
        </row>
        <row r="217">
          <cell r="A217" t="str">
            <v>T245_9</v>
          </cell>
          <cell r="B217" t="str">
            <v xml:space="preserve"> školní družiny a kluby</v>
          </cell>
          <cell r="E217" t="str">
            <v xml:space="preserve"> školní družiny a kluby</v>
          </cell>
          <cell r="I217">
            <v>17373.065299999998</v>
          </cell>
          <cell r="J217">
            <v>18131.841700000001</v>
          </cell>
          <cell r="K217">
            <v>1.0436754474180214</v>
          </cell>
          <cell r="L217">
            <v>171.25399999999996</v>
          </cell>
          <cell r="M217">
            <v>192.35700000000003</v>
          </cell>
          <cell r="N217">
            <v>1.1232263188013132</v>
          </cell>
          <cell r="O217">
            <v>21.103000000000065</v>
          </cell>
        </row>
        <row r="218">
          <cell r="A218" t="str">
            <v>T245_10</v>
          </cell>
          <cell r="B218" t="str">
            <v xml:space="preserve"> šk. vých. a ubyt. zař. - školy v přírodě</v>
          </cell>
          <cell r="E218" t="str">
            <v xml:space="preserve"> šk. vých. a ubyt. zař. - školy v přírodě</v>
          </cell>
          <cell r="I218" t="str">
            <v xml:space="preserve">x </v>
          </cell>
          <cell r="J218" t="str">
            <v xml:space="preserve">x </v>
          </cell>
          <cell r="K218" t="str">
            <v xml:space="preserve">x </v>
          </cell>
          <cell r="L218">
            <v>0</v>
          </cell>
          <cell r="M218">
            <v>0</v>
          </cell>
          <cell r="N218" t="str">
            <v xml:space="preserve">x </v>
          </cell>
          <cell r="O218">
            <v>0</v>
          </cell>
        </row>
        <row r="219">
          <cell r="A219" t="str">
            <v>T245_11</v>
          </cell>
          <cell r="B219" t="str">
            <v xml:space="preserve"> školská zařízení pro zájmové vzděláv.</v>
          </cell>
          <cell r="E219" t="str">
            <v xml:space="preserve"> školská zařízení pro zájmové vzděláv.</v>
          </cell>
          <cell r="I219">
            <v>17968.5743</v>
          </cell>
          <cell r="J219">
            <v>19556.855899999999</v>
          </cell>
          <cell r="K219">
            <v>1.0883921881325886</v>
          </cell>
          <cell r="L219">
            <v>18.434999999999999</v>
          </cell>
          <cell r="M219">
            <v>7.7330000000000005</v>
          </cell>
          <cell r="N219">
            <v>0.41947382695958779</v>
          </cell>
          <cell r="O219">
            <v>-10.701999999999998</v>
          </cell>
        </row>
        <row r="220">
          <cell r="A220" t="str">
            <v>T245_12</v>
          </cell>
          <cell r="B220" t="str">
            <v xml:space="preserve"> šk. vých. a ubyt. zař. – domovy mlád.</v>
          </cell>
          <cell r="E220" t="str">
            <v xml:space="preserve"> šk. vých. a ubyt. zař. – domovy mlád.</v>
          </cell>
          <cell r="I220">
            <v>20748.714499999998</v>
          </cell>
          <cell r="J220">
            <v>22203.844499999999</v>
          </cell>
          <cell r="K220">
            <v>1.0701310917358278</v>
          </cell>
          <cell r="L220">
            <v>166.98600000000005</v>
          </cell>
          <cell r="M220">
            <v>164.10299999999995</v>
          </cell>
          <cell r="N220">
            <v>0.98273507958750972</v>
          </cell>
          <cell r="O220">
            <v>-2.883000000000095</v>
          </cell>
        </row>
        <row r="221">
          <cell r="A221" t="str">
            <v>T245_13</v>
          </cell>
          <cell r="B221" t="str">
            <v xml:space="preserve"> DD se šk., DD, vých. a diagn. ústavy</v>
          </cell>
          <cell r="E221" t="str">
            <v xml:space="preserve"> DD se šk., DD, vých. a diagn. ústavy</v>
          </cell>
          <cell r="I221">
            <v>21160.2166</v>
          </cell>
          <cell r="J221">
            <v>20452.899600000001</v>
          </cell>
          <cell r="K221">
            <v>0.96657326277085465</v>
          </cell>
          <cell r="L221">
            <v>59.792999999999999</v>
          </cell>
          <cell r="M221">
            <v>60.663000000000004</v>
          </cell>
          <cell r="N221">
            <v>1.0145501981837339</v>
          </cell>
          <cell r="O221">
            <v>0.87000000000000455</v>
          </cell>
        </row>
        <row r="222">
          <cell r="A222" t="str">
            <v>T245_14</v>
          </cell>
          <cell r="B222" t="str">
            <v xml:space="preserve"> zařízení výchovného poradenství</v>
          </cell>
          <cell r="E222" t="str">
            <v xml:space="preserve"> zařízení výchovného poradenství</v>
          </cell>
          <cell r="I222" t="str">
            <v xml:space="preserve">x </v>
          </cell>
          <cell r="J222" t="str">
            <v xml:space="preserve">x </v>
          </cell>
          <cell r="K222" t="str">
            <v xml:space="preserve">x </v>
          </cell>
          <cell r="L222">
            <v>0</v>
          </cell>
          <cell r="M222">
            <v>0</v>
          </cell>
          <cell r="N222" t="str">
            <v xml:space="preserve">x </v>
          </cell>
          <cell r="O222">
            <v>0</v>
          </cell>
        </row>
        <row r="223">
          <cell r="A223" t="str">
            <v>T245_15</v>
          </cell>
          <cell r="B223" t="str">
            <v xml:space="preserve"> speciálně pedagogická centra</v>
          </cell>
          <cell r="E223" t="str">
            <v xml:space="preserve"> speciálně pedagogická centra</v>
          </cell>
          <cell r="I223" t="str">
            <v xml:space="preserve">x </v>
          </cell>
          <cell r="J223" t="str">
            <v xml:space="preserve">x </v>
          </cell>
          <cell r="K223" t="str">
            <v xml:space="preserve">x </v>
          </cell>
          <cell r="L223">
            <v>0</v>
          </cell>
          <cell r="M223">
            <v>0</v>
          </cell>
          <cell r="N223" t="str">
            <v xml:space="preserve">x </v>
          </cell>
          <cell r="O223">
            <v>0</v>
          </cell>
        </row>
        <row r="224">
          <cell r="A224" t="str">
            <v>T245_16</v>
          </cell>
          <cell r="B224" t="str">
            <v xml:space="preserve"> konzervatoře</v>
          </cell>
          <cell r="E224" t="str">
            <v xml:space="preserve"> konzervatoře</v>
          </cell>
          <cell r="I224" t="str">
            <v xml:space="preserve">x </v>
          </cell>
          <cell r="J224" t="str">
            <v xml:space="preserve">x </v>
          </cell>
          <cell r="K224" t="str">
            <v xml:space="preserve">x </v>
          </cell>
          <cell r="L224">
            <v>0</v>
          </cell>
          <cell r="M224">
            <v>0</v>
          </cell>
          <cell r="N224" t="str">
            <v xml:space="preserve">x </v>
          </cell>
          <cell r="O224">
            <v>0</v>
          </cell>
        </row>
        <row r="227">
          <cell r="I227" t="str">
            <v>2.4.6  UČITELÉ ODBORNÉHO VÝCVIKU</v>
          </cell>
        </row>
        <row r="228">
          <cell r="I228" t="str">
            <v>průměrná měsíční mzda (bez OON)</v>
          </cell>
          <cell r="L228" t="str">
            <v>průměrný přepočtený počet</v>
          </cell>
        </row>
        <row r="229">
          <cell r="I229" t="str">
            <v>rok 2008</v>
          </cell>
          <cell r="J229" t="str">
            <v>rok 2009</v>
          </cell>
          <cell r="K229" t="str">
            <v>index</v>
          </cell>
          <cell r="L229" t="str">
            <v>rok 2008</v>
          </cell>
          <cell r="M229" t="str">
            <v>rok 2009</v>
          </cell>
          <cell r="N229" t="str">
            <v>index</v>
          </cell>
          <cell r="O229" t="str">
            <v>rozdíl</v>
          </cell>
        </row>
        <row r="230">
          <cell r="A230" t="str">
            <v>T246_1</v>
          </cell>
          <cell r="B230" t="str">
            <v>Regionální školství celkem</v>
          </cell>
          <cell r="D230" t="str">
            <v>Regionální školství celkem</v>
          </cell>
          <cell r="I230">
            <v>21096.759399999999</v>
          </cell>
          <cell r="J230">
            <v>22283.571899999999</v>
          </cell>
          <cell r="K230">
            <v>1.0562556778269936</v>
          </cell>
          <cell r="L230">
            <v>658.82800000000032</v>
          </cell>
          <cell r="M230">
            <v>649.30700000000024</v>
          </cell>
          <cell r="N230">
            <v>0.98554858020606273</v>
          </cell>
          <cell r="O230">
            <v>-9.5210000000000719</v>
          </cell>
        </row>
        <row r="231">
          <cell r="A231" t="str">
            <v>T246_2</v>
          </cell>
          <cell r="B231" t="str">
            <v xml:space="preserve"> mateřské školy</v>
          </cell>
          <cell r="C231" t="str">
            <v>z toho</v>
          </cell>
          <cell r="E231" t="str">
            <v xml:space="preserve"> mateřské školy</v>
          </cell>
          <cell r="I231" t="str">
            <v xml:space="preserve">x </v>
          </cell>
          <cell r="J231" t="str">
            <v xml:space="preserve">x </v>
          </cell>
          <cell r="K231" t="str">
            <v xml:space="preserve">x </v>
          </cell>
          <cell r="L231">
            <v>0</v>
          </cell>
          <cell r="M231">
            <v>0</v>
          </cell>
          <cell r="N231" t="str">
            <v xml:space="preserve">x </v>
          </cell>
          <cell r="O231">
            <v>0</v>
          </cell>
        </row>
        <row r="232">
          <cell r="A232" t="str">
            <v>T246_3</v>
          </cell>
          <cell r="B232" t="str">
            <v xml:space="preserve"> základní školy</v>
          </cell>
          <cell r="E232" t="str">
            <v xml:space="preserve"> základní školy</v>
          </cell>
          <cell r="I232" t="str">
            <v xml:space="preserve">x </v>
          </cell>
          <cell r="J232" t="str">
            <v xml:space="preserve">x </v>
          </cell>
          <cell r="K232" t="str">
            <v xml:space="preserve">x </v>
          </cell>
          <cell r="L232">
            <v>0</v>
          </cell>
          <cell r="M232">
            <v>0</v>
          </cell>
          <cell r="N232" t="str">
            <v xml:space="preserve">x </v>
          </cell>
          <cell r="O232">
            <v>0</v>
          </cell>
        </row>
        <row r="233">
          <cell r="A233" t="str">
            <v>T246_4</v>
          </cell>
          <cell r="B233" t="str">
            <v xml:space="preserve"> speciální školy celkem</v>
          </cell>
          <cell r="E233" t="str">
            <v xml:space="preserve"> speciální školy celkem</v>
          </cell>
          <cell r="I233">
            <v>17868.528200000001</v>
          </cell>
          <cell r="J233">
            <v>18672.066999999999</v>
          </cell>
          <cell r="K233">
            <v>1.0449695011814122</v>
          </cell>
          <cell r="L233">
            <v>53.012</v>
          </cell>
          <cell r="M233">
            <v>48.114000000000004</v>
          </cell>
          <cell r="N233">
            <v>0.90760582509620469</v>
          </cell>
          <cell r="O233">
            <v>-4.8979999999999961</v>
          </cell>
        </row>
        <row r="234">
          <cell r="A234" t="str">
            <v>T246_5</v>
          </cell>
          <cell r="B234" t="str">
            <v xml:space="preserve"> všeobecné vzdělávání na SŠ</v>
          </cell>
          <cell r="E234" t="str">
            <v xml:space="preserve"> všeobecné vzdělávání na SŠ</v>
          </cell>
          <cell r="I234" t="str">
            <v xml:space="preserve">x </v>
          </cell>
          <cell r="J234" t="str">
            <v xml:space="preserve">x </v>
          </cell>
          <cell r="K234" t="str">
            <v xml:space="preserve">x </v>
          </cell>
          <cell r="L234">
            <v>0</v>
          </cell>
          <cell r="M234">
            <v>0</v>
          </cell>
          <cell r="N234" t="str">
            <v xml:space="preserve">x </v>
          </cell>
          <cell r="O234">
            <v>0</v>
          </cell>
        </row>
        <row r="235">
          <cell r="A235" t="str">
            <v>T246_6</v>
          </cell>
          <cell r="B235" t="str">
            <v xml:space="preserve"> odborné vzdělávání na SŠ</v>
          </cell>
          <cell r="E235" t="str">
            <v xml:space="preserve"> odborné vzdělávání na SŠ</v>
          </cell>
          <cell r="I235">
            <v>17915.625</v>
          </cell>
          <cell r="J235">
            <v>22596.1162</v>
          </cell>
          <cell r="K235">
            <v>1.2612519072039072</v>
          </cell>
          <cell r="L235">
            <v>7.6</v>
          </cell>
          <cell r="M235">
            <v>597.57600000000002</v>
          </cell>
          <cell r="N235">
            <v>78.62842105263158</v>
          </cell>
          <cell r="O235">
            <v>589.976</v>
          </cell>
        </row>
        <row r="236">
          <cell r="A236" t="str">
            <v>T246_8</v>
          </cell>
          <cell r="B236" t="str">
            <v xml:space="preserve"> vyšší odborné školy</v>
          </cell>
          <cell r="E236" t="str">
            <v xml:space="preserve"> vyšší odborné školy</v>
          </cell>
          <cell r="I236" t="str">
            <v xml:space="preserve">x </v>
          </cell>
          <cell r="J236" t="str">
            <v xml:space="preserve">x </v>
          </cell>
          <cell r="K236" t="str">
            <v xml:space="preserve">x </v>
          </cell>
          <cell r="L236">
            <v>0</v>
          </cell>
          <cell r="M236">
            <v>0</v>
          </cell>
          <cell r="N236" t="str">
            <v xml:space="preserve">x </v>
          </cell>
          <cell r="O236">
            <v>0</v>
          </cell>
        </row>
        <row r="237">
          <cell r="A237" t="str">
            <v>T246_9</v>
          </cell>
          <cell r="B237" t="str">
            <v xml:space="preserve"> konzervatoře</v>
          </cell>
          <cell r="E237" t="str">
            <v xml:space="preserve"> konzervatoře</v>
          </cell>
          <cell r="I237" t="str">
            <v xml:space="preserve">x </v>
          </cell>
          <cell r="J237" t="str">
            <v xml:space="preserve">x </v>
          </cell>
          <cell r="K237" t="str">
            <v xml:space="preserve">x </v>
          </cell>
          <cell r="L237">
            <v>0</v>
          </cell>
          <cell r="M237">
            <v>0</v>
          </cell>
          <cell r="N237" t="str">
            <v xml:space="preserve">x </v>
          </cell>
          <cell r="O237">
            <v>0</v>
          </cell>
        </row>
        <row r="241">
          <cell r="I241" t="str">
            <v>3.1.1  ZAMĚSTNANCI CELKEM</v>
          </cell>
        </row>
        <row r="242">
          <cell r="I242" t="str">
            <v>průměrný měsíční plat/mzda
(bez OPPP / OON)</v>
          </cell>
          <cell r="L242" t="str">
            <v>průměrný přepočtený počet</v>
          </cell>
        </row>
        <row r="243">
          <cell r="I243" t="str">
            <v>rok 2008</v>
          </cell>
          <cell r="J243" t="str">
            <v>rok 2009</v>
          </cell>
          <cell r="K243" t="str">
            <v>index</v>
          </cell>
          <cell r="L243" t="str">
            <v>rok 2008</v>
          </cell>
          <cell r="M243" t="str">
            <v>rok 2009</v>
          </cell>
          <cell r="N243" t="str">
            <v>index</v>
          </cell>
          <cell r="O243" t="str">
            <v>rozdíl</v>
          </cell>
        </row>
        <row r="244">
          <cell r="A244" t="str">
            <v>T311_1</v>
          </cell>
          <cell r="B244" t="str">
            <v>Celkem VŠ, OPŘO, v.v.i., OOSS a st. správa</v>
          </cell>
          <cell r="D244" t="str">
            <v>Celkem VŠ, OPŘO, v.v.i., OOSS a st. správa</v>
          </cell>
          <cell r="I244">
            <v>29156.426800000001</v>
          </cell>
          <cell r="J244">
            <v>30386.668399999999</v>
          </cell>
          <cell r="K244">
            <v>1.0421945257023058</v>
          </cell>
          <cell r="L244">
            <v>34834.720000000001</v>
          </cell>
          <cell r="M244">
            <v>35198.103000000003</v>
          </cell>
          <cell r="N244">
            <v>1.0104316325780716</v>
          </cell>
          <cell r="O244">
            <v>363.38300000000163</v>
          </cell>
        </row>
        <row r="245">
          <cell r="A245" t="str">
            <v>T311_2</v>
          </cell>
          <cell r="B245" t="str">
            <v xml:space="preserve"> veřejné vysoké školy</v>
          </cell>
          <cell r="E245" t="str">
            <v xml:space="preserve"> veřejné vysoké školy</v>
          </cell>
          <cell r="I245">
            <v>29344.4136</v>
          </cell>
          <cell r="J245">
            <v>30486.915400000002</v>
          </cell>
          <cell r="K245">
            <v>1.0389342181300225</v>
          </cell>
          <cell r="L245">
            <v>32944.928999999996</v>
          </cell>
          <cell r="M245">
            <v>33320.36</v>
          </cell>
          <cell r="N245">
            <v>1.0113957143449908</v>
          </cell>
          <cell r="O245">
            <v>375.43100000000413</v>
          </cell>
        </row>
        <row r="246">
          <cell r="A246" t="str">
            <v>T311_3</v>
          </cell>
          <cell r="B246" t="str">
            <v xml:space="preserve"> vysoké školy</v>
          </cell>
          <cell r="G246" t="str">
            <v xml:space="preserve"> vysoké školy</v>
          </cell>
          <cell r="I246">
            <v>28069.8354</v>
          </cell>
          <cell r="J246">
            <v>28967.777600000001</v>
          </cell>
          <cell r="K246">
            <v>1.031989578392754</v>
          </cell>
          <cell r="L246">
            <v>27702.5</v>
          </cell>
          <cell r="M246">
            <v>28100.826000000001</v>
          </cell>
          <cell r="N246">
            <v>1.0143787022831874</v>
          </cell>
          <cell r="O246">
            <v>398.32600000000093</v>
          </cell>
        </row>
        <row r="247">
          <cell r="A247" t="str">
            <v>T311_4</v>
          </cell>
          <cell r="B247" t="str">
            <v xml:space="preserve"> koleje</v>
          </cell>
          <cell r="G247" t="str">
            <v xml:space="preserve"> koleje</v>
          </cell>
          <cell r="I247">
            <v>16465.370500000001</v>
          </cell>
          <cell r="J247">
            <v>17484.216499999999</v>
          </cell>
          <cell r="K247">
            <v>1.0618781095754874</v>
          </cell>
          <cell r="L247">
            <v>671.87400000000002</v>
          </cell>
          <cell r="M247">
            <v>563.32500000000005</v>
          </cell>
          <cell r="N247">
            <v>0.83843845721072707</v>
          </cell>
          <cell r="O247">
            <v>-108.54899999999998</v>
          </cell>
        </row>
        <row r="248">
          <cell r="A248" t="str">
            <v>T311_5</v>
          </cell>
          <cell r="B248" t="str">
            <v xml:space="preserve"> menzy</v>
          </cell>
          <cell r="G248" t="str">
            <v xml:space="preserve"> menzy</v>
          </cell>
          <cell r="I248">
            <v>14897.8938</v>
          </cell>
          <cell r="J248">
            <v>15710.615299999999</v>
          </cell>
          <cell r="K248">
            <v>1.0545527784605364</v>
          </cell>
          <cell r="L248">
            <v>667.61099999999999</v>
          </cell>
          <cell r="M248">
            <v>589.56899999999996</v>
          </cell>
          <cell r="N248">
            <v>0.88310258518808105</v>
          </cell>
          <cell r="O248">
            <v>-78.04200000000003</v>
          </cell>
        </row>
        <row r="249">
          <cell r="A249" t="str">
            <v>T311_6</v>
          </cell>
          <cell r="B249" t="str">
            <v xml:space="preserve"> VŠ zemědělské a lesní statky</v>
          </cell>
          <cell r="G249" t="str">
            <v xml:space="preserve"> VŠ zemědělské a lesní statky</v>
          </cell>
          <cell r="I249">
            <v>20027.862499999999</v>
          </cell>
          <cell r="J249">
            <v>21813.007399999999</v>
          </cell>
          <cell r="K249">
            <v>1.0891330714897807</v>
          </cell>
          <cell r="L249">
            <v>35.08</v>
          </cell>
          <cell r="M249">
            <v>43.524000000000001</v>
          </cell>
          <cell r="N249">
            <v>1.2407069555302168</v>
          </cell>
          <cell r="O249">
            <v>8.4440000000000026</v>
          </cell>
        </row>
        <row r="250">
          <cell r="A250" t="str">
            <v>T311_7</v>
          </cell>
          <cell r="B250" t="str">
            <v xml:space="preserve"> výzkum a vývoj (z kap. 333-MŠMT)</v>
          </cell>
          <cell r="G250" t="str">
            <v xml:space="preserve"> výzkum a vývoj (z kap. 333-MŠMT)</v>
          </cell>
          <cell r="I250">
            <v>43288.434399999998</v>
          </cell>
          <cell r="J250">
            <v>45177.738899999997</v>
          </cell>
          <cell r="K250">
            <v>1.0436445560156362</v>
          </cell>
          <cell r="L250">
            <v>3867.864</v>
          </cell>
          <cell r="M250">
            <v>4023.12</v>
          </cell>
          <cell r="N250">
            <v>1.040139984239363</v>
          </cell>
          <cell r="O250">
            <v>155.25599999999986</v>
          </cell>
        </row>
        <row r="251">
          <cell r="A251" t="str">
            <v>T311_8</v>
          </cell>
          <cell r="B251" t="str">
            <v xml:space="preserve"> ostatní přímo řízené organizace – PO</v>
          </cell>
          <cell r="E251" t="str">
            <v xml:space="preserve"> ostatní přímo řízené organizace – PO</v>
          </cell>
          <cell r="I251">
            <v>21229.704300000001</v>
          </cell>
          <cell r="J251">
            <v>24247.1751</v>
          </cell>
          <cell r="K251">
            <v>1.1421343772555512</v>
          </cell>
          <cell r="L251">
            <v>732.54300000000001</v>
          </cell>
          <cell r="M251">
            <v>775.68799999999999</v>
          </cell>
          <cell r="N251">
            <v>1.0588975664227218</v>
          </cell>
          <cell r="O251">
            <v>43.145000000000003</v>
          </cell>
        </row>
        <row r="252">
          <cell r="A252" t="str">
            <v>T311_8a</v>
          </cell>
          <cell r="B252" t="str">
            <v xml:space="preserve"> CSVŠ, v.v.i. a VKC</v>
          </cell>
          <cell r="E252" t="str">
            <v xml:space="preserve"> CSVŠ, v.v.i. a VKC</v>
          </cell>
          <cell r="I252">
            <v>19463.306499999999</v>
          </cell>
          <cell r="J252">
            <v>23185.482800000002</v>
          </cell>
          <cell r="K252">
            <v>1.1912406969494111</v>
          </cell>
          <cell r="L252">
            <v>17.98</v>
          </cell>
          <cell r="M252">
            <v>15.058</v>
          </cell>
          <cell r="N252">
            <v>0.83748609566184651</v>
          </cell>
          <cell r="O252">
            <v>-2.9220000000000006</v>
          </cell>
          <cell r="Q252" t="str">
            <v>nový řádek od 1.Q 07 doplněn 20.8.07 do proarchivu, doplnit do archivu aut.</v>
          </cell>
        </row>
        <row r="253">
          <cell r="A253" t="str">
            <v>T311_9</v>
          </cell>
          <cell r="B253" t="str">
            <v xml:space="preserve"> ostatní OSS (VSC, CZVV)</v>
          </cell>
          <cell r="E253" t="str">
            <v xml:space="preserve"> ostatní OSS (VSC, CZVV)</v>
          </cell>
          <cell r="I253">
            <v>24016.7605</v>
          </cell>
          <cell r="J253">
            <v>26857.870800000001</v>
          </cell>
          <cell r="K253">
            <v>1.1182969826426008</v>
          </cell>
          <cell r="L253">
            <v>139.798</v>
          </cell>
          <cell r="M253">
            <v>107.621</v>
          </cell>
          <cell r="N253">
            <v>0.7698321864404355</v>
          </cell>
          <cell r="O253">
            <v>-32.177000000000007</v>
          </cell>
        </row>
        <row r="254">
          <cell r="A254" t="str">
            <v>T311_10</v>
          </cell>
          <cell r="B254" t="str">
            <v xml:space="preserve"> státní správa</v>
          </cell>
          <cell r="E254" t="str">
            <v xml:space="preserve"> státní správa</v>
          </cell>
          <cell r="I254">
            <v>29662.946899999999</v>
          </cell>
          <cell r="J254">
            <v>32337.175800000001</v>
          </cell>
          <cell r="K254">
            <v>1.0901538511670936</v>
          </cell>
          <cell r="L254">
            <v>999.47</v>
          </cell>
          <cell r="M254">
            <v>979.37199999999996</v>
          </cell>
          <cell r="N254">
            <v>0.97989134241147802</v>
          </cell>
          <cell r="O254">
            <v>-20.09800000000007</v>
          </cell>
        </row>
        <row r="255">
          <cell r="A255" t="str">
            <v>T311_11</v>
          </cell>
          <cell r="B255" t="str">
            <v xml:space="preserve"> Česká školní inspekce</v>
          </cell>
          <cell r="G255" t="str">
            <v xml:space="preserve"> Česká školní inspekce</v>
          </cell>
          <cell r="I255">
            <v>26993.493299999998</v>
          </cell>
          <cell r="J255">
            <v>29062.9522</v>
          </cell>
          <cell r="K255">
            <v>1.0766651013635202</v>
          </cell>
          <cell r="L255">
            <v>537.78300000000002</v>
          </cell>
          <cell r="M255">
            <v>528.13099999999997</v>
          </cell>
          <cell r="N255">
            <v>0.98205224040179762</v>
          </cell>
          <cell r="O255">
            <v>-9.6520000000000437</v>
          </cell>
        </row>
        <row r="256">
          <cell r="A256" t="str">
            <v>T311_12</v>
          </cell>
          <cell r="B256" t="str">
            <v xml:space="preserve"> MŠMT</v>
          </cell>
          <cell r="G256" t="str">
            <v xml:space="preserve"> MŠMT</v>
          </cell>
          <cell r="I256">
            <v>32772.383999999998</v>
          </cell>
          <cell r="J256">
            <v>36169.316599999998</v>
          </cell>
          <cell r="K256">
            <v>1.1036522884633599</v>
          </cell>
          <cell r="L256">
            <v>461.68700000000001</v>
          </cell>
          <cell r="M256">
            <v>451.24099999999999</v>
          </cell>
          <cell r="N256">
            <v>0.97737428171033613</v>
          </cell>
          <cell r="O256">
            <v>-10.446000000000026</v>
          </cell>
        </row>
        <row r="259">
          <cell r="I259" t="str">
            <v>3.1.2  ZAMĚSTNANCI VÝZKUMU A VÝVOJE</v>
          </cell>
        </row>
        <row r="260">
          <cell r="I260" t="str">
            <v>průměrná měsíční mzda (bez OON)</v>
          </cell>
          <cell r="L260" t="str">
            <v>průměrný přepočtený počet</v>
          </cell>
        </row>
        <row r="261">
          <cell r="I261" t="str">
            <v>rok 2008</v>
          </cell>
          <cell r="J261" t="str">
            <v>rok 2009</v>
          </cell>
          <cell r="K261" t="str">
            <v>index</v>
          </cell>
          <cell r="L261" t="str">
            <v>rok 2008</v>
          </cell>
          <cell r="M261" t="str">
            <v>rok 2009</v>
          </cell>
          <cell r="N261" t="str">
            <v>index</v>
          </cell>
          <cell r="O261" t="str">
            <v>rozdíl</v>
          </cell>
        </row>
        <row r="262">
          <cell r="A262" t="str">
            <v>T312_1</v>
          </cell>
          <cell r="B262" t="str">
            <v>placení z prostředků kapitoly 333-MŠMT</v>
          </cell>
          <cell r="D262" t="str">
            <v>placení z prostředků kapitoly 333-MŠMT</v>
          </cell>
          <cell r="I262">
            <v>43284.482799999998</v>
          </cell>
          <cell r="J262">
            <v>45152.366699999999</v>
          </cell>
          <cell r="K262">
            <v>1.0431536610621117</v>
          </cell>
          <cell r="L262">
            <v>3880.3620000000001</v>
          </cell>
          <cell r="M262">
            <v>4039.127</v>
          </cell>
          <cell r="N262">
            <v>1.0409149971059402</v>
          </cell>
          <cell r="O262">
            <v>158.76499999999999</v>
          </cell>
        </row>
        <row r="263">
          <cell r="A263" t="str">
            <v>T312_2</v>
          </cell>
          <cell r="B263" t="str">
            <v>placení z ostatních zdrojů1)</v>
          </cell>
          <cell r="D263" t="str">
            <v>placení z ostatních zdrojů1)</v>
          </cell>
          <cell r="I263" t="str">
            <v xml:space="preserve"> . </v>
          </cell>
          <cell r="J263" t="str">
            <v xml:space="preserve"> . </v>
          </cell>
          <cell r="K263" t="str">
            <v xml:space="preserve">x </v>
          </cell>
          <cell r="L263">
            <v>1044.338</v>
          </cell>
          <cell r="M263">
            <v>1088.454</v>
          </cell>
          <cell r="N263">
            <v>1.0422430285980209</v>
          </cell>
          <cell r="O263">
            <v>44.115999999999985</v>
          </cell>
        </row>
        <row r="267">
          <cell r="I267" t="str">
            <v>3.1.3  AKADEMIČTÍ A VĚDEČTÍ PRACOVNÍCI VYSOKÝCH ŠKOL</v>
          </cell>
        </row>
        <row r="268">
          <cell r="I268" t="str">
            <v>průměrná měsíční mzda (bez OON)</v>
          </cell>
          <cell r="L268" t="str">
            <v>průměrný přepočtený počet</v>
          </cell>
        </row>
        <row r="269">
          <cell r="I269" t="str">
            <v>rok 2008</v>
          </cell>
          <cell r="J269" t="str">
            <v>rok 2009</v>
          </cell>
          <cell r="K269" t="str">
            <v>index</v>
          </cell>
          <cell r="L269" t="str">
            <v>rok 2008</v>
          </cell>
          <cell r="M269" t="str">
            <v>rok 2009</v>
          </cell>
          <cell r="N269" t="str">
            <v>index</v>
          </cell>
          <cell r="O269" t="str">
            <v>rozdíl</v>
          </cell>
        </row>
        <row r="270">
          <cell r="A270" t="str">
            <v>T313_1</v>
          </cell>
          <cell r="B270" t="str">
            <v>Akademičtí pracovníci celkem</v>
          </cell>
          <cell r="D270" t="str">
            <v>Akademičtí pracovníci celkem</v>
          </cell>
          <cell r="I270">
            <v>35528.859199999999</v>
          </cell>
          <cell r="J270">
            <v>36889.087699999996</v>
          </cell>
          <cell r="K270">
            <v>1.0382851724099262</v>
          </cell>
          <cell r="L270">
            <v>16976.598000000009</v>
          </cell>
          <cell r="M270">
            <v>17271.642999999989</v>
          </cell>
          <cell r="N270">
            <v>1.0173795126679668</v>
          </cell>
          <cell r="O270">
            <v>295.04499999998006</v>
          </cell>
        </row>
        <row r="271">
          <cell r="A271" t="str">
            <v>T313_2</v>
          </cell>
          <cell r="B271" t="str">
            <v xml:space="preserve"> pedagogičtí pracovníci VaV</v>
          </cell>
          <cell r="E271" t="str">
            <v xml:space="preserve"> pedagogičtí pracovníci VaV</v>
          </cell>
          <cell r="I271">
            <v>37198.469700000001</v>
          </cell>
          <cell r="J271">
            <v>36559.587599999999</v>
          </cell>
          <cell r="K271">
            <v>0.98282504347215116</v>
          </cell>
          <cell r="L271">
            <v>543.48800000000006</v>
          </cell>
          <cell r="M271">
            <v>508.52300000000002</v>
          </cell>
          <cell r="N271">
            <v>0.93566555287329245</v>
          </cell>
          <cell r="O271">
            <v>-34.965000000000003</v>
          </cell>
        </row>
        <row r="272">
          <cell r="A272" t="str">
            <v>T313_3</v>
          </cell>
          <cell r="B272" t="str">
            <v xml:space="preserve"> profesoři</v>
          </cell>
          <cell r="G272" t="str">
            <v xml:space="preserve"> profesoři</v>
          </cell>
          <cell r="I272">
            <v>57596.404300000002</v>
          </cell>
          <cell r="J272">
            <v>60800.408100000001</v>
          </cell>
          <cell r="K272">
            <v>1.0556285386030599</v>
          </cell>
          <cell r="L272">
            <v>1890.3140000000001</v>
          </cell>
          <cell r="M272">
            <v>1976.9320000000009</v>
          </cell>
          <cell r="N272">
            <v>1.0458220168712715</v>
          </cell>
          <cell r="O272">
            <v>86.618000000000848</v>
          </cell>
        </row>
        <row r="273">
          <cell r="A273" t="str">
            <v>T313_4</v>
          </cell>
          <cell r="B273" t="str">
            <v xml:space="preserve"> docenti</v>
          </cell>
          <cell r="G273" t="str">
            <v xml:space="preserve"> docenti</v>
          </cell>
          <cell r="I273">
            <v>44408.5052</v>
          </cell>
          <cell r="J273">
            <v>45901.571600000003</v>
          </cell>
          <cell r="K273">
            <v>1.0336211811966147</v>
          </cell>
          <cell r="L273">
            <v>3384.212</v>
          </cell>
          <cell r="M273">
            <v>3454.5619999999999</v>
          </cell>
          <cell r="N273">
            <v>1.0207877047891798</v>
          </cell>
          <cell r="O273">
            <v>70.349999999999909</v>
          </cell>
        </row>
        <row r="274">
          <cell r="A274" t="str">
            <v>T313_5</v>
          </cell>
          <cell r="B274" t="str">
            <v xml:space="preserve"> odborní asistenti</v>
          </cell>
          <cell r="G274" t="str">
            <v xml:space="preserve"> odborní asistenti</v>
          </cell>
          <cell r="I274">
            <v>30306.175800000001</v>
          </cell>
          <cell r="J274">
            <v>31308.973399999999</v>
          </cell>
          <cell r="K274">
            <v>1.0330888861272955</v>
          </cell>
          <cell r="L274">
            <v>8914.2059999999965</v>
          </cell>
          <cell r="M274">
            <v>9046.3080000000009</v>
          </cell>
          <cell r="N274">
            <v>1.0148192671338316</v>
          </cell>
          <cell r="O274">
            <v>132.10200000000441</v>
          </cell>
        </row>
        <row r="275">
          <cell r="A275" t="str">
            <v>T313_6</v>
          </cell>
          <cell r="B275" t="str">
            <v xml:space="preserve"> asistenti</v>
          </cell>
          <cell r="G275" t="str">
            <v xml:space="preserve"> asistenti</v>
          </cell>
          <cell r="I275">
            <v>23842.501700000001</v>
          </cell>
          <cell r="J275">
            <v>24585.375499999998</v>
          </cell>
          <cell r="K275">
            <v>1.0311575441766665</v>
          </cell>
          <cell r="L275">
            <v>1652.7070000000003</v>
          </cell>
          <cell r="M275">
            <v>1660.2559999999996</v>
          </cell>
          <cell r="N275">
            <v>1.0045676577881011</v>
          </cell>
          <cell r="O275">
            <v>7.5489999999992961</v>
          </cell>
        </row>
        <row r="276">
          <cell r="A276" t="str">
            <v>T313_7</v>
          </cell>
          <cell r="B276" t="str">
            <v xml:space="preserve"> lektoři</v>
          </cell>
          <cell r="G276" t="str">
            <v xml:space="preserve"> lektoři</v>
          </cell>
          <cell r="I276">
            <v>24031.797200000001</v>
          </cell>
          <cell r="J276">
            <v>25160.6718</v>
          </cell>
          <cell r="K276">
            <v>1.0469742063236118</v>
          </cell>
          <cell r="L276">
            <v>591.67400000000009</v>
          </cell>
          <cell r="M276">
            <v>625.06399999999985</v>
          </cell>
          <cell r="N276">
            <v>1.0564331033643521</v>
          </cell>
          <cell r="O276">
            <v>33.389999999999759</v>
          </cell>
        </row>
        <row r="277">
          <cell r="A277" t="str">
            <v>T313_8</v>
          </cell>
          <cell r="B277" t="str">
            <v>Vědečtí pracovníci</v>
          </cell>
          <cell r="E277" t="str">
            <v>Vědečtí pracovníci</v>
          </cell>
          <cell r="I277">
            <v>29296.742600000001</v>
          </cell>
          <cell r="J277">
            <v>29420.720499999999</v>
          </cell>
          <cell r="K277">
            <v>1.0042317981112343</v>
          </cell>
          <cell r="L277">
            <v>1755.6290000000001</v>
          </cell>
          <cell r="M277">
            <v>1807.1990000000003</v>
          </cell>
          <cell r="N277">
            <v>1.0293740875777286</v>
          </cell>
          <cell r="O277">
            <v>51.570000000000164</v>
          </cell>
        </row>
        <row r="281">
          <cell r="I281" t="str">
            <v>3.2  PŘEPOČTENÉ POČTY ZAMĚSTNANCŮ A PLATY VE STÁTNÍ SPRÁVĚ, OSTATNÍCH OSS A JEDNOTLIVÝCH OPŘO (BEZ VAV ZE SR A BEZ ESF)</v>
          </cell>
        </row>
        <row r="282">
          <cell r="I282" t="str">
            <v>rok 2008</v>
          </cell>
          <cell r="M282" t="str">
            <v>rok 2009</v>
          </cell>
          <cell r="Q282" t="str">
            <v>Meziroční</v>
          </cell>
        </row>
        <row r="283">
          <cell r="I283" t="str">
            <v>průměrný
přepočtený
počet
zaměstnanců</v>
          </cell>
          <cell r="J283" t="str">
            <v>průměrný
měsíční
plat</v>
          </cell>
          <cell r="K283" t="str">
            <v>průměrný
měsíční
platový tarif</v>
          </cell>
          <cell r="L283" t="str">
            <v>podíl (z tarifu)
nenárokových
složek platu</v>
          </cell>
          <cell r="M283" t="str">
            <v>průměrný
přepočtený
počet
zaměstnanců</v>
          </cell>
          <cell r="N283" t="str">
            <v>průměrný
měsíční
plat</v>
          </cell>
          <cell r="O283" t="str">
            <v>průměrný
měsíční
platový tarif</v>
          </cell>
          <cell r="P283" t="str">
            <v>podíl (z tarifu)
nenárokových
složek platu</v>
          </cell>
          <cell r="Q283" t="str">
            <v>srovnání
průměrných
měsíčních
platů</v>
          </cell>
        </row>
        <row r="284">
          <cell r="A284" t="str">
            <v>T32_0</v>
          </cell>
          <cell r="B284" t="str">
            <v>Celkem</v>
          </cell>
          <cell r="D284" t="str">
            <v>Celkem</v>
          </cell>
          <cell r="I284">
            <v>1915.32</v>
          </cell>
          <cell r="J284">
            <v>24849.085899999998</v>
          </cell>
          <cell r="K284">
            <v>17461.140200000002</v>
          </cell>
          <cell r="L284">
            <v>0.23854300000000001</v>
          </cell>
          <cell r="M284">
            <v>1862.681</v>
          </cell>
          <cell r="N284">
            <v>28651.625400000001</v>
          </cell>
          <cell r="O284">
            <v>18631.340700000001</v>
          </cell>
          <cell r="P284">
            <v>0.33579799999999999</v>
          </cell>
          <cell r="Q284">
            <v>1.1044977937799871</v>
          </cell>
        </row>
        <row r="285">
          <cell r="A285" t="str">
            <v>T32_0a</v>
          </cell>
          <cell r="B285" t="str">
            <v xml:space="preserve">Státní správa celkem </v>
          </cell>
          <cell r="D285" t="str">
            <v xml:space="preserve">Státní správa celkem </v>
          </cell>
          <cell r="I285">
            <v>999.47</v>
          </cell>
          <cell r="J285">
            <v>29662.946899999999</v>
          </cell>
          <cell r="K285">
            <v>19329.967700000001</v>
          </cell>
          <cell r="L285">
            <v>0.31683700000000004</v>
          </cell>
          <cell r="M285">
            <v>979.37199999999996</v>
          </cell>
          <cell r="N285">
            <v>32337.175800000001</v>
          </cell>
          <cell r="O285">
            <v>20399.6571</v>
          </cell>
          <cell r="P285">
            <v>0.37841299999999994</v>
          </cell>
          <cell r="Q285">
            <v>1.0901538511670936</v>
          </cell>
        </row>
        <row r="286">
          <cell r="A286" t="str">
            <v>T32_1</v>
          </cell>
          <cell r="B286" t="str">
            <v xml:space="preserve">Česká školní inspekce </v>
          </cell>
          <cell r="E286" t="str">
            <v xml:space="preserve">Česká školní inspekce </v>
          </cell>
          <cell r="I286">
            <v>537.78300000000002</v>
          </cell>
          <cell r="J286">
            <v>26993.493299999998</v>
          </cell>
          <cell r="K286">
            <v>18881.447199999999</v>
          </cell>
          <cell r="L286">
            <v>0.217779</v>
          </cell>
          <cell r="M286">
            <v>528.13099999999997</v>
          </cell>
          <cell r="N286">
            <v>29062.9522</v>
          </cell>
          <cell r="O286">
            <v>20292.235700000001</v>
          </cell>
          <cell r="P286">
            <v>0.26794400000000002</v>
          </cell>
          <cell r="Q286">
            <v>1.0766651013635202</v>
          </cell>
        </row>
        <row r="287">
          <cell r="A287" t="str">
            <v>T32_2</v>
          </cell>
          <cell r="B287" t="str">
            <v xml:space="preserve">MŠMT </v>
          </cell>
          <cell r="E287" t="str">
            <v xml:space="preserve">MŠMT </v>
          </cell>
          <cell r="I287">
            <v>461.68700000000001</v>
          </cell>
          <cell r="J287">
            <v>32772.383999999998</v>
          </cell>
          <cell r="K287">
            <v>19852.414100000002</v>
          </cell>
          <cell r="L287">
            <v>0.42657899999999999</v>
          </cell>
          <cell r="M287">
            <v>451.24099999999999</v>
          </cell>
          <cell r="N287">
            <v>36169.316599999998</v>
          </cell>
          <cell r="O287">
            <v>20525.382799999999</v>
          </cell>
          <cell r="P287">
            <v>0.50623800000000008</v>
          </cell>
          <cell r="Q287">
            <v>1.1036522884633599</v>
          </cell>
        </row>
        <row r="288">
          <cell r="A288" t="str">
            <v>T32_3</v>
          </cell>
          <cell r="B288" t="str">
            <v xml:space="preserve"> Ostatní organizační složky státu celkem</v>
          </cell>
          <cell r="D288" t="str">
            <v xml:space="preserve"> Ostatní organizační složky státu celkem</v>
          </cell>
          <cell r="I288">
            <v>139.798</v>
          </cell>
          <cell r="J288">
            <v>24016.7605</v>
          </cell>
          <cell r="K288">
            <v>17371.936699999998</v>
          </cell>
          <cell r="L288">
            <v>0.23606000000000002</v>
          </cell>
          <cell r="M288">
            <v>107.621</v>
          </cell>
          <cell r="N288">
            <v>26857.870800000001</v>
          </cell>
          <cell r="O288">
            <v>19419.285400000001</v>
          </cell>
          <cell r="P288">
            <v>0.25340499999999999</v>
          </cell>
          <cell r="Q288">
            <v>1.1182969826426008</v>
          </cell>
        </row>
        <row r="289">
          <cell r="A289" t="str">
            <v>T32_3a</v>
          </cell>
          <cell r="B289" t="str">
            <v>VSC</v>
          </cell>
          <cell r="E289" t="str">
            <v>VSC</v>
          </cell>
          <cell r="I289">
            <v>92</v>
          </cell>
          <cell r="J289">
            <v>23750.884099999999</v>
          </cell>
          <cell r="K289">
            <v>18163.096000000001</v>
          </cell>
          <cell r="L289">
            <v>0.195102</v>
          </cell>
          <cell r="M289">
            <v>92</v>
          </cell>
          <cell r="N289">
            <v>26996.967400000001</v>
          </cell>
          <cell r="O289">
            <v>19989.4447</v>
          </cell>
          <cell r="P289">
            <v>0.22634000000000001</v>
          </cell>
          <cell r="Q289">
            <v>1.1366721039239125</v>
          </cell>
        </row>
        <row r="290">
          <cell r="A290" t="str">
            <v>T32_3b</v>
          </cell>
          <cell r="B290" t="str">
            <v>CZVV</v>
          </cell>
          <cell r="E290" t="str">
            <v>CZVV</v>
          </cell>
          <cell r="I290">
            <v>47.798000000000002</v>
          </cell>
          <cell r="J290">
            <v>24528.510600000001</v>
          </cell>
          <cell r="K290">
            <v>15849.1394</v>
          </cell>
          <cell r="L290">
            <v>0.32640500000000006</v>
          </cell>
          <cell r="M290">
            <v>15.621</v>
          </cell>
          <cell r="N290">
            <v>26038.660599999999</v>
          </cell>
          <cell r="O290">
            <v>16061.3277</v>
          </cell>
          <cell r="P290">
            <v>0.45178800000000002</v>
          </cell>
          <cell r="Q290">
            <v>1.0615671299667089</v>
          </cell>
        </row>
        <row r="291">
          <cell r="A291" t="str">
            <v>T32_4</v>
          </cell>
          <cell r="B291" t="str">
            <v>OPŘO – příspěvkové organizace celkem (včetně PgC)</v>
          </cell>
          <cell r="D291" t="str">
            <v>OPŘO – příspěvkové organizace celkem (včetně PgC)</v>
          </cell>
          <cell r="I291">
            <v>732.54300000000012</v>
          </cell>
          <cell r="J291">
            <v>21229.704300000001</v>
          </cell>
          <cell r="K291">
            <v>14708.748799999999</v>
          </cell>
          <cell r="L291">
            <v>0.24191600000000002</v>
          </cell>
          <cell r="M291">
            <v>775.6880000000001</v>
          </cell>
          <cell r="N291">
            <v>24247.1751</v>
          </cell>
          <cell r="O291">
            <v>16289.369500000001</v>
          </cell>
          <cell r="P291">
            <v>0.28204400000000002</v>
          </cell>
          <cell r="Q291">
            <v>1.1421343772555512</v>
          </cell>
        </row>
        <row r="292">
          <cell r="A292" t="str">
            <v>T32_5</v>
          </cell>
          <cell r="B292" t="str">
            <v>Pedagogické centrum Střední Čechy</v>
          </cell>
          <cell r="E292" t="str">
            <v>Pedagogické centrum Střední Čechy</v>
          </cell>
          <cell r="I292" t="str">
            <v xml:space="preserve">x </v>
          </cell>
          <cell r="J292" t="str">
            <v xml:space="preserve">x </v>
          </cell>
          <cell r="K292" t="str">
            <v xml:space="preserve">x </v>
          </cell>
          <cell r="L292" t="str">
            <v xml:space="preserve">x </v>
          </cell>
          <cell r="M292" t="str">
            <v xml:space="preserve">x </v>
          </cell>
          <cell r="N292" t="str">
            <v xml:space="preserve">x </v>
          </cell>
          <cell r="O292" t="str">
            <v xml:space="preserve">x </v>
          </cell>
          <cell r="P292" t="str">
            <v xml:space="preserve">x </v>
          </cell>
          <cell r="Q292" t="str">
            <v xml:space="preserve">x </v>
          </cell>
          <cell r="S292" t="str">
            <v>v proarchivu červeně svítící buňky (sl.C,D,E,F,G) před exportem svodky změnit na šedivé</v>
          </cell>
        </row>
        <row r="293">
          <cell r="A293" t="str">
            <v>T32_6</v>
          </cell>
          <cell r="B293" t="str">
            <v>Pedagogické centrum Brno</v>
          </cell>
          <cell r="E293" t="str">
            <v>Pedagogické centrum Brno</v>
          </cell>
          <cell r="I293" t="str">
            <v xml:space="preserve">x </v>
          </cell>
          <cell r="J293" t="str">
            <v xml:space="preserve">x </v>
          </cell>
          <cell r="K293" t="str">
            <v xml:space="preserve">x </v>
          </cell>
          <cell r="L293" t="str">
            <v xml:space="preserve">x </v>
          </cell>
          <cell r="M293" t="str">
            <v xml:space="preserve">x </v>
          </cell>
          <cell r="N293" t="str">
            <v xml:space="preserve">x </v>
          </cell>
          <cell r="O293" t="str">
            <v xml:space="preserve">x </v>
          </cell>
          <cell r="P293" t="str">
            <v xml:space="preserve">x </v>
          </cell>
          <cell r="Q293" t="str">
            <v xml:space="preserve">x </v>
          </cell>
          <cell r="S293" t="str">
            <v>např. svítí PC SC=odkaz na: =T32!E13</v>
          </cell>
        </row>
        <row r="294">
          <cell r="A294" t="str">
            <v>T32_7</v>
          </cell>
          <cell r="B294" t="str">
            <v>Pedagogické centrum Zlín</v>
          </cell>
          <cell r="E294" t="str">
            <v>Pedagogické centrum Zlín</v>
          </cell>
          <cell r="I294" t="str">
            <v xml:space="preserve">x </v>
          </cell>
          <cell r="J294" t="str">
            <v xml:space="preserve">x </v>
          </cell>
          <cell r="K294" t="str">
            <v xml:space="preserve">x </v>
          </cell>
          <cell r="L294" t="str">
            <v xml:space="preserve">x </v>
          </cell>
          <cell r="M294" t="str">
            <v xml:space="preserve">x </v>
          </cell>
          <cell r="N294" t="str">
            <v xml:space="preserve">x </v>
          </cell>
          <cell r="O294" t="str">
            <v xml:space="preserve">x </v>
          </cell>
          <cell r="P294" t="str">
            <v xml:space="preserve">x </v>
          </cell>
          <cell r="Q294" t="str">
            <v xml:space="preserve">x </v>
          </cell>
          <cell r="S294" t="str">
            <v>zkopírovat název PGC SC v listu T3.2, vložit jako hodnoty tam, kde je napsaná funkce v proarchivu tj. do bunky E13 v listu T3.2 (ne do jiné jinak svítí červeně proarchiv)</v>
          </cell>
        </row>
        <row r="295">
          <cell r="A295" t="str">
            <v>T32_8</v>
          </cell>
          <cell r="B295" t="str">
            <v>Pedagogické centrum Olomouc</v>
          </cell>
          <cell r="E295" t="str">
            <v>Pedagogické centrum Olomouc</v>
          </cell>
          <cell r="I295" t="str">
            <v xml:space="preserve">x </v>
          </cell>
          <cell r="J295" t="str">
            <v xml:space="preserve">x </v>
          </cell>
          <cell r="K295" t="str">
            <v xml:space="preserve">x </v>
          </cell>
          <cell r="L295" t="str">
            <v xml:space="preserve">x </v>
          </cell>
          <cell r="M295" t="str">
            <v xml:space="preserve">x </v>
          </cell>
          <cell r="N295" t="str">
            <v xml:space="preserve">x </v>
          </cell>
          <cell r="O295" t="str">
            <v xml:space="preserve">x </v>
          </cell>
          <cell r="P295" t="str">
            <v xml:space="preserve">x </v>
          </cell>
          <cell r="Q295" t="str">
            <v xml:space="preserve">x </v>
          </cell>
          <cell r="S295" t="str">
            <v>opr.10.3.09 LH</v>
          </cell>
        </row>
        <row r="296">
          <cell r="A296" t="str">
            <v>T32_9</v>
          </cell>
          <cell r="B296" t="str">
            <v>Pedagogické centrum Jihlava</v>
          </cell>
          <cell r="E296" t="str">
            <v>Pedagogické centrum Jihlava</v>
          </cell>
          <cell r="I296" t="str">
            <v xml:space="preserve">x </v>
          </cell>
          <cell r="J296" t="str">
            <v xml:space="preserve">x </v>
          </cell>
          <cell r="K296" t="str">
            <v xml:space="preserve">x </v>
          </cell>
          <cell r="L296" t="str">
            <v xml:space="preserve">x </v>
          </cell>
          <cell r="M296" t="str">
            <v xml:space="preserve">x </v>
          </cell>
          <cell r="N296" t="str">
            <v xml:space="preserve">x </v>
          </cell>
          <cell r="O296" t="str">
            <v xml:space="preserve">x </v>
          </cell>
          <cell r="P296" t="str">
            <v xml:space="preserve">x </v>
          </cell>
          <cell r="Q296" t="str">
            <v xml:space="preserve">x </v>
          </cell>
        </row>
        <row r="297">
          <cell r="A297" t="str">
            <v>T32_10</v>
          </cell>
          <cell r="B297" t="str">
            <v>Pedagogické centrum Pardubice</v>
          </cell>
          <cell r="E297" t="str">
            <v>Pedagogické centrum Pardubice</v>
          </cell>
          <cell r="I297" t="str">
            <v xml:space="preserve">x </v>
          </cell>
          <cell r="J297" t="str">
            <v xml:space="preserve">x </v>
          </cell>
          <cell r="K297" t="str">
            <v xml:space="preserve">x </v>
          </cell>
          <cell r="L297" t="str">
            <v xml:space="preserve">x </v>
          </cell>
          <cell r="M297" t="str">
            <v xml:space="preserve">x </v>
          </cell>
          <cell r="N297" t="str">
            <v xml:space="preserve">x </v>
          </cell>
          <cell r="O297" t="str">
            <v xml:space="preserve">x </v>
          </cell>
          <cell r="P297" t="str">
            <v xml:space="preserve">x </v>
          </cell>
          <cell r="Q297" t="str">
            <v xml:space="preserve">x </v>
          </cell>
        </row>
        <row r="298">
          <cell r="A298" t="str">
            <v>T32_11</v>
          </cell>
          <cell r="B298" t="str">
            <v>Pedagogické centrum Liberec</v>
          </cell>
          <cell r="E298" t="str">
            <v>Pedagogické centrum Liberec</v>
          </cell>
          <cell r="I298" t="str">
            <v xml:space="preserve">x </v>
          </cell>
          <cell r="J298" t="str">
            <v xml:space="preserve">x </v>
          </cell>
          <cell r="K298" t="str">
            <v xml:space="preserve">x </v>
          </cell>
          <cell r="L298" t="str">
            <v xml:space="preserve">x </v>
          </cell>
          <cell r="M298" t="str">
            <v xml:space="preserve">x </v>
          </cell>
          <cell r="N298" t="str">
            <v xml:space="preserve">x </v>
          </cell>
          <cell r="O298" t="str">
            <v xml:space="preserve">x </v>
          </cell>
          <cell r="P298" t="str">
            <v xml:space="preserve">x </v>
          </cell>
          <cell r="Q298" t="str">
            <v xml:space="preserve">x </v>
          </cell>
        </row>
        <row r="299">
          <cell r="A299" t="str">
            <v>T32_12</v>
          </cell>
          <cell r="B299" t="str">
            <v>Pedagogické centrum Karlovy Vary</v>
          </cell>
          <cell r="E299" t="str">
            <v>Pedagogické centrum Karlovy Vary</v>
          </cell>
          <cell r="I299" t="str">
            <v xml:space="preserve">x </v>
          </cell>
          <cell r="J299" t="str">
            <v xml:space="preserve">x </v>
          </cell>
          <cell r="K299" t="str">
            <v xml:space="preserve">x </v>
          </cell>
          <cell r="L299" t="str">
            <v xml:space="preserve">x </v>
          </cell>
          <cell r="M299" t="str">
            <v xml:space="preserve">x </v>
          </cell>
          <cell r="N299" t="str">
            <v xml:space="preserve">x </v>
          </cell>
          <cell r="O299" t="str">
            <v xml:space="preserve">x </v>
          </cell>
          <cell r="P299" t="str">
            <v xml:space="preserve">x </v>
          </cell>
          <cell r="Q299" t="str">
            <v xml:space="preserve">x </v>
          </cell>
        </row>
        <row r="300">
          <cell r="A300" t="str">
            <v>T32_13</v>
          </cell>
          <cell r="B300" t="str">
            <v xml:space="preserve">Národní institut pro další vzdělávání </v>
          </cell>
          <cell r="E300" t="str">
            <v xml:space="preserve">Národní institut pro další vzdělávání </v>
          </cell>
          <cell r="I300">
            <v>85.804000000000002</v>
          </cell>
          <cell r="J300">
            <v>21828.2248</v>
          </cell>
          <cell r="K300">
            <v>14877.768899999999</v>
          </cell>
          <cell r="L300">
            <v>0.247561</v>
          </cell>
          <cell r="M300">
            <v>83.463999999999999</v>
          </cell>
          <cell r="N300">
            <v>24293.964100000001</v>
          </cell>
          <cell r="O300">
            <v>17364.750100000001</v>
          </cell>
          <cell r="P300">
            <v>0.21462499999999998</v>
          </cell>
          <cell r="Q300">
            <v>1.1129610548998927</v>
          </cell>
        </row>
        <row r="301">
          <cell r="A301" t="str">
            <v>T32_14</v>
          </cell>
          <cell r="B301" t="str">
            <v>Pedagogické centrum České Budějovice</v>
          </cell>
          <cell r="E301" t="str">
            <v>Pedagogické centrum České Budějovice</v>
          </cell>
          <cell r="I301" t="str">
            <v xml:space="preserve">x </v>
          </cell>
          <cell r="J301" t="str">
            <v xml:space="preserve">x </v>
          </cell>
          <cell r="K301" t="str">
            <v xml:space="preserve">x </v>
          </cell>
          <cell r="L301" t="str">
            <v xml:space="preserve">x </v>
          </cell>
          <cell r="M301" t="str">
            <v xml:space="preserve">x </v>
          </cell>
          <cell r="N301" t="str">
            <v xml:space="preserve">x </v>
          </cell>
          <cell r="O301" t="str">
            <v xml:space="preserve">x </v>
          </cell>
          <cell r="P301" t="str">
            <v xml:space="preserve">x </v>
          </cell>
          <cell r="Q301" t="str">
            <v xml:space="preserve">x </v>
          </cell>
        </row>
        <row r="302">
          <cell r="A302" t="str">
            <v>T32_15</v>
          </cell>
          <cell r="B302" t="str">
            <v>Pedagogické centrum Plzeň</v>
          </cell>
          <cell r="E302" t="str">
            <v>Pedagogické centrum Plzeň</v>
          </cell>
          <cell r="I302" t="str">
            <v xml:space="preserve">x </v>
          </cell>
          <cell r="J302" t="str">
            <v xml:space="preserve">x </v>
          </cell>
          <cell r="K302" t="str">
            <v xml:space="preserve">x </v>
          </cell>
          <cell r="L302" t="str">
            <v xml:space="preserve">x </v>
          </cell>
          <cell r="M302" t="str">
            <v xml:space="preserve">x </v>
          </cell>
          <cell r="N302" t="str">
            <v xml:space="preserve">x </v>
          </cell>
          <cell r="O302" t="str">
            <v xml:space="preserve">x </v>
          </cell>
          <cell r="P302" t="str">
            <v xml:space="preserve">x </v>
          </cell>
          <cell r="Q302" t="str">
            <v xml:space="preserve">x </v>
          </cell>
        </row>
        <row r="303">
          <cell r="A303" t="str">
            <v>T32_16</v>
          </cell>
          <cell r="B303" t="str">
            <v>Pedagogické centrum Ústí nad Labem</v>
          </cell>
          <cell r="E303" t="str">
            <v>Pedagogické centrum Ústí nad Labem</v>
          </cell>
          <cell r="I303" t="str">
            <v xml:space="preserve">x </v>
          </cell>
          <cell r="J303" t="str">
            <v xml:space="preserve">x </v>
          </cell>
          <cell r="K303" t="str">
            <v xml:space="preserve">x </v>
          </cell>
          <cell r="L303" t="str">
            <v xml:space="preserve">x </v>
          </cell>
          <cell r="M303" t="str">
            <v xml:space="preserve">x </v>
          </cell>
          <cell r="N303" t="str">
            <v xml:space="preserve">x </v>
          </cell>
          <cell r="O303" t="str">
            <v xml:space="preserve">x </v>
          </cell>
          <cell r="P303" t="str">
            <v xml:space="preserve">x </v>
          </cell>
          <cell r="Q303" t="str">
            <v xml:space="preserve">x </v>
          </cell>
        </row>
        <row r="304">
          <cell r="A304" t="str">
            <v>T32_17</v>
          </cell>
          <cell r="B304" t="str">
            <v>Pedagogické centrum Hradec Králové</v>
          </cell>
          <cell r="E304" t="str">
            <v>Pedagogické centrum Hradec Králové</v>
          </cell>
          <cell r="I304" t="str">
            <v xml:space="preserve">x </v>
          </cell>
          <cell r="J304" t="str">
            <v xml:space="preserve">x </v>
          </cell>
          <cell r="K304" t="str">
            <v xml:space="preserve">x </v>
          </cell>
          <cell r="L304" t="str">
            <v xml:space="preserve">x </v>
          </cell>
          <cell r="M304" t="str">
            <v xml:space="preserve">x </v>
          </cell>
          <cell r="N304" t="str">
            <v xml:space="preserve">x </v>
          </cell>
          <cell r="O304" t="str">
            <v xml:space="preserve">x </v>
          </cell>
          <cell r="P304" t="str">
            <v xml:space="preserve">x </v>
          </cell>
          <cell r="Q304" t="str">
            <v xml:space="preserve">x </v>
          </cell>
        </row>
        <row r="305">
          <cell r="A305" t="str">
            <v>T32_18</v>
          </cell>
          <cell r="B305" t="str">
            <v>Pedagogické centrum Ostrava</v>
          </cell>
          <cell r="E305" t="str">
            <v>Pedagogické centrum Ostrava</v>
          </cell>
          <cell r="I305" t="str">
            <v xml:space="preserve">x </v>
          </cell>
          <cell r="J305" t="str">
            <v xml:space="preserve">x </v>
          </cell>
          <cell r="K305" t="str">
            <v xml:space="preserve">x </v>
          </cell>
          <cell r="L305" t="str">
            <v xml:space="preserve">x </v>
          </cell>
          <cell r="M305" t="str">
            <v xml:space="preserve">x </v>
          </cell>
          <cell r="N305" t="str">
            <v xml:space="preserve">x </v>
          </cell>
          <cell r="O305" t="str">
            <v xml:space="preserve">x </v>
          </cell>
          <cell r="P305" t="str">
            <v xml:space="preserve">x </v>
          </cell>
          <cell r="Q305" t="str">
            <v xml:space="preserve">x </v>
          </cell>
        </row>
        <row r="306">
          <cell r="A306" t="str">
            <v>T32_19</v>
          </cell>
          <cell r="B306" t="str">
            <v xml:space="preserve">Pedagogické centrum pro polské národnostní školství </v>
          </cell>
          <cell r="E306" t="str">
            <v xml:space="preserve">Pedagogické centrum pro polské národnostní školství </v>
          </cell>
          <cell r="I306">
            <v>5.6589999999999998</v>
          </cell>
          <cell r="J306">
            <v>21484.950199999999</v>
          </cell>
          <cell r="K306">
            <v>13356.040499999999</v>
          </cell>
          <cell r="L306">
            <v>0.35272700000000001</v>
          </cell>
          <cell r="M306">
            <v>5.601</v>
          </cell>
          <cell r="N306">
            <v>23314.289100000002</v>
          </cell>
          <cell r="O306">
            <v>15740.552299999999</v>
          </cell>
          <cell r="P306">
            <v>0.22776700000000002</v>
          </cell>
          <cell r="Q306">
            <v>1.0851451310322331</v>
          </cell>
        </row>
        <row r="307">
          <cell r="A307" t="str">
            <v>T32_20</v>
          </cell>
          <cell r="B307" t="str">
            <v xml:space="preserve">Národní institut dětí a mládeže MŠMT </v>
          </cell>
          <cell r="E307" t="str">
            <v xml:space="preserve">Národní institut dětí a mládeže MŠMT </v>
          </cell>
          <cell r="I307">
            <v>57.643999999999998</v>
          </cell>
          <cell r="J307">
            <v>20354.821499999998</v>
          </cell>
          <cell r="K307">
            <v>13232.5322</v>
          </cell>
          <cell r="L307">
            <v>0.274316</v>
          </cell>
          <cell r="M307">
            <v>49.295000000000002</v>
          </cell>
          <cell r="N307">
            <v>23082.124599999999</v>
          </cell>
          <cell r="O307">
            <v>15701.2019</v>
          </cell>
          <cell r="P307">
            <v>0.221662</v>
          </cell>
          <cell r="Q307">
            <v>1.1339880627300023</v>
          </cell>
        </row>
        <row r="308">
          <cell r="A308" t="str">
            <v>T32_21</v>
          </cell>
          <cell r="B308" t="str">
            <v>Institut zájmového vzdělávání MŠMT Hořovice</v>
          </cell>
          <cell r="E308" t="str">
            <v>Institut zájmového vzdělávání MŠMT Hořovice</v>
          </cell>
          <cell r="I308" t="str">
            <v xml:space="preserve">x </v>
          </cell>
          <cell r="J308" t="str">
            <v xml:space="preserve">x </v>
          </cell>
          <cell r="K308" t="str">
            <v xml:space="preserve">x </v>
          </cell>
          <cell r="L308" t="str">
            <v xml:space="preserve">x </v>
          </cell>
          <cell r="M308" t="str">
            <v xml:space="preserve">x </v>
          </cell>
          <cell r="N308" t="str">
            <v xml:space="preserve">x </v>
          </cell>
          <cell r="O308" t="str">
            <v xml:space="preserve">x </v>
          </cell>
          <cell r="P308" t="str">
            <v xml:space="preserve">x </v>
          </cell>
          <cell r="Q308" t="str">
            <v xml:space="preserve">x </v>
          </cell>
        </row>
        <row r="309">
          <cell r="A309" t="str">
            <v>T32_22</v>
          </cell>
          <cell r="B309" t="str">
            <v>Středisko vzdělávání, informací a služeb MŠMT Prachatice</v>
          </cell>
          <cell r="E309" t="str">
            <v>Středisko vzdělávání, informací a služeb MŠMT Prachatice</v>
          </cell>
          <cell r="I309" t="str">
            <v xml:space="preserve">x </v>
          </cell>
          <cell r="J309" t="str">
            <v xml:space="preserve">x </v>
          </cell>
          <cell r="K309" t="str">
            <v xml:space="preserve">x </v>
          </cell>
          <cell r="L309" t="str">
            <v xml:space="preserve">x </v>
          </cell>
          <cell r="M309" t="str">
            <v xml:space="preserve">x </v>
          </cell>
          <cell r="N309" t="str">
            <v xml:space="preserve">x </v>
          </cell>
          <cell r="O309" t="str">
            <v xml:space="preserve">x </v>
          </cell>
          <cell r="P309" t="str">
            <v xml:space="preserve">x </v>
          </cell>
          <cell r="Q309" t="str">
            <v xml:space="preserve">x </v>
          </cell>
        </row>
        <row r="310">
          <cell r="A310" t="str">
            <v>T32_23</v>
          </cell>
          <cell r="B310" t="str">
            <v>Antidopingový výbor ČR</v>
          </cell>
          <cell r="E310" t="str">
            <v>Antidopingový výbor ČR</v>
          </cell>
          <cell r="I310">
            <v>6.1</v>
          </cell>
          <cell r="J310">
            <v>32568.306</v>
          </cell>
          <cell r="K310">
            <v>18022.568299999999</v>
          </cell>
          <cell r="L310">
            <v>0.43396299999999999</v>
          </cell>
          <cell r="M310">
            <v>6</v>
          </cell>
          <cell r="N310">
            <v>34847.222199999997</v>
          </cell>
          <cell r="O310">
            <v>18187.708299999998</v>
          </cell>
          <cell r="P310">
            <v>0.51682600000000001</v>
          </cell>
          <cell r="Q310">
            <v>1.069973433681199</v>
          </cell>
        </row>
        <row r="311">
          <cell r="A311" t="str">
            <v>T32_24</v>
          </cell>
          <cell r="B311" t="str">
            <v>Vzdělávací a konferenční centrum Telč1)</v>
          </cell>
          <cell r="E311" t="str">
            <v>Vzdělávací a konferenční centrum Telč1)</v>
          </cell>
          <cell r="I311" t="str">
            <v xml:space="preserve">x </v>
          </cell>
          <cell r="J311" t="str">
            <v xml:space="preserve">x </v>
          </cell>
          <cell r="K311" t="str">
            <v xml:space="preserve">x </v>
          </cell>
          <cell r="L311" t="str">
            <v xml:space="preserve">x </v>
          </cell>
          <cell r="M311" t="str">
            <v xml:space="preserve">x </v>
          </cell>
          <cell r="N311" t="str">
            <v xml:space="preserve">x </v>
          </cell>
          <cell r="O311" t="str">
            <v xml:space="preserve">x </v>
          </cell>
          <cell r="P311" t="str">
            <v xml:space="preserve">x </v>
          </cell>
          <cell r="Q311" t="str">
            <v xml:space="preserve">x </v>
          </cell>
        </row>
        <row r="312">
          <cell r="A312" t="str">
            <v>T32_25</v>
          </cell>
          <cell r="B312" t="str">
            <v>Výzkumný ústav pedagogický v Praze</v>
          </cell>
          <cell r="E312" t="str">
            <v>Výzkumný ústav pedagogický v Praze</v>
          </cell>
          <cell r="I312">
            <v>49.66</v>
          </cell>
          <cell r="J312">
            <v>24110.618900000001</v>
          </cell>
          <cell r="K312">
            <v>17467.834599999998</v>
          </cell>
          <cell r="L312">
            <v>0.19014800000000001</v>
          </cell>
          <cell r="M312">
            <v>45.771000000000001</v>
          </cell>
          <cell r="N312">
            <v>27286.200099999998</v>
          </cell>
          <cell r="O312">
            <v>18102.701499999999</v>
          </cell>
          <cell r="P312">
            <v>0.285798</v>
          </cell>
          <cell r="Q312">
            <v>1.1317088214604063</v>
          </cell>
        </row>
        <row r="313">
          <cell r="A313" t="str">
            <v>T32_26</v>
          </cell>
          <cell r="B313" t="str">
            <v>Národní ústav odborného vzdělávání v Praze</v>
          </cell>
          <cell r="E313" t="str">
            <v>Národní ústav odborného vzdělávání v Praze</v>
          </cell>
          <cell r="I313">
            <v>86.49</v>
          </cell>
          <cell r="J313">
            <v>22403.360700000001</v>
          </cell>
          <cell r="K313">
            <v>16207.4113</v>
          </cell>
          <cell r="L313">
            <v>0.202627</v>
          </cell>
          <cell r="M313">
            <v>83.968999999999994</v>
          </cell>
          <cell r="N313">
            <v>25024.8485</v>
          </cell>
          <cell r="O313">
            <v>16878.498800000001</v>
          </cell>
          <cell r="P313">
            <v>0.29942200000000002</v>
          </cell>
          <cell r="Q313">
            <v>1.1170131497280227</v>
          </cell>
        </row>
        <row r="314">
          <cell r="A314" t="str">
            <v>T32_27</v>
          </cell>
          <cell r="B314" t="str">
            <v>Institut pedagogicko-psychologického poradenství ČR</v>
          </cell>
          <cell r="E314" t="str">
            <v>Institut pedagogicko-psychologického poradenství ČR</v>
          </cell>
          <cell r="I314">
            <v>19.797999999999998</v>
          </cell>
          <cell r="J314">
            <v>21007.8122</v>
          </cell>
          <cell r="K314">
            <v>15576.6281</v>
          </cell>
          <cell r="L314">
            <v>0.15557100000000001</v>
          </cell>
          <cell r="M314">
            <v>19.8</v>
          </cell>
          <cell r="N314">
            <v>23541.936000000002</v>
          </cell>
          <cell r="O314">
            <v>17489.4192</v>
          </cell>
          <cell r="P314">
            <v>0.162102</v>
          </cell>
          <cell r="Q314">
            <v>1.1206276872562675</v>
          </cell>
        </row>
        <row r="315">
          <cell r="A315" t="str">
            <v>T32_28</v>
          </cell>
          <cell r="B315" t="str">
            <v>Centrum pro studium vysokého školství Praha1)</v>
          </cell>
          <cell r="E315" t="str">
            <v>Centrum pro studium vysokého školství Praha1)</v>
          </cell>
          <cell r="I315" t="str">
            <v xml:space="preserve">x </v>
          </cell>
          <cell r="J315" t="str">
            <v xml:space="preserve">x </v>
          </cell>
          <cell r="K315" t="str">
            <v xml:space="preserve">x </v>
          </cell>
          <cell r="L315" t="str">
            <v xml:space="preserve">x </v>
          </cell>
          <cell r="M315" t="str">
            <v xml:space="preserve">x </v>
          </cell>
          <cell r="N315" t="str">
            <v xml:space="preserve">x </v>
          </cell>
          <cell r="O315" t="str">
            <v xml:space="preserve">x </v>
          </cell>
          <cell r="P315" t="str">
            <v xml:space="preserve">x </v>
          </cell>
          <cell r="Q315" t="str">
            <v xml:space="preserve">x </v>
          </cell>
        </row>
        <row r="316">
          <cell r="A316" t="str">
            <v>T32_29</v>
          </cell>
          <cell r="B316" t="str">
            <v xml:space="preserve">Pedagogické muzeum J. A. Komenského </v>
          </cell>
          <cell r="E316" t="str">
            <v xml:space="preserve">Pedagogické muzeum J. A. Komenského </v>
          </cell>
          <cell r="I316">
            <v>15.249000000000001</v>
          </cell>
          <cell r="J316">
            <v>21569.720399999998</v>
          </cell>
          <cell r="K316">
            <v>15561.971299999999</v>
          </cell>
          <cell r="L316">
            <v>0.189105</v>
          </cell>
          <cell r="M316">
            <v>15.28</v>
          </cell>
          <cell r="N316">
            <v>24836.3874</v>
          </cell>
          <cell r="O316">
            <v>17473.980100000001</v>
          </cell>
          <cell r="P316">
            <v>0.221523</v>
          </cell>
          <cell r="Q316">
            <v>1.1514468866272369</v>
          </cell>
        </row>
        <row r="317">
          <cell r="A317" t="str">
            <v>T32_30</v>
          </cell>
          <cell r="B317" t="str">
            <v>Státní technická knihovna</v>
          </cell>
          <cell r="E317" t="str">
            <v>Státní technická knihovna</v>
          </cell>
          <cell r="I317">
            <v>144.22</v>
          </cell>
          <cell r="J317">
            <v>19397.4483</v>
          </cell>
          <cell r="K317">
            <v>14693.232</v>
          </cell>
          <cell r="L317">
            <v>0.15116499999999999</v>
          </cell>
          <cell r="M317">
            <v>153.52500000000001</v>
          </cell>
          <cell r="N317">
            <v>21759.214</v>
          </cell>
          <cell r="O317">
            <v>14992.397000000001</v>
          </cell>
          <cell r="P317">
            <v>0.27680499999999997</v>
          </cell>
          <cell r="Q317">
            <v>1.1217565147473547</v>
          </cell>
        </row>
        <row r="318">
          <cell r="A318" t="str">
            <v>T32_31</v>
          </cell>
          <cell r="B318" t="str">
            <v>Učební středisko MŠMT ČR Podhradí</v>
          </cell>
          <cell r="E318" t="str">
            <v>Učební středisko MŠMT ČR Podhradí</v>
          </cell>
          <cell r="I318" t="str">
            <v xml:space="preserve">x </v>
          </cell>
          <cell r="J318" t="str">
            <v xml:space="preserve">x </v>
          </cell>
          <cell r="K318" t="str">
            <v xml:space="preserve">x </v>
          </cell>
          <cell r="L318" t="str">
            <v xml:space="preserve">x </v>
          </cell>
          <cell r="M318" t="str">
            <v xml:space="preserve">x </v>
          </cell>
          <cell r="N318" t="str">
            <v xml:space="preserve">x </v>
          </cell>
          <cell r="O318" t="str">
            <v xml:space="preserve">x </v>
          </cell>
          <cell r="P318" t="str">
            <v xml:space="preserve">x </v>
          </cell>
          <cell r="Q318" t="str">
            <v xml:space="preserve">x </v>
          </cell>
        </row>
        <row r="319">
          <cell r="A319" t="str">
            <v>T32_32</v>
          </cell>
          <cell r="B319" t="str">
            <v>Učební středisko Ministerstva školství</v>
          </cell>
          <cell r="E319" t="str">
            <v>Učební středisko Ministerstva školství</v>
          </cell>
          <cell r="I319">
            <v>4.3079999999999998</v>
          </cell>
          <cell r="J319">
            <v>17783.7163</v>
          </cell>
          <cell r="K319">
            <v>11611.807500000001</v>
          </cell>
          <cell r="L319">
            <v>0.13430500000000001</v>
          </cell>
          <cell r="M319">
            <v>9.6519999999999992</v>
          </cell>
          <cell r="N319">
            <v>18849.772099999998</v>
          </cell>
          <cell r="O319">
            <v>11814.08</v>
          </cell>
          <cell r="P319">
            <v>0.13496</v>
          </cell>
          <cell r="Q319">
            <v>1.0599456144045662</v>
          </cell>
        </row>
        <row r="320">
          <cell r="A320" t="str">
            <v>T32_33</v>
          </cell>
          <cell r="B320" t="str">
            <v xml:space="preserve">Dům zahraničních služeb </v>
          </cell>
          <cell r="E320" t="str">
            <v xml:space="preserve">Dům zahraničních služeb </v>
          </cell>
          <cell r="I320">
            <v>105.93</v>
          </cell>
          <cell r="J320">
            <v>19276.6198</v>
          </cell>
          <cell r="K320">
            <v>12343.786</v>
          </cell>
          <cell r="L320">
            <v>0.34297400000000006</v>
          </cell>
          <cell r="M320">
            <v>112.78</v>
          </cell>
          <cell r="N320">
            <v>22272.198100000001</v>
          </cell>
          <cell r="O320">
            <v>15454.192499999999</v>
          </cell>
          <cell r="P320">
            <v>0.19172999999999998</v>
          </cell>
          <cell r="Q320">
            <v>1.1553995633612071</v>
          </cell>
        </row>
        <row r="321">
          <cell r="A321" t="str">
            <v>T32_34</v>
          </cell>
          <cell r="B321" t="str">
            <v xml:space="preserve">Ústav pro informace ve vzdělávání </v>
          </cell>
          <cell r="E321" t="str">
            <v xml:space="preserve">Ústav pro informace ve vzdělávání </v>
          </cell>
          <cell r="I321">
            <v>151.68100000000001</v>
          </cell>
          <cell r="J321">
            <v>22344.426800000001</v>
          </cell>
          <cell r="K321">
            <v>14888.7616</v>
          </cell>
          <cell r="L321">
            <v>0.30536000000000002</v>
          </cell>
          <cell r="M321">
            <v>150.32</v>
          </cell>
          <cell r="N321">
            <v>25860.938900000001</v>
          </cell>
          <cell r="O321">
            <v>16824.781599999998</v>
          </cell>
          <cell r="P321">
            <v>0.36070399999999997</v>
          </cell>
          <cell r="Q321">
            <v>1.1573775926979697</v>
          </cell>
        </row>
        <row r="322">
          <cell r="A322" t="str">
            <v>T32_33a</v>
          </cell>
          <cell r="B322" t="str">
            <v>Centrum pro zjišťování výsledků vzdělávání1)</v>
          </cell>
          <cell r="E322" t="str">
            <v>Centrum pro zjišťování výsledků vzdělávání1)</v>
          </cell>
          <cell r="I322" t="str">
            <v xml:space="preserve">. </v>
          </cell>
          <cell r="J322" t="str">
            <v xml:space="preserve">. </v>
          </cell>
          <cell r="K322" t="str">
            <v xml:space="preserve">. </v>
          </cell>
          <cell r="L322" t="str">
            <v xml:space="preserve">. </v>
          </cell>
          <cell r="M322">
            <v>40.231000000000002</v>
          </cell>
          <cell r="N322">
            <v>29465.254799999999</v>
          </cell>
          <cell r="O322">
            <v>16602.9306</v>
          </cell>
          <cell r="P322">
            <v>0.49293500000000001</v>
          </cell>
          <cell r="Q322" t="str">
            <v xml:space="preserve">x </v>
          </cell>
          <cell r="S322" t="str">
            <v>chyběl posl.ř. UIV i čísla - doplněno 20.8.07 do proarchivu, doplnit v archivu aut.</v>
          </cell>
        </row>
        <row r="324">
          <cell r="Y324" t="str">
            <v>doplněny 2 nový sloupce od 1.-2.Q 07</v>
          </cell>
        </row>
        <row r="326">
          <cell r="I326" t="str">
            <v>3.3  ČLENĚNÍ PRŮMĚRNÉHO MĚSÍČNÍHO PLATU PODLE JEDNOTLIVÝCH SLOŽEK</v>
          </cell>
        </row>
        <row r="327">
          <cell r="I327" t="str">
            <v>Průměrný</v>
          </cell>
          <cell r="K327" t="str">
            <v>z toho (v měsíčním průměru)</v>
          </cell>
          <cell r="W327" t="str">
            <v>Podíl nenárokových</v>
          </cell>
          <cell r="Y327" t="str">
            <v>Průměrný</v>
          </cell>
        </row>
        <row r="328">
          <cell r="I328" t="str">
            <v>přepočtený</v>
          </cell>
          <cell r="J328" t="str">
            <v>Průměrný</v>
          </cell>
          <cell r="P328" t="str">
            <v>podíl dalších</v>
          </cell>
          <cell r="R328" t="str">
            <v>ostatní</v>
          </cell>
          <cell r="S328" t="str">
            <v>ostatní</v>
          </cell>
          <cell r="V328" t="str">
            <v>nenárokové</v>
          </cell>
          <cell r="W328" t="str">
            <v>složek platu na</v>
          </cell>
          <cell r="Y328" t="str">
            <v>přepočtený</v>
          </cell>
          <cell r="Z328" t="str">
            <v>Průměrný</v>
          </cell>
        </row>
        <row r="329">
          <cell r="I329" t="str">
            <v>počet
zaměst.</v>
          </cell>
          <cell r="J329" t="str">
            <v>měsíční
plat</v>
          </cell>
          <cell r="K329" t="str">
            <v>platové
tarify</v>
          </cell>
          <cell r="L329" t="str">
            <v>náhrady
platu</v>
          </cell>
          <cell r="M329" t="str">
            <v>příplatky
za vedení</v>
          </cell>
          <cell r="N329" t="str">
            <v>zvláštní
příplatky</v>
          </cell>
          <cell r="O329" t="str">
            <v>další
platy</v>
          </cell>
          <cell r="P329" t="str">
            <v>platů z prům
měs. platu</v>
          </cell>
          <cell r="Q329" t="str">
            <v>platy
za přesčas</v>
          </cell>
          <cell r="R329" t="str">
            <v>příplatky
a náhrady</v>
          </cell>
          <cell r="S329" t="str">
            <v>nárokové
složky</v>
          </cell>
          <cell r="T329" t="str">
            <v>osobní
příplatky</v>
          </cell>
          <cell r="U329" t="str">
            <v>odměny</v>
          </cell>
          <cell r="V329" t="str">
            <v>složky
platu</v>
          </cell>
          <cell r="W329" t="str">
            <v>průměr-
ném platu</v>
          </cell>
          <cell r="X329" t="str">
            <v>platovém
tarifu</v>
          </cell>
          <cell r="Y329" t="str">
            <v>počet
zaměstnanců (vč.ESF, vč.VaV)</v>
          </cell>
          <cell r="Z329" t="str">
            <v>měsíční
plat (vč.ESF, vč.VaV)</v>
          </cell>
        </row>
        <row r="330">
          <cell r="C330" t="e">
            <v>#REF!</v>
          </cell>
        </row>
        <row r="331">
          <cell r="A331" t="str">
            <v>T33_1</v>
          </cell>
          <cell r="B331" t="str">
            <v>Ostatní OSS (VSC, CZVV)</v>
          </cell>
          <cell r="D331" t="str">
            <v>Ostatní OSS (VSC, CZVV)</v>
          </cell>
          <cell r="I331">
            <v>107.621</v>
          </cell>
          <cell r="J331">
            <v>26857.870830661923</v>
          </cell>
          <cell r="K331">
            <v>19419.285424467966</v>
          </cell>
          <cell r="L331">
            <v>1557.2874562895099</v>
          </cell>
          <cell r="M331">
            <v>893.51907775124448</v>
          </cell>
          <cell r="N331">
            <v>21.131253813537015</v>
          </cell>
          <cell r="O331" t="str">
            <v xml:space="preserve"> x </v>
          </cell>
          <cell r="P331" t="str">
            <v xml:space="preserve">x </v>
          </cell>
          <cell r="Q331">
            <v>0</v>
          </cell>
          <cell r="R331">
            <v>45.705144287205407</v>
          </cell>
          <cell r="S331">
            <v>2517.6429321414967</v>
          </cell>
          <cell r="T331">
            <v>3341.3251131284787</v>
          </cell>
          <cell r="U331">
            <v>1579.6173609239831</v>
          </cell>
          <cell r="V331">
            <v>4920.9424740524619</v>
          </cell>
          <cell r="W331">
            <v>0.18322161518606064</v>
          </cell>
          <cell r="X331">
            <v>0.25340492023728944</v>
          </cell>
          <cell r="Y331">
            <v>111.25</v>
          </cell>
          <cell r="Z331">
            <v>26856.54</v>
          </cell>
        </row>
        <row r="332">
          <cell r="A332" t="str">
            <v>T33_2</v>
          </cell>
          <cell r="B332" t="str">
            <v>Ostatní přímo řízené org.– PO</v>
          </cell>
          <cell r="D332" t="str">
            <v>Ostatní přímo řízené org.– PO</v>
          </cell>
          <cell r="I332">
            <v>775.68799999999999</v>
          </cell>
          <cell r="J332">
            <v>24247.175088437616</v>
          </cell>
          <cell r="K332">
            <v>16289.369458682697</v>
          </cell>
          <cell r="L332">
            <v>2460.615286042841</v>
          </cell>
          <cell r="M332">
            <v>749.06684990185056</v>
          </cell>
          <cell r="N332">
            <v>13.787652595717176</v>
          </cell>
          <cell r="O332" t="str">
            <v xml:space="preserve"> x </v>
          </cell>
          <cell r="P332" t="str">
            <v xml:space="preserve">x </v>
          </cell>
          <cell r="Q332">
            <v>80.1703348081531</v>
          </cell>
          <cell r="R332">
            <v>59.85052409387967</v>
          </cell>
          <cell r="S332">
            <v>3363.490647442442</v>
          </cell>
          <cell r="T332">
            <v>2426.7071081843897</v>
          </cell>
          <cell r="U332">
            <v>2167.6078741280853</v>
          </cell>
          <cell r="V332">
            <v>4594.314982312475</v>
          </cell>
          <cell r="W332">
            <v>0.18947836049170513</v>
          </cell>
          <cell r="X332">
            <v>0.2820437582906915</v>
          </cell>
          <cell r="Y332">
            <v>921.47</v>
          </cell>
          <cell r="Z332">
            <v>25732.34</v>
          </cell>
        </row>
        <row r="333">
          <cell r="A333" t="str">
            <v>T33_3</v>
          </cell>
          <cell r="B333" t="str">
            <v>Státní správa (MŠMT, ČŠI)</v>
          </cell>
          <cell r="D333" t="str">
            <v>Státní správa (MŠMT, ČŠI)</v>
          </cell>
          <cell r="I333">
            <v>979.37199999999996</v>
          </cell>
          <cell r="J333">
            <v>32337.17584669904</v>
          </cell>
          <cell r="K333">
            <v>20399.6571272203</v>
          </cell>
          <cell r="L333">
            <v>3483.8151386807053</v>
          </cell>
          <cell r="M333">
            <v>611.3741765131125</v>
          </cell>
          <cell r="N333">
            <v>0</v>
          </cell>
          <cell r="O333" t="str">
            <v xml:space="preserve"> x </v>
          </cell>
          <cell r="P333" t="str">
            <v xml:space="preserve">x </v>
          </cell>
          <cell r="Q333">
            <v>55.92665504016859</v>
          </cell>
          <cell r="R333">
            <v>66.898396795769813</v>
          </cell>
          <cell r="S333">
            <v>4218.0143670297566</v>
          </cell>
          <cell r="T333">
            <v>3703.7579523749232</v>
          </cell>
          <cell r="U333">
            <v>4015.7464000740611</v>
          </cell>
          <cell r="V333">
            <v>7719.5043524489847</v>
          </cell>
          <cell r="W333">
            <v>0.23871918775606335</v>
          </cell>
          <cell r="X333">
            <v>0.3784134362801842</v>
          </cell>
          <cell r="Y333">
            <v>1159.33</v>
          </cell>
          <cell r="Z333">
            <v>33227.75</v>
          </cell>
        </row>
        <row r="334">
          <cell r="C334">
            <v>0</v>
          </cell>
        </row>
        <row r="335">
          <cell r="D335" t="str">
            <v>Ostatní OSS (VSC, CZVV)</v>
          </cell>
          <cell r="I335">
            <v>139.798</v>
          </cell>
          <cell r="J335">
            <v>24016.760492520159</v>
          </cell>
          <cell r="K335">
            <v>17371.936651454238</v>
          </cell>
          <cell r="L335">
            <v>1485.0343590990808</v>
          </cell>
          <cell r="M335">
            <v>998.66474007734973</v>
          </cell>
          <cell r="N335">
            <v>32.165457779558125</v>
          </cell>
          <cell r="O335" t="str">
            <v xml:space="preserve"> x </v>
          </cell>
          <cell r="P335" t="str">
            <v xml:space="preserve">x </v>
          </cell>
          <cell r="Q335">
            <v>0</v>
          </cell>
          <cell r="R335">
            <v>28.140602869855076</v>
          </cell>
          <cell r="S335">
            <v>2544.0051598258437</v>
          </cell>
          <cell r="T335">
            <v>3452.6513254839119</v>
          </cell>
          <cell r="U335">
            <v>648.16735575616235</v>
          </cell>
          <cell r="V335">
            <v>4100.8186812400745</v>
          </cell>
          <cell r="W335">
            <v>0.17074820238629784</v>
          </cell>
          <cell r="X335">
            <v>0.23605996058572934</v>
          </cell>
          <cell r="Y335">
            <v>161.863</v>
          </cell>
          <cell r="Z335">
            <v>24405.512999999999</v>
          </cell>
        </row>
        <row r="336">
          <cell r="D336" t="str">
            <v>Ostatní přímo řízené org.– PO</v>
          </cell>
          <cell r="I336">
            <v>732.54300000000001</v>
          </cell>
          <cell r="J336">
            <v>21229.704263094452</v>
          </cell>
          <cell r="K336">
            <v>14708.748837952171</v>
          </cell>
          <cell r="L336">
            <v>2260.5453422756977</v>
          </cell>
          <cell r="M336">
            <v>566.12660735729276</v>
          </cell>
          <cell r="N336">
            <v>5.4111726774628472</v>
          </cell>
          <cell r="O336" t="str">
            <v xml:space="preserve"> x </v>
          </cell>
          <cell r="P336" t="str">
            <v xml:space="preserve">x </v>
          </cell>
          <cell r="Q336">
            <v>76.908682038688028</v>
          </cell>
          <cell r="R336">
            <v>53.68729207705212</v>
          </cell>
          <cell r="S336">
            <v>2962.6790964261932</v>
          </cell>
          <cell r="T336">
            <v>2184.1939654054431</v>
          </cell>
          <cell r="U336">
            <v>1374.0823633106404</v>
          </cell>
          <cell r="V336">
            <v>3558.2763287160833</v>
          </cell>
          <cell r="W336">
            <v>0.1676083794959764</v>
          </cell>
          <cell r="X336">
            <v>0.24191563591968201</v>
          </cell>
          <cell r="Y336">
            <v>779.09100000000001</v>
          </cell>
          <cell r="Z336">
            <v>21982.767</v>
          </cell>
        </row>
        <row r="337">
          <cell r="D337" t="str">
            <v>Státní správa (MŠMT, ČŠI)</v>
          </cell>
          <cell r="I337">
            <v>999.47</v>
          </cell>
          <cell r="J337">
            <v>29662.946861836772</v>
          </cell>
          <cell r="K337">
            <v>19329.967716222931</v>
          </cell>
          <cell r="L337">
            <v>3562.1807891515832</v>
          </cell>
          <cell r="M337">
            <v>542.41864855039842</v>
          </cell>
          <cell r="N337">
            <v>0</v>
          </cell>
          <cell r="O337" t="str">
            <v xml:space="preserve"> x </v>
          </cell>
          <cell r="P337" t="str">
            <v xml:space="preserve">x </v>
          </cell>
          <cell r="Q337">
            <v>50.267558472657178</v>
          </cell>
          <cell r="R337">
            <v>53.65752181989788</v>
          </cell>
          <cell r="S337">
            <v>4208.5245179945368</v>
          </cell>
          <cell r="T337">
            <v>3165.9837213723276</v>
          </cell>
          <cell r="U337">
            <v>2958.4709062469774</v>
          </cell>
          <cell r="V337">
            <v>6124.454627619305</v>
          </cell>
          <cell r="W337">
            <v>0.20646817917807073</v>
          </cell>
          <cell r="X337">
            <v>0.31683729210159389</v>
          </cell>
          <cell r="Y337">
            <v>1056.1010000000001</v>
          </cell>
          <cell r="Z337">
            <v>30419.503000000001</v>
          </cell>
        </row>
        <row r="341">
          <cell r="I341" t="str">
            <v>4.3.1  DYNAMIKA RŮSTU NOMINÁLNÍCH MEZD/PLATŮ</v>
          </cell>
        </row>
        <row r="342">
          <cell r="I342" t="str">
            <v>rok 2006</v>
          </cell>
          <cell r="J342" t="str">
            <v>rok 2007</v>
          </cell>
          <cell r="K342" t="str">
            <v>rok 2008</v>
          </cell>
          <cell r="L342" t="str">
            <v>rok 2009</v>
          </cell>
          <cell r="M342" t="str">
            <v xml:space="preserve"> index za rok </v>
          </cell>
        </row>
        <row r="343">
          <cell r="M343" t="str">
            <v>2007/2006</v>
          </cell>
          <cell r="N343" t="str">
            <v>2008/2007</v>
          </cell>
          <cell r="O343" t="str">
            <v>2009/2008</v>
          </cell>
          <cell r="P343" t="str">
            <v>2009/2006</v>
          </cell>
        </row>
        <row r="344">
          <cell r="A344" t="str">
            <v>T431_1</v>
          </cell>
          <cell r="B344" t="str">
            <v>Česká republika celkem</v>
          </cell>
          <cell r="D344" t="str">
            <v>Česká republika celkem</v>
          </cell>
          <cell r="I344">
            <v>20844</v>
          </cell>
          <cell r="J344">
            <v>22384</v>
          </cell>
          <cell r="K344">
            <v>22691</v>
          </cell>
          <cell r="L344">
            <v>23598</v>
          </cell>
          <cell r="M344">
            <v>1.0738821723277683</v>
          </cell>
          <cell r="N344">
            <v>1.0137151536812008</v>
          </cell>
          <cell r="O344">
            <v>1.0399717949847957</v>
          </cell>
          <cell r="P344">
            <v>1.1321243523316062</v>
          </cell>
        </row>
        <row r="345">
          <cell r="A345" t="str">
            <v>T431_2</v>
          </cell>
          <cell r="B345" t="str">
            <v>nepodnikatelská sféra</v>
          </cell>
          <cell r="E345" t="str">
            <v>nepodnikatelská sféra</v>
          </cell>
          <cell r="I345">
            <v>20975</v>
          </cell>
          <cell r="J345">
            <v>22387</v>
          </cell>
          <cell r="K345">
            <v>23337</v>
          </cell>
          <cell r="L345">
            <v>24433</v>
          </cell>
          <cell r="M345">
            <v>1.0673182359952325</v>
          </cell>
          <cell r="N345">
            <v>1.0424353419395185</v>
          </cell>
          <cell r="O345">
            <v>1.0469640485066631</v>
          </cell>
          <cell r="P345">
            <v>1.1648629320619786</v>
          </cell>
        </row>
        <row r="346">
          <cell r="A346" t="str">
            <v>T431_3</v>
          </cell>
          <cell r="B346" t="str">
            <v>Zaměstnanci regionálního školství celkem</v>
          </cell>
          <cell r="D346" t="str">
            <v>Zaměstnanci regionálního školství celkem</v>
          </cell>
          <cell r="I346">
            <v>18817.876607481161</v>
          </cell>
          <cell r="J346">
            <v>19835.07597322189</v>
          </cell>
          <cell r="K346">
            <v>20490.1711</v>
          </cell>
          <cell r="L346">
            <v>21863.812999999998</v>
          </cell>
          <cell r="M346">
            <v>1.0540549492888234</v>
          </cell>
          <cell r="N346">
            <v>1.033027104492189</v>
          </cell>
          <cell r="O346">
            <v>1.0670390644029322</v>
          </cell>
          <cell r="P346">
            <v>1.1618639794517467</v>
          </cell>
        </row>
        <row r="347">
          <cell r="A347" t="str">
            <v>T431_4</v>
          </cell>
          <cell r="B347" t="str">
            <v>učitelé regionálního školství celkem1)</v>
          </cell>
          <cell r="F347" t="str">
            <v>učitelé regionálního školství celkem1)</v>
          </cell>
          <cell r="I347">
            <v>22582.345580448055</v>
          </cell>
          <cell r="J347">
            <v>23790.722324922768</v>
          </cell>
          <cell r="K347" t="str">
            <v xml:space="preserve">. </v>
          </cell>
          <cell r="L347" t="str">
            <v xml:space="preserve">. </v>
          </cell>
          <cell r="M347">
            <v>1.0535097977386785</v>
          </cell>
          <cell r="N347" t="str">
            <v xml:space="preserve">x </v>
          </cell>
          <cell r="O347" t="str">
            <v xml:space="preserve"> x </v>
          </cell>
          <cell r="P347" t="str">
            <v xml:space="preserve"> x </v>
          </cell>
        </row>
        <row r="348">
          <cell r="A348" t="str">
            <v>T431_5</v>
          </cell>
          <cell r="B348" t="str">
            <v xml:space="preserve"> učitelé základních škol (bez "speciálních")1)</v>
          </cell>
          <cell r="G348" t="str">
            <v xml:space="preserve"> učitelé základních škol (bez "speciálních")1)</v>
          </cell>
          <cell r="I348">
            <v>22923.426142154774</v>
          </cell>
          <cell r="J348">
            <v>24089.92534510262</v>
          </cell>
          <cell r="K348" t="str">
            <v xml:space="preserve">. </v>
          </cell>
          <cell r="L348" t="str">
            <v xml:space="preserve">. </v>
          </cell>
          <cell r="M348">
            <v>1.0508867738929621</v>
          </cell>
          <cell r="N348" t="str">
            <v xml:space="preserve">x </v>
          </cell>
          <cell r="O348" t="str">
            <v xml:space="preserve"> x </v>
          </cell>
          <cell r="P348" t="str">
            <v xml:space="preserve"> x </v>
          </cell>
        </row>
        <row r="349">
          <cell r="A349" t="str">
            <v>T431_6</v>
          </cell>
          <cell r="B349" t="str">
            <v xml:space="preserve"> učitelé SŠ (gymnázia, sport. školy, SOŠ a konzerv., SOU, SPV, VOŠ, bez "speciálních")1)</v>
          </cell>
          <cell r="G349" t="str">
            <v xml:space="preserve"> učitelé SŠ (gymnázia, sport. školy, SOŠ a konzerv., SOU, SPV, VOŠ, bez "speciálních")1)</v>
          </cell>
          <cell r="I349">
            <v>24342.981346988548</v>
          </cell>
          <cell r="J349">
            <v>25823.591229799556</v>
          </cell>
          <cell r="K349" t="str">
            <v xml:space="preserve">. </v>
          </cell>
          <cell r="L349" t="str">
            <v xml:space="preserve">. </v>
          </cell>
          <cell r="M349">
            <v>1.0608228656016356</v>
          </cell>
          <cell r="N349" t="str">
            <v xml:space="preserve">x </v>
          </cell>
          <cell r="O349" t="str">
            <v xml:space="preserve"> x </v>
          </cell>
          <cell r="P349" t="str">
            <v xml:space="preserve"> x </v>
          </cell>
        </row>
        <row r="350">
          <cell r="A350" t="str">
            <v>T431_7</v>
          </cell>
          <cell r="B350" t="str">
            <v>Zaměstnanci veřejných vysokých škol celkem
(včetně kolejí, menz, VŠZS a VŠLS, VaV z kap. 333)</v>
          </cell>
          <cell r="D350" t="str">
            <v>Zaměstnanci veřejných vysokých škol celkem
(včetně kolejí, menz, VŠZS a VŠLS, VaV z kap. 333)</v>
          </cell>
          <cell r="I350">
            <v>25901.784090196168</v>
          </cell>
          <cell r="J350">
            <v>28100.023206164129</v>
          </cell>
          <cell r="K350">
            <v>29344.4136</v>
          </cell>
          <cell r="L350">
            <v>30486.915400000002</v>
          </cell>
          <cell r="M350">
            <v>1.0848682510947187</v>
          </cell>
          <cell r="N350">
            <v>1.0442843190806652</v>
          </cell>
          <cell r="O350">
            <v>1.0389342181300225</v>
          </cell>
          <cell r="P350">
            <v>1.1770199031015516</v>
          </cell>
        </row>
        <row r="351">
          <cell r="A351" t="str">
            <v>T431_8</v>
          </cell>
          <cell r="B351" t="str">
            <v>z toho akademičtí pracovníci celkem u vysokých škol</v>
          </cell>
          <cell r="D351" t="str">
            <v>z toho akademičtí pracovníci celkem u vysokých škol</v>
          </cell>
          <cell r="H351">
            <v>0</v>
          </cell>
          <cell r="I351">
            <v>32052.854606998393</v>
          </cell>
          <cell r="J351">
            <v>34469.09338521785</v>
          </cell>
          <cell r="K351">
            <v>35528.859199999999</v>
          </cell>
          <cell r="L351">
            <v>36889.087699999996</v>
          </cell>
          <cell r="M351">
            <v>1.0753829513110478</v>
          </cell>
          <cell r="N351">
            <v>1.0307453927766093</v>
          </cell>
          <cell r="O351">
            <v>1.0382851724099262</v>
          </cell>
          <cell r="P351">
            <v>1.1508830696142009</v>
          </cell>
        </row>
        <row r="354">
          <cell r="I354" t="str">
            <v>2.3.2.B  PEDAGOGIČTÍ PRACOVNÍCI Z ESF</v>
          </cell>
        </row>
        <row r="355">
          <cell r="I355" t="str">
            <v>průměrný měsíční plat (bez OPPP)</v>
          </cell>
          <cell r="L355" t="str">
            <v>průměrný přepočtený počet</v>
          </cell>
        </row>
        <row r="356">
          <cell r="I356" t="str">
            <v>rok 2008</v>
          </cell>
          <cell r="J356" t="str">
            <v>rok 2009</v>
          </cell>
          <cell r="K356" t="str">
            <v>index</v>
          </cell>
          <cell r="L356" t="str">
            <v>rok 2008</v>
          </cell>
          <cell r="M356" t="str">
            <v>rok 2009</v>
          </cell>
          <cell r="N356" t="str">
            <v>index</v>
          </cell>
          <cell r="O356" t="str">
            <v>rozdíl</v>
          </cell>
        </row>
        <row r="357">
          <cell r="A357" t="str">
            <v>T232B_1</v>
          </cell>
          <cell r="B357" t="str">
            <v>Regionální školství celkem</v>
          </cell>
          <cell r="D357" t="str">
            <v>Regionální školství celkem</v>
          </cell>
          <cell r="I357">
            <v>8000.6034</v>
          </cell>
          <cell r="J357">
            <v>22078.661700000001</v>
          </cell>
          <cell r="K357">
            <v>2.7596245678169726</v>
          </cell>
          <cell r="L357">
            <v>124.43800000000003</v>
          </cell>
          <cell r="M357">
            <v>61.756000000000007</v>
          </cell>
          <cell r="N357">
            <v>0.49627927160513663</v>
          </cell>
          <cell r="O357">
            <v>-62.682000000000023</v>
          </cell>
        </row>
        <row r="358">
          <cell r="A358" t="str">
            <v>T232B_2</v>
          </cell>
          <cell r="B358" t="str">
            <v xml:space="preserve"> mateřské školy</v>
          </cell>
          <cell r="E358" t="str">
            <v xml:space="preserve"> mateřské školy</v>
          </cell>
          <cell r="I358">
            <v>21415.221600000001</v>
          </cell>
          <cell r="J358" t="str">
            <v xml:space="preserve">x </v>
          </cell>
          <cell r="K358" t="str">
            <v xml:space="preserve">x </v>
          </cell>
          <cell r="L358">
            <v>0.17299999999999999</v>
          </cell>
          <cell r="M358">
            <v>0</v>
          </cell>
          <cell r="N358" t="str">
            <v xml:space="preserve">x </v>
          </cell>
          <cell r="O358">
            <v>-0.17299999999999999</v>
          </cell>
        </row>
        <row r="359">
          <cell r="A359" t="str">
            <v>T232B_3</v>
          </cell>
          <cell r="B359" t="str">
            <v xml:space="preserve"> základní školy</v>
          </cell>
          <cell r="E359" t="str">
            <v xml:space="preserve"> základní školy</v>
          </cell>
          <cell r="I359" t="str">
            <v xml:space="preserve"> . </v>
          </cell>
          <cell r="J359">
            <v>21829.794399999999</v>
          </cell>
          <cell r="K359" t="str">
            <v xml:space="preserve"> x </v>
          </cell>
          <cell r="L359">
            <v>73.545999999999992</v>
          </cell>
          <cell r="M359">
            <v>20.085999999999999</v>
          </cell>
          <cell r="N359">
            <v>0.27310798683816934</v>
          </cell>
          <cell r="O359">
            <v>-53.46</v>
          </cell>
        </row>
        <row r="360">
          <cell r="A360" t="str">
            <v>T232B_4</v>
          </cell>
          <cell r="B360" t="str">
            <v xml:space="preserve"> speciální školy celkem</v>
          </cell>
          <cell r="E360" t="str">
            <v xml:space="preserve"> speciální školy celkem</v>
          </cell>
          <cell r="I360">
            <v>10889.633099999999</v>
          </cell>
          <cell r="J360">
            <v>17296.524000000001</v>
          </cell>
          <cell r="K360">
            <v>1.588347728630086</v>
          </cell>
          <cell r="L360">
            <v>12.355</v>
          </cell>
          <cell r="M360">
            <v>20.004000000000005</v>
          </cell>
          <cell r="N360">
            <v>1.6191015783083775</v>
          </cell>
          <cell r="O360">
            <v>7.6490000000000045</v>
          </cell>
        </row>
        <row r="361">
          <cell r="A361" t="str">
            <v>T232B_5</v>
          </cell>
          <cell r="B361" t="str">
            <v xml:space="preserve"> všeobecné vzdělávání na SŠ</v>
          </cell>
          <cell r="E361" t="str">
            <v xml:space="preserve"> všeobecné vzdělávání na SŠ</v>
          </cell>
          <cell r="I361">
            <v>18385.793699999998</v>
          </cell>
          <cell r="J361">
            <v>30304.458299999998</v>
          </cell>
          <cell r="K361">
            <v>1.6482540158165704</v>
          </cell>
          <cell r="L361">
            <v>18.927</v>
          </cell>
          <cell r="M361">
            <v>8.202</v>
          </cell>
          <cell r="N361">
            <v>0.4333491837058171</v>
          </cell>
          <cell r="O361">
            <v>-10.725</v>
          </cell>
        </row>
        <row r="362">
          <cell r="A362" t="str">
            <v>T232B_6</v>
          </cell>
          <cell r="B362" t="str">
            <v xml:space="preserve"> odborné vzdělávání na SŠ</v>
          </cell>
          <cell r="E362" t="str">
            <v xml:space="preserve"> odborné vzdělávání na SŠ</v>
          </cell>
          <cell r="I362">
            <v>33231.341399999998</v>
          </cell>
          <cell r="J362">
            <v>27864.407500000001</v>
          </cell>
          <cell r="K362">
            <v>0.83849782542934015</v>
          </cell>
          <cell r="L362">
            <v>1.9830000000000001</v>
          </cell>
          <cell r="M362">
            <v>5.5110000000000001</v>
          </cell>
          <cell r="N362">
            <v>2.7791225416036309</v>
          </cell>
          <cell r="O362">
            <v>3.528</v>
          </cell>
        </row>
        <row r="363">
          <cell r="A363" t="str">
            <v>T232B_8</v>
          </cell>
          <cell r="B363" t="str">
            <v xml:space="preserve"> vyšší odborné školy</v>
          </cell>
          <cell r="E363" t="str">
            <v xml:space="preserve"> vyšší odborné školy</v>
          </cell>
          <cell r="I363">
            <v>24369.4853</v>
          </cell>
          <cell r="J363" t="str">
            <v xml:space="preserve">x </v>
          </cell>
          <cell r="K363" t="str">
            <v xml:space="preserve">x </v>
          </cell>
          <cell r="L363">
            <v>0.13600000000000001</v>
          </cell>
          <cell r="M363">
            <v>0</v>
          </cell>
          <cell r="N363" t="str">
            <v xml:space="preserve">x </v>
          </cell>
          <cell r="O363">
            <v>-0.13600000000000001</v>
          </cell>
        </row>
        <row r="364">
          <cell r="A364" t="str">
            <v>T232B_9</v>
          </cell>
          <cell r="B364" t="str">
            <v xml:space="preserve"> konzervatoře</v>
          </cell>
          <cell r="E364" t="str">
            <v xml:space="preserve"> konzervatoře</v>
          </cell>
          <cell r="I364" t="str">
            <v xml:space="preserve">x </v>
          </cell>
          <cell r="J364" t="str">
            <v xml:space="preserve">x </v>
          </cell>
          <cell r="K364" t="str">
            <v xml:space="preserve">x </v>
          </cell>
          <cell r="L364">
            <v>0</v>
          </cell>
          <cell r="M364">
            <v>0</v>
          </cell>
          <cell r="N364" t="str">
            <v xml:space="preserve">x </v>
          </cell>
          <cell r="O364">
            <v>0</v>
          </cell>
        </row>
        <row r="367">
          <cell r="I367" t="str">
            <v>2.3.3.B  NEPEDAGOGIČTÍ PRACOVNÍCI Z ESF</v>
          </cell>
        </row>
        <row r="368">
          <cell r="I368" t="str">
            <v>průměrný měsíční plat (bez OPPP)</v>
          </cell>
          <cell r="L368" t="str">
            <v>průměrný přepočtený počet</v>
          </cell>
        </row>
        <row r="369">
          <cell r="I369" t="str">
            <v>rok 2008</v>
          </cell>
          <cell r="J369" t="str">
            <v>rok 2009</v>
          </cell>
          <cell r="K369" t="str">
            <v>index</v>
          </cell>
          <cell r="L369" t="str">
            <v>rok 2008</v>
          </cell>
          <cell r="M369" t="str">
            <v>rok 2009</v>
          </cell>
          <cell r="N369" t="str">
            <v>index</v>
          </cell>
          <cell r="O369" t="str">
            <v>rozdíl</v>
          </cell>
        </row>
        <row r="370">
          <cell r="A370" t="str">
            <v>T233B_1</v>
          </cell>
          <cell r="B370" t="str">
            <v>Regionální školství celkem</v>
          </cell>
          <cell r="D370" t="str">
            <v>Regionální školství celkem</v>
          </cell>
          <cell r="I370">
            <v>16663.4696</v>
          </cell>
          <cell r="J370">
            <v>24444.0023</v>
          </cell>
          <cell r="K370">
            <v>1.4669215287553319</v>
          </cell>
          <cell r="L370">
            <v>21.4</v>
          </cell>
          <cell r="M370">
            <v>70.305000000000007</v>
          </cell>
          <cell r="N370">
            <v>3.2852803738317764</v>
          </cell>
          <cell r="O370">
            <v>48.905000000000001</v>
          </cell>
        </row>
        <row r="371">
          <cell r="A371" t="str">
            <v>T233B_2</v>
          </cell>
          <cell r="B371" t="str">
            <v xml:space="preserve"> mateřské školy</v>
          </cell>
          <cell r="E371" t="str">
            <v xml:space="preserve"> mateřské školy</v>
          </cell>
          <cell r="I371">
            <v>26804.8246</v>
          </cell>
          <cell r="J371" t="str">
            <v xml:space="preserve">x </v>
          </cell>
          <cell r="K371" t="str">
            <v xml:space="preserve">x </v>
          </cell>
          <cell r="L371">
            <v>3.7999999999999999E-2</v>
          </cell>
          <cell r="M371">
            <v>0</v>
          </cell>
          <cell r="N371" t="str">
            <v xml:space="preserve">x </v>
          </cell>
          <cell r="O371">
            <v>-3.7999999999999999E-2</v>
          </cell>
        </row>
        <row r="372">
          <cell r="A372" t="str">
            <v>T233B_3</v>
          </cell>
          <cell r="B372" t="str">
            <v xml:space="preserve"> základní školy</v>
          </cell>
          <cell r="E372" t="str">
            <v xml:space="preserve"> základní školy</v>
          </cell>
          <cell r="I372">
            <v>15637.64</v>
          </cell>
          <cell r="J372">
            <v>20528.024700000002</v>
          </cell>
          <cell r="K372">
            <v>1.3127316334178305</v>
          </cell>
          <cell r="L372">
            <v>4.226</v>
          </cell>
          <cell r="M372">
            <v>24.406999999999996</v>
          </cell>
          <cell r="N372">
            <v>5.7754377662091807</v>
          </cell>
          <cell r="O372">
            <v>20.180999999999997</v>
          </cell>
        </row>
        <row r="373">
          <cell r="A373" t="str">
            <v>T233B_4</v>
          </cell>
          <cell r="B373" t="str">
            <v xml:space="preserve"> speciální školy celkem</v>
          </cell>
          <cell r="E373" t="str">
            <v xml:space="preserve"> speciální školy celkem</v>
          </cell>
          <cell r="I373">
            <v>15434.4532</v>
          </cell>
          <cell r="J373">
            <v>25496.4094</v>
          </cell>
          <cell r="K373">
            <v>1.6519153007636189</v>
          </cell>
          <cell r="L373">
            <v>1.7710000000000001</v>
          </cell>
          <cell r="M373">
            <v>6.7769999999999992</v>
          </cell>
          <cell r="N373">
            <v>3.826651609260304</v>
          </cell>
          <cell r="O373">
            <v>5.0059999999999993</v>
          </cell>
        </row>
        <row r="374">
          <cell r="A374" t="str">
            <v>T233B_5</v>
          </cell>
          <cell r="B374" t="str">
            <v xml:space="preserve"> všeobecné vzdělávání na SŠ</v>
          </cell>
          <cell r="E374" t="str">
            <v xml:space="preserve"> všeobecné vzdělávání na SŠ</v>
          </cell>
          <cell r="I374">
            <v>16179.3629</v>
          </cell>
          <cell r="J374">
            <v>25222.580600000001</v>
          </cell>
          <cell r="K374">
            <v>1.5589353397839911</v>
          </cell>
          <cell r="L374">
            <v>1.8049999999999999</v>
          </cell>
          <cell r="M374">
            <v>3.875</v>
          </cell>
          <cell r="N374">
            <v>2.1468144044321331</v>
          </cell>
          <cell r="O374">
            <v>2.0699999999999998</v>
          </cell>
        </row>
        <row r="375">
          <cell r="A375" t="str">
            <v>T233B_6</v>
          </cell>
          <cell r="B375" t="str">
            <v xml:space="preserve"> odborné vzdělávání na SŠ</v>
          </cell>
          <cell r="E375" t="str">
            <v xml:space="preserve"> odborné vzdělávání na SŠ</v>
          </cell>
          <cell r="I375">
            <v>23086.183000000001</v>
          </cell>
          <cell r="J375">
            <v>26853.741699999999</v>
          </cell>
          <cell r="K375">
            <v>1.1631953926727514</v>
          </cell>
          <cell r="L375">
            <v>4.2110000000000003</v>
          </cell>
          <cell r="M375">
            <v>27.455999999999996</v>
          </cell>
          <cell r="N375">
            <v>6.5200664925195904</v>
          </cell>
          <cell r="O375">
            <v>23.245000000000001</v>
          </cell>
        </row>
        <row r="376">
          <cell r="A376" t="str">
            <v>T233B_8</v>
          </cell>
          <cell r="B376" t="str">
            <v xml:space="preserve"> vyšší odborné školy</v>
          </cell>
          <cell r="E376" t="str">
            <v xml:space="preserve"> vyšší odborné školy</v>
          </cell>
          <cell r="I376" t="str">
            <v xml:space="preserve">x </v>
          </cell>
          <cell r="J376" t="str">
            <v xml:space="preserve">x </v>
          </cell>
          <cell r="K376" t="str">
            <v xml:space="preserve">x </v>
          </cell>
          <cell r="L376">
            <v>0</v>
          </cell>
          <cell r="M376">
            <v>0</v>
          </cell>
          <cell r="N376" t="str">
            <v xml:space="preserve">x </v>
          </cell>
          <cell r="O376">
            <v>0</v>
          </cell>
        </row>
        <row r="377">
          <cell r="A377" t="str">
            <v>T233B_9</v>
          </cell>
          <cell r="B377" t="str">
            <v xml:space="preserve"> konzervatoře</v>
          </cell>
          <cell r="E377" t="str">
            <v xml:space="preserve"> konzervatoře</v>
          </cell>
          <cell r="I377" t="str">
            <v xml:space="preserve">x </v>
          </cell>
          <cell r="J377" t="str">
            <v xml:space="preserve">x </v>
          </cell>
          <cell r="K377" t="str">
            <v xml:space="preserve">x </v>
          </cell>
          <cell r="L377">
            <v>0</v>
          </cell>
          <cell r="M377">
            <v>0</v>
          </cell>
          <cell r="N377" t="str">
            <v xml:space="preserve">x </v>
          </cell>
          <cell r="O377">
            <v>0</v>
          </cell>
        </row>
        <row r="380">
          <cell r="I380" t="str">
            <v>2.3.7.A  OSTATNÍ PEDAGOGOVÉ</v>
          </cell>
        </row>
        <row r="381">
          <cell r="I381" t="str">
            <v>průměrný měsíční plat (bez OPPP)</v>
          </cell>
          <cell r="L381" t="str">
            <v>průměrný přepočtený počet</v>
          </cell>
        </row>
        <row r="382">
          <cell r="I382" t="str">
            <v>rok 2008</v>
          </cell>
          <cell r="J382" t="str">
            <v>rok 2009</v>
          </cell>
          <cell r="K382" t="str">
            <v>index</v>
          </cell>
          <cell r="L382" t="str">
            <v>rok 2008</v>
          </cell>
          <cell r="M382" t="str">
            <v>rok 2009</v>
          </cell>
          <cell r="N382" t="str">
            <v>index</v>
          </cell>
          <cell r="O382" t="str">
            <v>rozdíl</v>
          </cell>
        </row>
        <row r="383">
          <cell r="A383" t="str">
            <v>T237A_1</v>
          </cell>
          <cell r="B383" t="str">
            <v>Regionální školství celkem</v>
          </cell>
          <cell r="D383" t="str">
            <v>Regionální školství celkem</v>
          </cell>
          <cell r="I383">
            <v>19184.643899999999</v>
          </cell>
          <cell r="J383">
            <v>20234.335500000001</v>
          </cell>
          <cell r="K383">
            <v>1.0547151985448113</v>
          </cell>
          <cell r="L383">
            <v>5671.3589999999967</v>
          </cell>
          <cell r="M383">
            <v>5922.7629999999963</v>
          </cell>
          <cell r="N383">
            <v>1.0443287049894037</v>
          </cell>
          <cell r="O383">
            <v>251.40399999999954</v>
          </cell>
        </row>
        <row r="384">
          <cell r="A384" t="str">
            <v>T237A_2</v>
          </cell>
          <cell r="B384" t="str">
            <v xml:space="preserve"> mateřské školy</v>
          </cell>
          <cell r="E384" t="str">
            <v xml:space="preserve"> mateřské školy</v>
          </cell>
          <cell r="I384">
            <v>13174.5929</v>
          </cell>
          <cell r="J384">
            <v>14292.5219</v>
          </cell>
          <cell r="K384">
            <v>1.0848549179838414</v>
          </cell>
          <cell r="L384">
            <v>178.80599999999993</v>
          </cell>
          <cell r="M384">
            <v>216.79599999999988</v>
          </cell>
          <cell r="N384">
            <v>1.2124649060993478</v>
          </cell>
          <cell r="O384">
            <v>37.99</v>
          </cell>
        </row>
        <row r="385">
          <cell r="A385" t="str">
            <v>T237A_3</v>
          </cell>
          <cell r="B385" t="str">
            <v xml:space="preserve"> základní školy</v>
          </cell>
          <cell r="E385" t="str">
            <v xml:space="preserve"> základní školy</v>
          </cell>
          <cell r="I385">
            <v>14364.1024</v>
          </cell>
          <cell r="J385">
            <v>15620.067499999999</v>
          </cell>
          <cell r="K385">
            <v>1.0874377712595533</v>
          </cell>
          <cell r="L385">
            <v>984.09299999999928</v>
          </cell>
          <cell r="M385">
            <v>1080.04</v>
          </cell>
          <cell r="N385">
            <v>1.0974978990806772</v>
          </cell>
          <cell r="O385">
            <v>95.947000000000685</v>
          </cell>
        </row>
        <row r="386">
          <cell r="A386" t="str">
            <v>T237A_4</v>
          </cell>
          <cell r="B386" t="str">
            <v xml:space="preserve"> speciální školy celkem</v>
          </cell>
          <cell r="E386" t="str">
            <v xml:space="preserve"> speciální školy celkem</v>
          </cell>
          <cell r="I386">
            <v>17455.1142</v>
          </cell>
          <cell r="J386">
            <v>18713.538100000002</v>
          </cell>
          <cell r="K386">
            <v>1.0720948534384267</v>
          </cell>
          <cell r="L386">
            <v>1233.7209999999998</v>
          </cell>
          <cell r="M386">
            <v>1342.0959999999995</v>
          </cell>
          <cell r="N386">
            <v>1.0878440101124969</v>
          </cell>
          <cell r="O386">
            <v>108.375</v>
          </cell>
        </row>
        <row r="387">
          <cell r="A387" t="str">
            <v>T237A_5</v>
          </cell>
          <cell r="B387" t="str">
            <v xml:space="preserve"> všeobecné vzdělávání na SŠ</v>
          </cell>
          <cell r="E387" t="str">
            <v xml:space="preserve"> všeobecné vzdělávání na SŠ</v>
          </cell>
          <cell r="I387">
            <v>22339.4797</v>
          </cell>
          <cell r="J387">
            <v>22806.972000000002</v>
          </cell>
          <cell r="K387">
            <v>1.0209267317895503</v>
          </cell>
          <cell r="L387">
            <v>134.45600000000005</v>
          </cell>
          <cell r="M387">
            <v>127.197</v>
          </cell>
          <cell r="N387">
            <v>0.94601207830070777</v>
          </cell>
          <cell r="O387">
            <v>-7.259000000000043</v>
          </cell>
        </row>
        <row r="388">
          <cell r="A388" t="str">
            <v>T237A_6</v>
          </cell>
          <cell r="B388" t="str">
            <v xml:space="preserve"> odborné vzdělávání na SŠ</v>
          </cell>
          <cell r="E388" t="str">
            <v xml:space="preserve"> odborné vzdělávání na SŠ</v>
          </cell>
          <cell r="I388">
            <v>17063.035100000001</v>
          </cell>
          <cell r="J388">
            <v>17917.521199999999</v>
          </cell>
          <cell r="K388">
            <v>1.0500782009174909</v>
          </cell>
          <cell r="L388">
            <v>25.113000000000003</v>
          </cell>
          <cell r="M388">
            <v>42.715000000000003</v>
          </cell>
          <cell r="N388">
            <v>1.7009118783100385</v>
          </cell>
          <cell r="O388">
            <v>17.602</v>
          </cell>
        </row>
        <row r="389">
          <cell r="A389" t="str">
            <v>T237A_8</v>
          </cell>
          <cell r="B389" t="str">
            <v xml:space="preserve"> vyšší odborné školy</v>
          </cell>
          <cell r="E389" t="str">
            <v xml:space="preserve"> vyšší odborné školy</v>
          </cell>
          <cell r="I389">
            <v>21149.937000000002</v>
          </cell>
          <cell r="J389">
            <v>18094.412</v>
          </cell>
          <cell r="K389">
            <v>0.85553030252525097</v>
          </cell>
          <cell r="L389">
            <v>2.645</v>
          </cell>
          <cell r="M389">
            <v>2.5649999999999999</v>
          </cell>
          <cell r="N389">
            <v>0.96975425330812848</v>
          </cell>
          <cell r="O389">
            <v>-8.0000000000000071E-2</v>
          </cell>
        </row>
        <row r="390">
          <cell r="A390" t="str">
            <v>T237A_9</v>
          </cell>
          <cell r="B390" t="str">
            <v xml:space="preserve"> konzervatoře</v>
          </cell>
          <cell r="E390" t="str">
            <v xml:space="preserve"> konzervatoře</v>
          </cell>
          <cell r="I390">
            <v>12775.179400000001</v>
          </cell>
          <cell r="J390">
            <v>14375</v>
          </cell>
          <cell r="K390">
            <v>1.1252288167475752</v>
          </cell>
          <cell r="L390">
            <v>1.208</v>
          </cell>
          <cell r="M390">
            <v>1.29</v>
          </cell>
          <cell r="N390">
            <v>1.0678807947019868</v>
          </cell>
          <cell r="O390">
            <v>8.2000000000000073E-2</v>
          </cell>
        </row>
        <row r="393">
          <cell r="I393" t="str">
            <v>2.4.7  OSTATNÍ PEDAGOGOVÉ</v>
          </cell>
        </row>
        <row r="394">
          <cell r="I394" t="str">
            <v>průměrná měsíční mzda (bez OON)</v>
          </cell>
          <cell r="L394" t="str">
            <v>průměrný přepočtený počet</v>
          </cell>
        </row>
        <row r="395">
          <cell r="I395" t="str">
            <v>rok 2008</v>
          </cell>
          <cell r="J395" t="str">
            <v>rok 2009</v>
          </cell>
          <cell r="K395" t="str">
            <v>index</v>
          </cell>
          <cell r="L395" t="str">
            <v>rok 2008</v>
          </cell>
          <cell r="M395" t="str">
            <v>rok 2009</v>
          </cell>
          <cell r="N395" t="str">
            <v>index</v>
          </cell>
          <cell r="O395" t="str">
            <v>rozdíl</v>
          </cell>
        </row>
        <row r="396">
          <cell r="A396" t="str">
            <v>T247_1</v>
          </cell>
          <cell r="B396" t="str">
            <v>Regionální školství celkem</v>
          </cell>
          <cell r="D396" t="str">
            <v>Regionální školství celkem</v>
          </cell>
          <cell r="I396">
            <v>17356.096699999998</v>
          </cell>
          <cell r="J396">
            <v>17709.966100000001</v>
          </cell>
          <cell r="K396">
            <v>1.0203887663290101</v>
          </cell>
          <cell r="L396">
            <v>286.31900000000007</v>
          </cell>
          <cell r="M396">
            <v>356.44800000000015</v>
          </cell>
          <cell r="N396">
            <v>1.2449330990957641</v>
          </cell>
          <cell r="O396">
            <v>70.129000000000076</v>
          </cell>
        </row>
        <row r="397">
          <cell r="A397" t="str">
            <v>T247_2</v>
          </cell>
          <cell r="B397" t="str">
            <v xml:space="preserve"> mateřské školy</v>
          </cell>
          <cell r="C397" t="str">
            <v>z toho</v>
          </cell>
          <cell r="E397" t="str">
            <v xml:space="preserve"> mateřské školy</v>
          </cell>
          <cell r="I397">
            <v>11581.4522</v>
          </cell>
          <cell r="J397">
            <v>12873.700500000001</v>
          </cell>
          <cell r="K397">
            <v>1.1115791247664089</v>
          </cell>
          <cell r="L397">
            <v>10.233000000000001</v>
          </cell>
          <cell r="M397">
            <v>13.435</v>
          </cell>
          <cell r="N397">
            <v>1.3129092152838855</v>
          </cell>
          <cell r="O397">
            <v>3.202</v>
          </cell>
        </row>
        <row r="398">
          <cell r="A398" t="str">
            <v>T247_3</v>
          </cell>
          <cell r="B398" t="str">
            <v xml:space="preserve"> základní školy</v>
          </cell>
          <cell r="E398" t="str">
            <v xml:space="preserve"> základní školy</v>
          </cell>
          <cell r="I398">
            <v>14924.409600000001</v>
          </cell>
          <cell r="J398">
            <v>15754.0895</v>
          </cell>
          <cell r="K398">
            <v>1.0555921421508023</v>
          </cell>
          <cell r="L398">
            <v>39.691999999999993</v>
          </cell>
          <cell r="M398">
            <v>50.902999999999984</v>
          </cell>
          <cell r="N398">
            <v>1.2824498639524335</v>
          </cell>
          <cell r="O398">
            <v>11.210999999999991</v>
          </cell>
        </row>
        <row r="399">
          <cell r="A399" t="str">
            <v>T247_4</v>
          </cell>
          <cell r="B399" t="str">
            <v xml:space="preserve"> speciální školy celkem</v>
          </cell>
          <cell r="E399" t="str">
            <v xml:space="preserve"> speciální školy celkem</v>
          </cell>
          <cell r="I399">
            <v>16049.688399999999</v>
          </cell>
          <cell r="J399">
            <v>16305.2605</v>
          </cell>
          <cell r="K399">
            <v>1.0159238044771013</v>
          </cell>
          <cell r="L399">
            <v>122.44799999999999</v>
          </cell>
          <cell r="M399">
            <v>153.17300000000003</v>
          </cell>
          <cell r="N399">
            <v>1.2509228407160593</v>
          </cell>
          <cell r="O399">
            <v>30.725000000000001</v>
          </cell>
        </row>
        <row r="400">
          <cell r="A400" t="str">
            <v>T247_5</v>
          </cell>
          <cell r="B400" t="str">
            <v xml:space="preserve"> všeobecné vzdělávání na SŠ</v>
          </cell>
          <cell r="E400" t="str">
            <v xml:space="preserve"> všeobecné vzdělávání na SŠ</v>
          </cell>
          <cell r="I400">
            <v>19444.629700000001</v>
          </cell>
          <cell r="J400">
            <v>18283.9025</v>
          </cell>
          <cell r="K400">
            <v>0.94030602701577803</v>
          </cell>
          <cell r="L400">
            <v>17.246000000000002</v>
          </cell>
          <cell r="M400">
            <v>22.518000000000001</v>
          </cell>
          <cell r="N400">
            <v>1.3056940739881711</v>
          </cell>
          <cell r="O400">
            <v>5.2719999999999985</v>
          </cell>
        </row>
        <row r="401">
          <cell r="A401" t="str">
            <v>T247_6</v>
          </cell>
          <cell r="B401" t="str">
            <v xml:space="preserve"> odborné vzdělávání na SŠ</v>
          </cell>
          <cell r="E401" t="str">
            <v xml:space="preserve"> odborné vzdělávání na SŠ</v>
          </cell>
          <cell r="I401">
            <v>19651.0926</v>
          </cell>
          <cell r="J401">
            <v>19333.8436</v>
          </cell>
          <cell r="K401">
            <v>0.98385591038332398</v>
          </cell>
          <cell r="L401">
            <v>12.478</v>
          </cell>
          <cell r="M401">
            <v>20.087</v>
          </cell>
          <cell r="N401">
            <v>1.609793236095528</v>
          </cell>
          <cell r="O401">
            <v>7.609</v>
          </cell>
        </row>
        <row r="402">
          <cell r="A402" t="str">
            <v>T247_8</v>
          </cell>
          <cell r="B402" t="str">
            <v xml:space="preserve"> vyšší odborné školy</v>
          </cell>
          <cell r="E402" t="str">
            <v xml:space="preserve"> vyšší odborné školy</v>
          </cell>
          <cell r="I402" t="str">
            <v xml:space="preserve">x </v>
          </cell>
          <cell r="J402" t="str">
            <v xml:space="preserve">x </v>
          </cell>
          <cell r="K402" t="str">
            <v xml:space="preserve">x </v>
          </cell>
          <cell r="L402">
            <v>0</v>
          </cell>
          <cell r="M402">
            <v>0</v>
          </cell>
          <cell r="N402" t="str">
            <v xml:space="preserve">x </v>
          </cell>
          <cell r="O402">
            <v>0</v>
          </cell>
        </row>
        <row r="403">
          <cell r="A403" t="str">
            <v>T247_9</v>
          </cell>
          <cell r="B403" t="str">
            <v xml:space="preserve"> konzervatoře</v>
          </cell>
          <cell r="E403" t="str">
            <v xml:space="preserve"> konzervatoře</v>
          </cell>
          <cell r="I403">
            <v>13646.8611</v>
          </cell>
          <cell r="J403" t="str">
            <v xml:space="preserve">x </v>
          </cell>
          <cell r="K403" t="str">
            <v xml:space="preserve">x </v>
          </cell>
          <cell r="L403">
            <v>3</v>
          </cell>
          <cell r="M403">
            <v>0</v>
          </cell>
          <cell r="N403" t="str">
            <v xml:space="preserve">x </v>
          </cell>
          <cell r="O403">
            <v>-3</v>
          </cell>
        </row>
        <row r="406">
          <cell r="I406" t="str">
            <v>2.3.1.E  ZAMĚSTNANCI CELKEM</v>
          </cell>
          <cell r="Q406" t="str">
            <v>nové tabulky E-čkové (ESF) od 1.-2.Q 07 doplněny 20.8.07 do proarchivu, doplnit do archivu aut.</v>
          </cell>
        </row>
        <row r="407">
          <cell r="I407" t="str">
            <v>průměrný měsíční plat (bez OPPP)</v>
          </cell>
          <cell r="L407" t="str">
            <v>průměrný přepočtený počet</v>
          </cell>
        </row>
        <row r="408">
          <cell r="I408" t="str">
            <v>rok 2008</v>
          </cell>
          <cell r="J408" t="str">
            <v>rok 2009</v>
          </cell>
          <cell r="K408" t="str">
            <v>index</v>
          </cell>
          <cell r="L408" t="str">
            <v>rok 2008</v>
          </cell>
          <cell r="M408" t="str">
            <v>rok 2009</v>
          </cell>
          <cell r="N408" t="str">
            <v>index</v>
          </cell>
          <cell r="O408" t="str">
            <v>rozdíl</v>
          </cell>
        </row>
        <row r="409">
          <cell r="A409" t="str">
            <v>T231E_1</v>
          </cell>
          <cell r="B409" t="str">
            <v>Regionální školství celkem</v>
          </cell>
          <cell r="D409" t="str">
            <v>Regionální školství celkem</v>
          </cell>
          <cell r="I409">
            <v>20482.539700000001</v>
          </cell>
          <cell r="J409">
            <v>21864.724999999999</v>
          </cell>
          <cell r="K409">
            <v>1.0674811483460713</v>
          </cell>
          <cell r="L409">
            <v>214386.80300000199</v>
          </cell>
          <cell r="M409">
            <v>213458.96199999956</v>
          </cell>
          <cell r="N409">
            <v>0.995672117000586</v>
          </cell>
          <cell r="O409">
            <v>-927.84100000243052</v>
          </cell>
        </row>
        <row r="410">
          <cell r="A410" t="str">
            <v>T231E_2</v>
          </cell>
          <cell r="B410" t="str">
            <v xml:space="preserve"> mateřské školy</v>
          </cell>
          <cell r="E410" t="str">
            <v xml:space="preserve"> mateřské školy</v>
          </cell>
          <cell r="I410">
            <v>17560.922900000001</v>
          </cell>
          <cell r="J410">
            <v>18836.913199999999</v>
          </cell>
          <cell r="K410">
            <v>1.0726607768433398</v>
          </cell>
          <cell r="L410">
            <v>29694.456000000002</v>
          </cell>
          <cell r="M410">
            <v>30654.11599999998</v>
          </cell>
          <cell r="N410">
            <v>1.032317817170989</v>
          </cell>
          <cell r="O410">
            <v>959.65999999997803</v>
          </cell>
        </row>
        <row r="411">
          <cell r="A411" t="str">
            <v>T231E_3</v>
          </cell>
          <cell r="B411" t="str">
            <v xml:space="preserve"> základní školy</v>
          </cell>
          <cell r="E411" t="str">
            <v xml:space="preserve"> základní školy</v>
          </cell>
          <cell r="I411">
            <v>22022.766599999999</v>
          </cell>
          <cell r="J411">
            <v>23598.1767</v>
          </cell>
          <cell r="K411">
            <v>1.0715355217904368</v>
          </cell>
          <cell r="L411">
            <v>69736.172999999908</v>
          </cell>
          <cell r="M411">
            <v>68422.68100000007</v>
          </cell>
          <cell r="N411">
            <v>0.98116483965932799</v>
          </cell>
          <cell r="O411">
            <v>-1313.4919999998383</v>
          </cell>
        </row>
        <row r="412">
          <cell r="A412" t="str">
            <v>T231E_4</v>
          </cell>
          <cell r="B412" t="str">
            <v xml:space="preserve"> speciální školy celkem</v>
          </cell>
          <cell r="E412" t="str">
            <v xml:space="preserve"> speciální školy celkem</v>
          </cell>
          <cell r="I412">
            <v>22656.006600000001</v>
          </cell>
          <cell r="J412">
            <v>24227.439200000001</v>
          </cell>
          <cell r="K412">
            <v>1.0693605288762584</v>
          </cell>
          <cell r="L412">
            <v>13364.38699999999</v>
          </cell>
          <cell r="M412">
            <v>12981.994999999983</v>
          </cell>
          <cell r="N412">
            <v>0.97138723983374564</v>
          </cell>
          <cell r="O412">
            <v>-382.3920000000071</v>
          </cell>
        </row>
        <row r="413">
          <cell r="A413" t="str">
            <v>T231E_5</v>
          </cell>
          <cell r="B413" t="str">
            <v xml:space="preserve"> všeobecné vzdělávání na SŠ</v>
          </cell>
          <cell r="E413" t="str">
            <v xml:space="preserve"> všeobecné vzdělávání na SŠ</v>
          </cell>
          <cell r="I413">
            <v>24053.537400000001</v>
          </cell>
          <cell r="J413">
            <v>25363.692999999999</v>
          </cell>
          <cell r="K413">
            <v>1.0544683128395076</v>
          </cell>
          <cell r="L413">
            <v>11763.261000000006</v>
          </cell>
          <cell r="M413">
            <v>11812.89</v>
          </cell>
          <cell r="N413">
            <v>1.0042189831544155</v>
          </cell>
          <cell r="O413">
            <v>49.628999999993539</v>
          </cell>
        </row>
        <row r="414">
          <cell r="A414" t="str">
            <v>T231E_6</v>
          </cell>
          <cell r="B414" t="str">
            <v xml:space="preserve"> odborné vzdělávání na SŠ</v>
          </cell>
          <cell r="E414" t="str">
            <v xml:space="preserve"> odborné vzdělávání na SŠ</v>
          </cell>
          <cell r="I414">
            <v>23907.7392</v>
          </cell>
          <cell r="J414">
            <v>24297.1819</v>
          </cell>
          <cell r="K414">
            <v>1.0162893988738173</v>
          </cell>
          <cell r="L414">
            <v>18516.210999999988</v>
          </cell>
          <cell r="M414">
            <v>36073.64699999999</v>
          </cell>
          <cell r="N414">
            <v>1.9482196978636728</v>
          </cell>
          <cell r="O414">
            <v>17557.436000000002</v>
          </cell>
        </row>
        <row r="415">
          <cell r="A415" t="str">
            <v>T231E_8</v>
          </cell>
          <cell r="B415" t="str">
            <v xml:space="preserve"> vyšší odborné školy</v>
          </cell>
          <cell r="E415" t="str">
            <v xml:space="preserve"> vyšší odborné školy</v>
          </cell>
          <cell r="I415">
            <v>24684.179499999998</v>
          </cell>
          <cell r="J415">
            <v>25969.9035</v>
          </cell>
          <cell r="K415">
            <v>1.0520869652564309</v>
          </cell>
          <cell r="L415">
            <v>1352.2460000000001</v>
          </cell>
          <cell r="M415">
            <v>1317.4409999999991</v>
          </cell>
          <cell r="N415">
            <v>0.97426134002245079</v>
          </cell>
          <cell r="O415">
            <v>-34.805000000000973</v>
          </cell>
        </row>
        <row r="416">
          <cell r="A416" t="str">
            <v>T231E_9</v>
          </cell>
          <cell r="B416" t="str">
            <v xml:space="preserve"> konzervatoře</v>
          </cell>
          <cell r="E416" t="str">
            <v xml:space="preserve"> konzervatoře</v>
          </cell>
          <cell r="I416">
            <v>24320.6515</v>
          </cell>
          <cell r="J416">
            <v>25469.3567</v>
          </cell>
          <cell r="K416">
            <v>1.0472316788059728</v>
          </cell>
          <cell r="L416">
            <v>987.66799999999989</v>
          </cell>
          <cell r="M416">
            <v>987.101</v>
          </cell>
          <cell r="N416">
            <v>0.99942592045100187</v>
          </cell>
          <cell r="O416">
            <v>-0.56699999999989359</v>
          </cell>
        </row>
        <row r="419">
          <cell r="I419" t="str">
            <v>2.3.2.E  PEDAGOGIČTÍ PRACOVNÍCI</v>
          </cell>
        </row>
        <row r="420">
          <cell r="I420" t="str">
            <v>průměrný měsíční plat (bez OPPP)</v>
          </cell>
          <cell r="L420" t="str">
            <v>průměrný přepočtený počet</v>
          </cell>
        </row>
        <row r="421">
          <cell r="I421" t="str">
            <v>rok 2008</v>
          </cell>
          <cell r="J421" t="str">
            <v>rok 2009</v>
          </cell>
          <cell r="K421" t="str">
            <v>index</v>
          </cell>
          <cell r="L421" t="str">
            <v>rok 2008</v>
          </cell>
          <cell r="M421" t="str">
            <v>rok 2009</v>
          </cell>
          <cell r="N421" t="str">
            <v>index</v>
          </cell>
          <cell r="O421" t="str">
            <v>rozdíl</v>
          </cell>
        </row>
        <row r="422">
          <cell r="A422" t="str">
            <v>T232E_1</v>
          </cell>
          <cell r="B422" t="str">
            <v>Regionální školství celkem</v>
          </cell>
          <cell r="D422" t="str">
            <v>Regionální školství celkem</v>
          </cell>
          <cell r="I422">
            <v>23792.179899999999</v>
          </cell>
          <cell r="J422">
            <v>25069.266</v>
          </cell>
          <cell r="K422">
            <v>1.0536767166929499</v>
          </cell>
          <cell r="L422">
            <v>149126.75700000019</v>
          </cell>
          <cell r="M422">
            <v>148627.7220000003</v>
          </cell>
          <cell r="N422">
            <v>0.99665361863934399</v>
          </cell>
          <cell r="O422">
            <v>-499.03499999988708</v>
          </cell>
        </row>
        <row r="423">
          <cell r="A423" t="str">
            <v>T232E_2</v>
          </cell>
          <cell r="B423" t="str">
            <v xml:space="preserve"> mateřské školy</v>
          </cell>
          <cell r="E423" t="str">
            <v xml:space="preserve"> mateřské školy</v>
          </cell>
          <cell r="I423">
            <v>19759.251400000001</v>
          </cell>
          <cell r="J423">
            <v>20928.215700000001</v>
          </cell>
          <cell r="K423">
            <v>1.0591603536154208</v>
          </cell>
          <cell r="L423">
            <v>22351.425999999978</v>
          </cell>
          <cell r="M423">
            <v>23159.597999999987</v>
          </cell>
          <cell r="N423">
            <v>1.0361575140664407</v>
          </cell>
          <cell r="O423">
            <v>808.17200000000958</v>
          </cell>
        </row>
        <row r="424">
          <cell r="A424" t="str">
            <v>T232E_3</v>
          </cell>
          <cell r="B424" t="str">
            <v xml:space="preserve"> základní školy</v>
          </cell>
          <cell r="E424" t="str">
            <v xml:space="preserve"> základní školy</v>
          </cell>
          <cell r="I424">
            <v>24790.5713</v>
          </cell>
          <cell r="J424">
            <v>26343.918399999999</v>
          </cell>
          <cell r="K424">
            <v>1.0626587859231786</v>
          </cell>
          <cell r="L424">
            <v>54387.464999999698</v>
          </cell>
          <cell r="M424">
            <v>53361.980999999752</v>
          </cell>
          <cell r="N424">
            <v>0.98114484651932299</v>
          </cell>
          <cell r="O424">
            <v>-1025.4839999999458</v>
          </cell>
        </row>
        <row r="425">
          <cell r="A425" t="str">
            <v>T232E_4</v>
          </cell>
          <cell r="B425" t="str">
            <v xml:space="preserve"> speciální školy celkem</v>
          </cell>
          <cell r="E425" t="str">
            <v xml:space="preserve"> speciální školy celkem</v>
          </cell>
          <cell r="I425">
            <v>24663.0488</v>
          </cell>
          <cell r="J425">
            <v>26130.057499999999</v>
          </cell>
          <cell r="K425">
            <v>1.0594820499240143</v>
          </cell>
          <cell r="L425">
            <v>10703.304000000006</v>
          </cell>
          <cell r="M425">
            <v>10441.441999999997</v>
          </cell>
          <cell r="N425">
            <v>0.97553447047752651</v>
          </cell>
          <cell r="O425">
            <v>-261.86200000000827</v>
          </cell>
        </row>
        <row r="426">
          <cell r="A426" t="str">
            <v>T232E_5</v>
          </cell>
          <cell r="B426" t="str">
            <v xml:space="preserve"> všeobecné vzdělávání na SŠ</v>
          </cell>
          <cell r="E426" t="str">
            <v xml:space="preserve"> všeobecné vzdělávání na SŠ</v>
          </cell>
          <cell r="I426">
            <v>26373.3554</v>
          </cell>
          <cell r="J426">
            <v>27592.453000000001</v>
          </cell>
          <cell r="K426">
            <v>1.0462245922640545</v>
          </cell>
          <cell r="L426">
            <v>9584.4759999999915</v>
          </cell>
          <cell r="M426">
            <v>9628.5480000000025</v>
          </cell>
          <cell r="N426">
            <v>1.0045982691176869</v>
          </cell>
          <cell r="O426">
            <v>44.07200000001103</v>
          </cell>
        </row>
        <row r="427">
          <cell r="A427" t="str">
            <v>T232E_6</v>
          </cell>
          <cell r="B427" t="str">
            <v xml:space="preserve"> odborné vzdělávání na SŠ</v>
          </cell>
          <cell r="E427" t="str">
            <v xml:space="preserve"> odborné vzdělávání na SŠ</v>
          </cell>
          <cell r="I427">
            <v>26564.957299999998</v>
          </cell>
          <cell r="J427">
            <v>26625.397400000002</v>
          </cell>
          <cell r="K427">
            <v>1.0022751815226898</v>
          </cell>
          <cell r="L427">
            <v>14256.473999999997</v>
          </cell>
          <cell r="M427">
            <v>27447.396000000033</v>
          </cell>
          <cell r="N427">
            <v>1.9252583773519343</v>
          </cell>
          <cell r="O427">
            <v>13190.922000000037</v>
          </cell>
        </row>
        <row r="428">
          <cell r="A428" t="str">
            <v>T232E_8</v>
          </cell>
          <cell r="B428" t="str">
            <v xml:space="preserve"> vyšší odborné školy</v>
          </cell>
          <cell r="E428" t="str">
            <v xml:space="preserve"> vyšší odborné školy</v>
          </cell>
          <cell r="I428">
            <v>27956.5265</v>
          </cell>
          <cell r="J428">
            <v>28909.253199999999</v>
          </cell>
          <cell r="K428">
            <v>1.0340788652696178</v>
          </cell>
          <cell r="L428">
            <v>999.35799999999995</v>
          </cell>
          <cell r="M428">
            <v>989.4670000000001</v>
          </cell>
          <cell r="N428">
            <v>0.99010264589866714</v>
          </cell>
          <cell r="O428">
            <v>-9.890999999999849</v>
          </cell>
        </row>
        <row r="429">
          <cell r="A429" t="str">
            <v>T232E_9</v>
          </cell>
          <cell r="B429" t="str">
            <v xml:space="preserve"> konzervatoře</v>
          </cell>
          <cell r="E429" t="str">
            <v xml:space="preserve"> konzervatoře</v>
          </cell>
          <cell r="I429">
            <v>26058.669399999999</v>
          </cell>
          <cell r="J429">
            <v>27014.938999999998</v>
          </cell>
          <cell r="K429">
            <v>1.0366967931217548</v>
          </cell>
          <cell r="L429">
            <v>816.24300000000017</v>
          </cell>
          <cell r="M429">
            <v>816.98299999999995</v>
          </cell>
          <cell r="N429">
            <v>1.0009065927671046</v>
          </cell>
          <cell r="O429">
            <v>0.73999999999978172</v>
          </cell>
        </row>
        <row r="432">
          <cell r="I432" t="str">
            <v>2.3.3.E  NEPEDAGOGIČTÍ PRACOVNÍCI</v>
          </cell>
        </row>
        <row r="433">
          <cell r="I433" t="str">
            <v>průměrný měsíční plat (bez OPPP)</v>
          </cell>
          <cell r="L433" t="str">
            <v>průměrný přepočtený počet</v>
          </cell>
        </row>
        <row r="434">
          <cell r="I434" t="str">
            <v>rok 2008</v>
          </cell>
          <cell r="J434" t="str">
            <v>rok 2009</v>
          </cell>
          <cell r="K434" t="str">
            <v>index</v>
          </cell>
          <cell r="L434" t="str">
            <v>rok 2008</v>
          </cell>
          <cell r="M434" t="str">
            <v>rok 2009</v>
          </cell>
          <cell r="N434" t="str">
            <v>index</v>
          </cell>
          <cell r="O434" t="str">
            <v>rozdíl</v>
          </cell>
        </row>
        <row r="435">
          <cell r="A435" t="str">
            <v>T233E_1</v>
          </cell>
          <cell r="B435" t="str">
            <v>Regionální školství celkem</v>
          </cell>
          <cell r="D435" t="str">
            <v>Regionální školství celkem</v>
          </cell>
          <cell r="I435">
            <v>12919.629000000001</v>
          </cell>
          <cell r="J435">
            <v>14518.2107</v>
          </cell>
          <cell r="K435">
            <v>1.1237327867541707</v>
          </cell>
          <cell r="L435">
            <v>65260.046000000395</v>
          </cell>
          <cell r="M435">
            <v>64831.240000000289</v>
          </cell>
          <cell r="N435">
            <v>0.99342927217672961</v>
          </cell>
          <cell r="O435">
            <v>-428.806000000106</v>
          </cell>
        </row>
        <row r="436">
          <cell r="A436" t="str">
            <v>T233E_2</v>
          </cell>
          <cell r="B436" t="str">
            <v xml:space="preserve"> mateřské školy</v>
          </cell>
          <cell r="E436" t="str">
            <v xml:space="preserve"> mateřské školy</v>
          </cell>
          <cell r="I436">
            <v>10869.4377</v>
          </cell>
          <cell r="J436">
            <v>12374.3596</v>
          </cell>
          <cell r="K436">
            <v>1.1384544390920976</v>
          </cell>
          <cell r="L436">
            <v>7343.03</v>
          </cell>
          <cell r="M436">
            <v>7494.5180000000064</v>
          </cell>
          <cell r="N436">
            <v>1.0206301758266012</v>
          </cell>
          <cell r="O436">
            <v>151.48800000000665</v>
          </cell>
        </row>
        <row r="437">
          <cell r="A437" t="str">
            <v>T233E_3</v>
          </cell>
          <cell r="B437" t="str">
            <v xml:space="preserve"> základní školy</v>
          </cell>
          <cell r="E437" t="str">
            <v xml:space="preserve"> základní školy</v>
          </cell>
          <cell r="I437">
            <v>12215.1736</v>
          </cell>
          <cell r="J437">
            <v>13869.663399999999</v>
          </cell>
          <cell r="K437">
            <v>1.1354454594079613</v>
          </cell>
          <cell r="L437">
            <v>15348.707999999995</v>
          </cell>
          <cell r="M437">
            <v>15060.7</v>
          </cell>
          <cell r="N437">
            <v>0.98123568446282294</v>
          </cell>
          <cell r="O437">
            <v>-288.00799999999435</v>
          </cell>
        </row>
        <row r="438">
          <cell r="A438" t="str">
            <v>T233E_4</v>
          </cell>
          <cell r="B438" t="str">
            <v xml:space="preserve"> speciální školy celkem</v>
          </cell>
          <cell r="E438" t="str">
            <v xml:space="preserve"> speciální školy celkem</v>
          </cell>
          <cell r="I438">
            <v>14583.3601</v>
          </cell>
          <cell r="J438">
            <v>16407.8508</v>
          </cell>
          <cell r="K438">
            <v>1.1251077040880311</v>
          </cell>
          <cell r="L438">
            <v>2661.0829999999996</v>
          </cell>
          <cell r="M438">
            <v>2540.5529999999967</v>
          </cell>
          <cell r="N438">
            <v>0.95470641088609298</v>
          </cell>
          <cell r="O438">
            <v>-120.53000000000293</v>
          </cell>
        </row>
        <row r="439">
          <cell r="A439" t="str">
            <v>T233E_5</v>
          </cell>
          <cell r="B439" t="str">
            <v xml:space="preserve"> všeobecné vzdělávání na SŠ</v>
          </cell>
          <cell r="E439" t="str">
            <v xml:space="preserve"> všeobecné vzdělávání na SŠ</v>
          </cell>
          <cell r="I439">
            <v>13848.657300000001</v>
          </cell>
          <cell r="J439">
            <v>15539.3514</v>
          </cell>
          <cell r="K439">
            <v>1.1220836116725914</v>
          </cell>
          <cell r="L439">
            <v>2178.7849999999999</v>
          </cell>
          <cell r="M439">
            <v>2184.3420000000001</v>
          </cell>
          <cell r="N439">
            <v>1.0025505040653393</v>
          </cell>
          <cell r="O439">
            <v>5.5570000000002437</v>
          </cell>
        </row>
        <row r="440">
          <cell r="A440" t="str">
            <v>T233E_6</v>
          </cell>
          <cell r="B440" t="str">
            <v xml:space="preserve"> odborné vzdělávání na SŠ</v>
          </cell>
          <cell r="E440" t="str">
            <v xml:space="preserve"> odborné vzdělávání na SŠ</v>
          </cell>
          <cell r="I440">
            <v>15014.570299999999</v>
          </cell>
          <cell r="J440">
            <v>16889.160599999999</v>
          </cell>
          <cell r="K440">
            <v>1.1248514118316126</v>
          </cell>
          <cell r="L440">
            <v>4259.737000000001</v>
          </cell>
          <cell r="M440">
            <v>8626.2510000000038</v>
          </cell>
          <cell r="N440">
            <v>2.0250665710113092</v>
          </cell>
          <cell r="O440">
            <v>4366.5140000000029</v>
          </cell>
        </row>
        <row r="441">
          <cell r="A441" t="str">
            <v>T233E_8</v>
          </cell>
          <cell r="B441" t="str">
            <v xml:space="preserve"> vyšší odborné školy</v>
          </cell>
          <cell r="E441" t="str">
            <v xml:space="preserve"> vyšší odborné školy</v>
          </cell>
          <cell r="I441">
            <v>15417.085800000001</v>
          </cell>
          <cell r="J441">
            <v>17102.159299999999</v>
          </cell>
          <cell r="K441">
            <v>1.1092990933474598</v>
          </cell>
          <cell r="L441">
            <v>352.88800000000015</v>
          </cell>
          <cell r="M441">
            <v>327.97400000000005</v>
          </cell>
          <cell r="N441">
            <v>0.92939969622089702</v>
          </cell>
          <cell r="O441">
            <v>-24.914000000000101</v>
          </cell>
        </row>
        <row r="442">
          <cell r="A442" t="str">
            <v>T233E_9</v>
          </cell>
          <cell r="B442" t="str">
            <v xml:space="preserve"> konzervatoře</v>
          </cell>
          <cell r="E442" t="str">
            <v xml:space="preserve"> konzervatoře</v>
          </cell>
          <cell r="I442">
            <v>16045.050300000001</v>
          </cell>
          <cell r="J442">
            <v>18046.7768</v>
          </cell>
          <cell r="K442">
            <v>1.1247566360075543</v>
          </cell>
          <cell r="L442">
            <v>171.42500000000001</v>
          </cell>
          <cell r="M442">
            <v>170.11799999999999</v>
          </cell>
          <cell r="N442">
            <v>0.99237567449321851</v>
          </cell>
          <cell r="O442">
            <v>-1.3070000000000164</v>
          </cell>
        </row>
        <row r="445">
          <cell r="P445" t="str">
            <v>opr.fce ! od OPRO nakonec</v>
          </cell>
        </row>
        <row r="446">
          <cell r="I446" t="str">
            <v>3.1.1.E  ZAMĚSTNANCI CELKEM</v>
          </cell>
          <cell r="Q446" t="str">
            <v>nové tabulky E-čkové (ESF) od 1.-2.Q 07 doplněny 20.8.07 do proarchivu, doplnit do archivu aut.</v>
          </cell>
        </row>
        <row r="447">
          <cell r="I447" t="str">
            <v>průměrný měsíční plat/mzda
(bez OPPP / OON)</v>
          </cell>
          <cell r="L447" t="str">
            <v>průměrný přepočtený počet</v>
          </cell>
        </row>
        <row r="448">
          <cell r="I448" t="str">
            <v>rok 2008</v>
          </cell>
          <cell r="J448" t="str">
            <v>rok 2009</v>
          </cell>
          <cell r="K448" t="str">
            <v>index</v>
          </cell>
          <cell r="L448" t="str">
            <v>rok 2008</v>
          </cell>
          <cell r="M448" t="str">
            <v>rok 2009</v>
          </cell>
          <cell r="N448" t="str">
            <v>index</v>
          </cell>
          <cell r="O448" t="str">
            <v>rozdíl</v>
          </cell>
        </row>
        <row r="449">
          <cell r="A449" t="str">
            <v>T311E_1</v>
          </cell>
          <cell r="B449" t="str">
            <v>Celkem VŠ, OPŘO, v.v.i., OOSS a st. správa</v>
          </cell>
          <cell r="D449" t="str">
            <v>Celkem VŠ, OPŘO, v.v.i., OOSS a st. správa</v>
          </cell>
          <cell r="I449">
            <v>29225.6381</v>
          </cell>
          <cell r="J449">
            <v>30460.1093</v>
          </cell>
          <cell r="K449">
            <v>1.0422393241090602</v>
          </cell>
          <cell r="L449">
            <v>35082.097999999998</v>
          </cell>
          <cell r="M449">
            <v>35741.942999999999</v>
          </cell>
          <cell r="N449">
            <v>1.0188085957687023</v>
          </cell>
          <cell r="O449">
            <v>659.84500000000116</v>
          </cell>
          <cell r="Q449" t="str">
            <v>data ESF zatím jen za I.-II.Q 07 (I.Q zatím není) - pak opravit</v>
          </cell>
        </row>
        <row r="450">
          <cell r="A450" t="str">
            <v>T311E_2</v>
          </cell>
          <cell r="B450" t="str">
            <v xml:space="preserve"> veřejné vysoké školy</v>
          </cell>
          <cell r="E450" t="str">
            <v xml:space="preserve"> veřejné vysoké školy</v>
          </cell>
          <cell r="I450">
            <v>29384.2372</v>
          </cell>
          <cell r="J450">
            <v>30507.712500000001</v>
          </cell>
          <cell r="K450">
            <v>1.0382339446946747</v>
          </cell>
          <cell r="L450">
            <v>33055.415000000001</v>
          </cell>
          <cell r="M450">
            <v>33519.800000000003</v>
          </cell>
          <cell r="N450">
            <v>1.0140486815851504</v>
          </cell>
          <cell r="O450">
            <v>464.38500000000204</v>
          </cell>
        </row>
        <row r="451">
          <cell r="A451" t="str">
            <v>T311E_3</v>
          </cell>
          <cell r="B451" t="str">
            <v xml:space="preserve"> vysoké školy</v>
          </cell>
          <cell r="G451" t="str">
            <v xml:space="preserve"> vysoké školy</v>
          </cell>
          <cell r="I451">
            <v>28069.8354</v>
          </cell>
          <cell r="J451">
            <v>28967.777600000001</v>
          </cell>
          <cell r="K451">
            <v>1.031989578392754</v>
          </cell>
          <cell r="L451">
            <v>27702.5</v>
          </cell>
          <cell r="M451">
            <v>28100.826000000001</v>
          </cell>
          <cell r="N451">
            <v>1.0143787022831874</v>
          </cell>
          <cell r="O451">
            <v>398.32600000000093</v>
          </cell>
        </row>
        <row r="452">
          <cell r="A452" t="str">
            <v>T311E_4</v>
          </cell>
          <cell r="B452" t="str">
            <v xml:space="preserve"> koleje</v>
          </cell>
          <cell r="G452" t="str">
            <v xml:space="preserve"> koleje</v>
          </cell>
          <cell r="I452">
            <v>16465.370500000001</v>
          </cell>
          <cell r="J452">
            <v>17484.216499999999</v>
          </cell>
          <cell r="K452">
            <v>1.0618781095754874</v>
          </cell>
          <cell r="L452">
            <v>671.87400000000002</v>
          </cell>
          <cell r="M452">
            <v>563.32500000000005</v>
          </cell>
          <cell r="N452">
            <v>0.83843845721072707</v>
          </cell>
          <cell r="O452">
            <v>-108.54899999999998</v>
          </cell>
        </row>
        <row r="453">
          <cell r="A453" t="str">
            <v>T311E_5</v>
          </cell>
          <cell r="B453" t="str">
            <v xml:space="preserve"> menzy</v>
          </cell>
          <cell r="G453" t="str">
            <v xml:space="preserve"> menzy</v>
          </cell>
          <cell r="I453">
            <v>14897.8938</v>
          </cell>
          <cell r="J453">
            <v>15710.615299999999</v>
          </cell>
          <cell r="K453">
            <v>1.0545527784605364</v>
          </cell>
          <cell r="L453">
            <v>667.61099999999999</v>
          </cell>
          <cell r="M453">
            <v>589.56899999999996</v>
          </cell>
          <cell r="N453">
            <v>0.88310258518808105</v>
          </cell>
          <cell r="O453">
            <v>-78.04200000000003</v>
          </cell>
        </row>
        <row r="454">
          <cell r="A454" t="str">
            <v>T311E_6</v>
          </cell>
          <cell r="B454" t="str">
            <v xml:space="preserve"> VŠ zemědělské a lesní statky</v>
          </cell>
          <cell r="G454" t="str">
            <v xml:space="preserve"> VŠ zemědělské a lesní statky</v>
          </cell>
          <cell r="I454">
            <v>20027.862499999999</v>
          </cell>
          <cell r="J454">
            <v>21813.007399999999</v>
          </cell>
          <cell r="K454">
            <v>1.0891330714897807</v>
          </cell>
          <cell r="L454">
            <v>35.08</v>
          </cell>
          <cell r="M454">
            <v>43.524000000000001</v>
          </cell>
          <cell r="N454">
            <v>1.2407069555302168</v>
          </cell>
          <cell r="O454">
            <v>8.4440000000000026</v>
          </cell>
        </row>
        <row r="455">
          <cell r="A455" t="str">
            <v>T311E_7</v>
          </cell>
          <cell r="B455" t="str">
            <v xml:space="preserve"> výzkum a vývoj (z kap. 333-MŠMT)</v>
          </cell>
          <cell r="G455" t="str">
            <v xml:space="preserve"> výzkum a vývoj (z kap. 333-MŠMT)</v>
          </cell>
          <cell r="I455">
            <v>43288.434399999998</v>
          </cell>
          <cell r="J455">
            <v>45177.738899999997</v>
          </cell>
          <cell r="K455">
            <v>1.0436445560156362</v>
          </cell>
          <cell r="L455">
            <v>3867.864</v>
          </cell>
          <cell r="M455">
            <v>4023.12</v>
          </cell>
          <cell r="N455">
            <v>1.040139984239363</v>
          </cell>
          <cell r="O455">
            <v>155.25599999999986</v>
          </cell>
        </row>
        <row r="456">
          <cell r="A456" t="str">
            <v>T311E_7a</v>
          </cell>
          <cell r="B456" t="str">
            <v xml:space="preserve"> prostředky na projekty EU</v>
          </cell>
          <cell r="G456" t="str">
            <v xml:space="preserve"> prostředky na projekty EU</v>
          </cell>
          <cell r="I456">
            <v>41258.902300000002</v>
          </cell>
          <cell r="J456">
            <v>33982.360999999997</v>
          </cell>
          <cell r="K456">
            <v>0.82363706026178007</v>
          </cell>
          <cell r="L456">
            <v>110.486</v>
          </cell>
          <cell r="M456">
            <v>199.435</v>
          </cell>
          <cell r="N456">
            <v>1.8050703256521188</v>
          </cell>
          <cell r="O456">
            <v>88.948999999999998</v>
          </cell>
          <cell r="Q456" t="str">
            <v>navíc nový řádek v e-čkové tab. proti "normální" tab. (bez ESF)</v>
          </cell>
        </row>
        <row r="457">
          <cell r="A457" t="str">
            <v>T311E_8</v>
          </cell>
          <cell r="B457" t="str">
            <v xml:space="preserve"> ostatní přímo řízené organizace – PO</v>
          </cell>
          <cell r="E457" t="str">
            <v xml:space="preserve"> ostatní přímo řízené organizace – PO</v>
          </cell>
          <cell r="I457">
            <v>21982.766800000001</v>
          </cell>
          <cell r="J457">
            <v>25732.226900000001</v>
          </cell>
          <cell r="K457">
            <v>1.1705636116742137</v>
          </cell>
          <cell r="L457">
            <v>779.09100000000001</v>
          </cell>
          <cell r="M457">
            <v>921.47400000000005</v>
          </cell>
          <cell r="N457">
            <v>1.1827552878931986</v>
          </cell>
          <cell r="O457">
            <v>142.38300000000004</v>
          </cell>
        </row>
        <row r="458">
          <cell r="A458" t="str">
            <v>T311E_8a</v>
          </cell>
          <cell r="B458" t="str">
            <v xml:space="preserve"> CSVŠ, v.v.i. a VKC</v>
          </cell>
          <cell r="E458" t="str">
            <v xml:space="preserve"> CSVŠ, v.v.i. a VKC</v>
          </cell>
          <cell r="I458">
            <v>26513.917000000001</v>
          </cell>
          <cell r="J458">
            <v>28905.7055</v>
          </cell>
          <cell r="K458">
            <v>1.0902087948755363</v>
          </cell>
          <cell r="L458">
            <v>29.628</v>
          </cell>
          <cell r="M458">
            <v>30.091000000000001</v>
          </cell>
          <cell r="N458">
            <v>1.0156271094910221</v>
          </cell>
          <cell r="O458">
            <v>0.46300000000000097</v>
          </cell>
        </row>
        <row r="459">
          <cell r="A459" t="str">
            <v>T311E_9</v>
          </cell>
          <cell r="B459" t="str">
            <v xml:space="preserve"> ostatní OSS (VSC, CZVV)</v>
          </cell>
          <cell r="E459" t="str">
            <v xml:space="preserve"> ostatní OSS (VSC, CZVV)</v>
          </cell>
          <cell r="I459">
            <v>24405.512699999999</v>
          </cell>
          <cell r="J459">
            <v>26855.576700000001</v>
          </cell>
          <cell r="K459">
            <v>1.1003897779209533</v>
          </cell>
          <cell r="L459">
            <v>161.863</v>
          </cell>
          <cell r="M459">
            <v>111.254</v>
          </cell>
          <cell r="N459">
            <v>0.68733435065456594</v>
          </cell>
          <cell r="O459">
            <v>-50.608999999999995</v>
          </cell>
        </row>
        <row r="460">
          <cell r="A460" t="str">
            <v>T311E_10</v>
          </cell>
          <cell r="B460" t="str">
            <v xml:space="preserve"> státní správa</v>
          </cell>
          <cell r="E460" t="str">
            <v xml:space="preserve"> státní správa</v>
          </cell>
          <cell r="I460">
            <v>30419.5026</v>
          </cell>
          <cell r="J460">
            <v>33227.893100000001</v>
          </cell>
          <cell r="K460">
            <v>1.0923220388225545</v>
          </cell>
          <cell r="L460">
            <v>1056.1010000000001</v>
          </cell>
          <cell r="M460">
            <v>1159.325</v>
          </cell>
          <cell r="N460">
            <v>1.0977406516990325</v>
          </cell>
          <cell r="O460">
            <v>103.22399999999993</v>
          </cell>
        </row>
        <row r="461">
          <cell r="A461" t="str">
            <v>T311E_11</v>
          </cell>
          <cell r="B461" t="str">
            <v xml:space="preserve"> Česká školní inspekce</v>
          </cell>
          <cell r="G461" t="str">
            <v xml:space="preserve"> Česká školní inspekce</v>
          </cell>
          <cell r="I461">
            <v>26993.493299999998</v>
          </cell>
          <cell r="J461">
            <v>29062.9522</v>
          </cell>
          <cell r="K461">
            <v>1.0766651013635202</v>
          </cell>
          <cell r="L461">
            <v>537.78300000000002</v>
          </cell>
          <cell r="M461">
            <v>528.13099999999997</v>
          </cell>
          <cell r="N461">
            <v>0.98205224040179762</v>
          </cell>
          <cell r="O461">
            <v>-9.6520000000000437</v>
          </cell>
        </row>
        <row r="462">
          <cell r="A462" t="str">
            <v>T311E_12</v>
          </cell>
          <cell r="B462" t="str">
            <v xml:space="preserve"> MŠMT</v>
          </cell>
          <cell r="G462" t="str">
            <v xml:space="preserve"> MŠMT</v>
          </cell>
          <cell r="I462">
            <v>33974.172899999998</v>
          </cell>
          <cell r="J462">
            <v>36712.7716</v>
          </cell>
          <cell r="K462">
            <v>1.0806082522762461</v>
          </cell>
          <cell r="L462">
            <v>518.31799999999998</v>
          </cell>
          <cell r="M462">
            <v>631.19399999999996</v>
          </cell>
          <cell r="N462">
            <v>1.2177736447509058</v>
          </cell>
          <cell r="O462">
            <v>112.87599999999998</v>
          </cell>
        </row>
        <row r="465">
          <cell r="I465" t="str">
            <v>3.2.E  PŘEPOČTENÉ POČTY ZAMĚSTNANCŮ A PLATY VE STÁTNÍ SPRÁVĚ, OSTATNÍCH OSS A JEDNOTLIVÝCH OPŘO (VČETNĚ VAV ZE SR A VČETNĚ ESF)</v>
          </cell>
          <cell r="R465" t="str">
            <v>nové tabulky E-čkové (ESF) od 1.-2.Q 07 doplněny 20.8.07 do proarchivu, doplnit do archivu aut.</v>
          </cell>
        </row>
        <row r="466">
          <cell r="I466" t="str">
            <v>rok 2008</v>
          </cell>
          <cell r="M466" t="str">
            <v>rok 2009</v>
          </cell>
          <cell r="Q466" t="str">
            <v>Meziroční</v>
          </cell>
        </row>
        <row r="467">
          <cell r="I467" t="str">
            <v>průměrný
přepočtený
počet
zaměstnanců</v>
          </cell>
          <cell r="J467" t="str">
            <v>průměrný
měsíční
plat</v>
          </cell>
          <cell r="K467" t="str">
            <v>průměrný
měsíční
platový tarif</v>
          </cell>
          <cell r="L467" t="str">
            <v>podíl (z tarifu)
nenárokových
složek platu</v>
          </cell>
          <cell r="M467" t="str">
            <v>průměrný
přepočtený
počet
zaměstnanců</v>
          </cell>
          <cell r="N467" t="str">
            <v>průměrný
měsíční
plat</v>
          </cell>
          <cell r="O467" t="str">
            <v>průměrný
měsíční
platový tarif</v>
          </cell>
          <cell r="P467" t="str">
            <v>podíl (z tarifu)
nenárokových
složek platu</v>
          </cell>
          <cell r="Q467" t="str">
            <v>srovnání
průměrných
měsíčních
platů</v>
          </cell>
        </row>
        <row r="468">
          <cell r="A468" t="str">
            <v>T32E_0</v>
          </cell>
          <cell r="B468" t="str">
            <v>Celkem</v>
          </cell>
          <cell r="D468" t="str">
            <v>Celkem</v>
          </cell>
          <cell r="I468">
            <v>2033.828</v>
          </cell>
          <cell r="J468">
            <v>24990.5707</v>
          </cell>
          <cell r="K468">
            <v>17386.756000000001</v>
          </cell>
          <cell r="L468">
            <v>0.25573200000000001</v>
          </cell>
          <cell r="M468">
            <v>2192.0500000000002</v>
          </cell>
          <cell r="N468">
            <v>29753.5213</v>
          </cell>
          <cell r="O468">
            <v>18689.004400000002</v>
          </cell>
          <cell r="P468">
            <v>0.38919300000000001</v>
          </cell>
          <cell r="Q468">
            <v>1.1168435406713992</v>
          </cell>
        </row>
        <row r="469">
          <cell r="A469" t="str">
            <v>T32E_0a</v>
          </cell>
          <cell r="B469" t="str">
            <v xml:space="preserve">Státní správa celkem </v>
          </cell>
          <cell r="D469" t="str">
            <v xml:space="preserve">Státní správa celkem </v>
          </cell>
          <cell r="I469">
            <v>1056.1010000000001</v>
          </cell>
          <cell r="J469">
            <v>30419.5026</v>
          </cell>
          <cell r="K469">
            <v>19468.883000000002</v>
          </cell>
          <cell r="L469">
            <v>0.34865499999999999</v>
          </cell>
          <cell r="M469">
            <v>1159.33</v>
          </cell>
          <cell r="N469">
            <v>33227.893100000001</v>
          </cell>
          <cell r="O469">
            <v>20318.530999999999</v>
          </cell>
          <cell r="P469">
            <v>0.427618</v>
          </cell>
          <cell r="Q469">
            <v>1.0923220388225545</v>
          </cell>
        </row>
        <row r="470">
          <cell r="A470" t="str">
            <v>T32E_1</v>
          </cell>
          <cell r="B470" t="str">
            <v>Česká školní inspekce</v>
          </cell>
          <cell r="E470" t="str">
            <v>Česká školní inspekce</v>
          </cell>
          <cell r="I470">
            <v>537.78300000000002</v>
          </cell>
          <cell r="J470">
            <v>26993.493299999998</v>
          </cell>
          <cell r="K470">
            <v>18881.447199999999</v>
          </cell>
          <cell r="L470">
            <v>0.217779</v>
          </cell>
          <cell r="M470">
            <v>528.13</v>
          </cell>
          <cell r="N470">
            <v>29062.9522</v>
          </cell>
          <cell r="O470">
            <v>20292.235700000001</v>
          </cell>
          <cell r="P470">
            <v>0.26794400000000002</v>
          </cell>
          <cell r="Q470">
            <v>1.0766651013635202</v>
          </cell>
        </row>
        <row r="471">
          <cell r="A471" t="str">
            <v>T32E_2</v>
          </cell>
          <cell r="B471" t="str">
            <v xml:space="preserve">MŠMT </v>
          </cell>
          <cell r="E471" t="str">
            <v xml:space="preserve">MŠMT </v>
          </cell>
          <cell r="I471">
            <v>518.31799999999998</v>
          </cell>
          <cell r="J471">
            <v>33974.172899999998</v>
          </cell>
          <cell r="K471">
            <v>20078.379499999999</v>
          </cell>
          <cell r="L471">
            <v>0.47635100000000002</v>
          </cell>
          <cell r="M471">
            <v>631.19000000000005</v>
          </cell>
          <cell r="N471">
            <v>36712.7716</v>
          </cell>
          <cell r="O471">
            <v>20340.532800000001</v>
          </cell>
          <cell r="P471">
            <v>0.56090300000000004</v>
          </cell>
          <cell r="Q471">
            <v>1.0806082522762461</v>
          </cell>
        </row>
        <row r="472">
          <cell r="A472" t="str">
            <v>T32E_3</v>
          </cell>
          <cell r="B472" t="str">
            <v xml:space="preserve"> Ostatní organizační složky státu celkem</v>
          </cell>
          <cell r="D472" t="str">
            <v xml:space="preserve"> Ostatní organizační složky státu celkem</v>
          </cell>
          <cell r="I472">
            <v>161.863</v>
          </cell>
          <cell r="J472">
            <v>24405.512699999999</v>
          </cell>
          <cell r="K472">
            <v>17005.334800000001</v>
          </cell>
          <cell r="L472">
            <v>0.28874899999999998</v>
          </cell>
          <cell r="M472">
            <v>111.25</v>
          </cell>
          <cell r="N472">
            <v>26855.576700000001</v>
          </cell>
          <cell r="O472">
            <v>19238.754000000001</v>
          </cell>
          <cell r="P472">
            <v>0.26367000000000002</v>
          </cell>
          <cell r="Q472">
            <v>1.1003897779209533</v>
          </cell>
        </row>
        <row r="473">
          <cell r="A473" t="str">
            <v>T32E_3a</v>
          </cell>
          <cell r="B473" t="str">
            <v xml:space="preserve">VSC </v>
          </cell>
          <cell r="E473" t="str">
            <v xml:space="preserve">VSC </v>
          </cell>
          <cell r="I473">
            <v>92</v>
          </cell>
          <cell r="J473">
            <v>23750.884099999999</v>
          </cell>
          <cell r="K473">
            <v>18163.096000000001</v>
          </cell>
          <cell r="L473">
            <v>0.195102</v>
          </cell>
          <cell r="M473">
            <v>92</v>
          </cell>
          <cell r="N473">
            <v>26996.967400000001</v>
          </cell>
          <cell r="O473">
            <v>19989.4447</v>
          </cell>
          <cell r="P473">
            <v>0.22634000000000001</v>
          </cell>
          <cell r="Q473">
            <v>1.1366721039239125</v>
          </cell>
        </row>
        <row r="474">
          <cell r="A474" t="str">
            <v>T32E_3b</v>
          </cell>
          <cell r="B474" t="str">
            <v>CZVV</v>
          </cell>
          <cell r="E474" t="str">
            <v>CZVV</v>
          </cell>
          <cell r="I474">
            <v>69.863</v>
          </cell>
          <cell r="J474">
            <v>25267.568899999998</v>
          </cell>
          <cell r="K474">
            <v>15480.721799999999</v>
          </cell>
          <cell r="L474">
            <v>0.43343699999999996</v>
          </cell>
          <cell r="M474">
            <v>19.25</v>
          </cell>
          <cell r="N474">
            <v>26179.979899999998</v>
          </cell>
          <cell r="O474">
            <v>15651.782300000001</v>
          </cell>
          <cell r="P474">
            <v>0.491477</v>
          </cell>
          <cell r="Q474">
            <v>1.0361099638675568</v>
          </cell>
        </row>
        <row r="475">
          <cell r="A475" t="str">
            <v>T32E_4</v>
          </cell>
          <cell r="B475" t="str">
            <v>OPŘO – příspěvkové organizace celkem (včetně PgC)</v>
          </cell>
          <cell r="D475" t="str">
            <v>OPŘO – příspěvkové organizace celkem (včetně PgC)</v>
          </cell>
          <cell r="I475">
            <v>779.09100000000001</v>
          </cell>
          <cell r="J475">
            <v>21982.766800000001</v>
          </cell>
          <cell r="K475">
            <v>14935.8956</v>
          </cell>
          <cell r="L475">
            <v>0.27398499999999998</v>
          </cell>
          <cell r="M475">
            <v>921.47</v>
          </cell>
          <cell r="N475">
            <v>25732.226900000001</v>
          </cell>
          <cell r="O475">
            <v>16572.490099999999</v>
          </cell>
          <cell r="P475">
            <v>0.34751600000000005</v>
          </cell>
          <cell r="Q475">
            <v>1.1705636116742137</v>
          </cell>
        </row>
        <row r="476">
          <cell r="A476" t="str">
            <v>T32E_5</v>
          </cell>
          <cell r="B476" t="str">
            <v>Pedagogické centrum Střední Čechy</v>
          </cell>
          <cell r="E476" t="str">
            <v>Pedagogické centrum Střední Čechy</v>
          </cell>
          <cell r="I476" t="str">
            <v xml:space="preserve">x </v>
          </cell>
          <cell r="J476" t="str">
            <v xml:space="preserve">x </v>
          </cell>
          <cell r="K476" t="str">
            <v xml:space="preserve">x </v>
          </cell>
          <cell r="L476" t="str">
            <v xml:space="preserve">x </v>
          </cell>
          <cell r="M476" t="str">
            <v xml:space="preserve">x </v>
          </cell>
          <cell r="N476" t="str">
            <v xml:space="preserve">x </v>
          </cell>
          <cell r="O476" t="str">
            <v xml:space="preserve">x </v>
          </cell>
          <cell r="P476" t="str">
            <v xml:space="preserve">x </v>
          </cell>
          <cell r="Q476" t="str">
            <v xml:space="preserve">x </v>
          </cell>
        </row>
        <row r="477">
          <cell r="A477" t="str">
            <v>T32E_6</v>
          </cell>
          <cell r="B477" t="str">
            <v>Pedagogické centrum Brno</v>
          </cell>
          <cell r="E477" t="str">
            <v>Pedagogické centrum Brno</v>
          </cell>
          <cell r="I477" t="str">
            <v xml:space="preserve">x </v>
          </cell>
          <cell r="J477" t="str">
            <v xml:space="preserve">x </v>
          </cell>
          <cell r="K477" t="str">
            <v xml:space="preserve">x </v>
          </cell>
          <cell r="L477" t="str">
            <v xml:space="preserve">x </v>
          </cell>
          <cell r="M477" t="str">
            <v xml:space="preserve">x </v>
          </cell>
          <cell r="N477" t="str">
            <v xml:space="preserve">x </v>
          </cell>
          <cell r="O477" t="str">
            <v xml:space="preserve">x </v>
          </cell>
          <cell r="P477" t="str">
            <v xml:space="preserve">x </v>
          </cell>
          <cell r="Q477" t="str">
            <v xml:space="preserve">x </v>
          </cell>
        </row>
        <row r="478">
          <cell r="A478" t="str">
            <v>T32E_7</v>
          </cell>
          <cell r="B478" t="str">
            <v>Pedagogické centrum Zlín</v>
          </cell>
          <cell r="E478" t="str">
            <v>Pedagogické centrum Zlín</v>
          </cell>
          <cell r="I478" t="str">
            <v xml:space="preserve">x </v>
          </cell>
          <cell r="J478" t="str">
            <v xml:space="preserve">x </v>
          </cell>
          <cell r="K478" t="str">
            <v xml:space="preserve">x </v>
          </cell>
          <cell r="L478" t="str">
            <v xml:space="preserve">x </v>
          </cell>
          <cell r="M478" t="str">
            <v xml:space="preserve">x </v>
          </cell>
          <cell r="N478" t="str">
            <v xml:space="preserve">x </v>
          </cell>
          <cell r="O478" t="str">
            <v xml:space="preserve">x </v>
          </cell>
          <cell r="P478" t="str">
            <v xml:space="preserve">x </v>
          </cell>
          <cell r="Q478" t="str">
            <v xml:space="preserve">x </v>
          </cell>
        </row>
        <row r="479">
          <cell r="A479" t="str">
            <v>T32E_8</v>
          </cell>
          <cell r="B479" t="str">
            <v>Pedagogické centrum Olomouc</v>
          </cell>
          <cell r="E479" t="str">
            <v>Pedagogické centrum Olomouc</v>
          </cell>
          <cell r="I479" t="str">
            <v xml:space="preserve">x </v>
          </cell>
          <cell r="J479" t="str">
            <v xml:space="preserve">x </v>
          </cell>
          <cell r="K479" t="str">
            <v xml:space="preserve">x </v>
          </cell>
          <cell r="L479" t="str">
            <v xml:space="preserve">x </v>
          </cell>
          <cell r="M479" t="str">
            <v xml:space="preserve">x </v>
          </cell>
          <cell r="N479" t="str">
            <v xml:space="preserve">x </v>
          </cell>
          <cell r="O479" t="str">
            <v xml:space="preserve">x </v>
          </cell>
          <cell r="P479" t="str">
            <v xml:space="preserve">x </v>
          </cell>
          <cell r="Q479" t="str">
            <v xml:space="preserve">x </v>
          </cell>
        </row>
        <row r="480">
          <cell r="A480" t="str">
            <v>T32E_9</v>
          </cell>
          <cell r="B480" t="str">
            <v>Pedagogické centrum Jihlava</v>
          </cell>
          <cell r="E480" t="str">
            <v>Pedagogické centrum Jihlava</v>
          </cell>
          <cell r="I480" t="str">
            <v xml:space="preserve">x </v>
          </cell>
          <cell r="J480" t="str">
            <v xml:space="preserve">x </v>
          </cell>
          <cell r="K480" t="str">
            <v xml:space="preserve">x </v>
          </cell>
          <cell r="L480" t="str">
            <v xml:space="preserve">x </v>
          </cell>
          <cell r="M480" t="str">
            <v xml:space="preserve">x </v>
          </cell>
          <cell r="N480" t="str">
            <v xml:space="preserve">x </v>
          </cell>
          <cell r="O480" t="str">
            <v xml:space="preserve">x </v>
          </cell>
          <cell r="P480" t="str">
            <v xml:space="preserve">x </v>
          </cell>
          <cell r="Q480" t="str">
            <v xml:space="preserve">x </v>
          </cell>
        </row>
        <row r="481">
          <cell r="A481" t="str">
            <v>T32E_10</v>
          </cell>
          <cell r="B481" t="str">
            <v>Pedagogické centrum Pardubice</v>
          </cell>
          <cell r="E481" t="str">
            <v>Pedagogické centrum Pardubice</v>
          </cell>
          <cell r="I481" t="str">
            <v xml:space="preserve">x </v>
          </cell>
          <cell r="J481" t="str">
            <v xml:space="preserve">x </v>
          </cell>
          <cell r="K481" t="str">
            <v xml:space="preserve">x </v>
          </cell>
          <cell r="L481" t="str">
            <v xml:space="preserve">x </v>
          </cell>
          <cell r="M481" t="str">
            <v xml:space="preserve">x </v>
          </cell>
          <cell r="N481" t="str">
            <v xml:space="preserve">x </v>
          </cell>
          <cell r="O481" t="str">
            <v xml:space="preserve">x </v>
          </cell>
          <cell r="P481" t="str">
            <v xml:space="preserve">x </v>
          </cell>
          <cell r="Q481" t="str">
            <v xml:space="preserve">x </v>
          </cell>
        </row>
        <row r="482">
          <cell r="A482" t="str">
            <v>T32E_11</v>
          </cell>
          <cell r="B482" t="str">
            <v>Pedagogické centrum Liberec</v>
          </cell>
          <cell r="E482" t="str">
            <v>Pedagogické centrum Liberec</v>
          </cell>
          <cell r="I482" t="str">
            <v xml:space="preserve">x </v>
          </cell>
          <cell r="J482" t="str">
            <v xml:space="preserve">x </v>
          </cell>
          <cell r="K482" t="str">
            <v xml:space="preserve">x </v>
          </cell>
          <cell r="L482" t="str">
            <v xml:space="preserve">x </v>
          </cell>
          <cell r="M482" t="str">
            <v xml:space="preserve">x </v>
          </cell>
          <cell r="N482" t="str">
            <v xml:space="preserve">x </v>
          </cell>
          <cell r="O482" t="str">
            <v xml:space="preserve">x </v>
          </cell>
          <cell r="P482" t="str">
            <v xml:space="preserve">x </v>
          </cell>
          <cell r="Q482" t="str">
            <v xml:space="preserve">x </v>
          </cell>
        </row>
        <row r="483">
          <cell r="A483" t="str">
            <v>T32E_12</v>
          </cell>
          <cell r="B483" t="str">
            <v>Pedagogické centrum Karlovy Vary</v>
          </cell>
          <cell r="E483" t="str">
            <v>Pedagogické centrum Karlovy Vary</v>
          </cell>
          <cell r="I483" t="str">
            <v xml:space="preserve">x </v>
          </cell>
          <cell r="J483" t="str">
            <v xml:space="preserve">x </v>
          </cell>
          <cell r="K483" t="str">
            <v xml:space="preserve">x </v>
          </cell>
          <cell r="L483" t="str">
            <v xml:space="preserve">x </v>
          </cell>
          <cell r="M483" t="str">
            <v xml:space="preserve">x </v>
          </cell>
          <cell r="N483" t="str">
            <v xml:space="preserve">x </v>
          </cell>
          <cell r="O483" t="str">
            <v xml:space="preserve">x </v>
          </cell>
          <cell r="P483" t="str">
            <v xml:space="preserve">x </v>
          </cell>
          <cell r="Q483" t="str">
            <v xml:space="preserve">x </v>
          </cell>
        </row>
        <row r="484">
          <cell r="A484" t="str">
            <v>T32E_13</v>
          </cell>
          <cell r="B484" t="str">
            <v>Národní institut pro další vzdělávání</v>
          </cell>
          <cell r="E484" t="str">
            <v>Národní institut pro další vzdělávání</v>
          </cell>
          <cell r="I484">
            <v>93.462000000000003</v>
          </cell>
          <cell r="J484">
            <v>22984.244900000002</v>
          </cell>
          <cell r="K484">
            <v>15138.748900000001</v>
          </cell>
          <cell r="L484">
            <v>0.29891400000000001</v>
          </cell>
          <cell r="M484">
            <v>100.1</v>
          </cell>
          <cell r="N484">
            <v>25480.122800000001</v>
          </cell>
          <cell r="O484">
            <v>17464.257300000001</v>
          </cell>
          <cell r="P484">
            <v>0.27851900000000002</v>
          </cell>
          <cell r="Q484">
            <v>1.1085908156156132</v>
          </cell>
        </row>
        <row r="485">
          <cell r="A485" t="str">
            <v>T32E_14</v>
          </cell>
          <cell r="B485" t="str">
            <v>Pedagogické centrum České Budějovice</v>
          </cell>
          <cell r="E485" t="str">
            <v>Pedagogické centrum České Budějovice</v>
          </cell>
          <cell r="I485" t="str">
            <v xml:space="preserve">x </v>
          </cell>
          <cell r="J485" t="str">
            <v xml:space="preserve">x </v>
          </cell>
          <cell r="K485" t="str">
            <v xml:space="preserve">x </v>
          </cell>
          <cell r="L485" t="str">
            <v xml:space="preserve">x </v>
          </cell>
          <cell r="M485" t="str">
            <v xml:space="preserve">x </v>
          </cell>
          <cell r="N485" t="str">
            <v xml:space="preserve">x </v>
          </cell>
          <cell r="O485" t="str">
            <v xml:space="preserve">x </v>
          </cell>
          <cell r="P485" t="str">
            <v xml:space="preserve">x </v>
          </cell>
          <cell r="Q485" t="str">
            <v xml:space="preserve">x </v>
          </cell>
        </row>
        <row r="486">
          <cell r="A486" t="str">
            <v>T32E_15</v>
          </cell>
          <cell r="B486" t="str">
            <v>Pedagogické centrum Plzeň</v>
          </cell>
          <cell r="E486" t="str">
            <v>Pedagogické centrum Plzeň</v>
          </cell>
          <cell r="I486" t="str">
            <v xml:space="preserve">x </v>
          </cell>
          <cell r="J486" t="str">
            <v xml:space="preserve">x </v>
          </cell>
          <cell r="K486" t="str">
            <v xml:space="preserve">x </v>
          </cell>
          <cell r="L486" t="str">
            <v xml:space="preserve">x </v>
          </cell>
          <cell r="M486" t="str">
            <v xml:space="preserve">x </v>
          </cell>
          <cell r="N486" t="str">
            <v xml:space="preserve">x </v>
          </cell>
          <cell r="O486" t="str">
            <v xml:space="preserve">x </v>
          </cell>
          <cell r="P486" t="str">
            <v xml:space="preserve">x </v>
          </cell>
          <cell r="Q486" t="str">
            <v xml:space="preserve">x </v>
          </cell>
        </row>
        <row r="487">
          <cell r="A487" t="str">
            <v>T32E_16</v>
          </cell>
          <cell r="B487" t="str">
            <v>Pedagogické centrum Ústí nad Labem</v>
          </cell>
          <cell r="E487" t="str">
            <v>Pedagogické centrum Ústí nad Labem</v>
          </cell>
          <cell r="I487" t="str">
            <v xml:space="preserve">x </v>
          </cell>
          <cell r="J487" t="str">
            <v xml:space="preserve">x </v>
          </cell>
          <cell r="K487" t="str">
            <v xml:space="preserve">x </v>
          </cell>
          <cell r="L487" t="str">
            <v xml:space="preserve">x </v>
          </cell>
          <cell r="M487" t="str">
            <v xml:space="preserve">x </v>
          </cell>
          <cell r="N487" t="str">
            <v xml:space="preserve">x </v>
          </cell>
          <cell r="O487" t="str">
            <v xml:space="preserve">x </v>
          </cell>
          <cell r="P487" t="str">
            <v xml:space="preserve">x </v>
          </cell>
          <cell r="Q487" t="str">
            <v xml:space="preserve">x </v>
          </cell>
        </row>
        <row r="488">
          <cell r="A488" t="str">
            <v>T32E_17</v>
          </cell>
          <cell r="B488" t="str">
            <v>Pedagogické centrum Hradec Králové</v>
          </cell>
          <cell r="E488" t="str">
            <v>Pedagogické centrum Hradec Králové</v>
          </cell>
          <cell r="I488" t="str">
            <v xml:space="preserve">x </v>
          </cell>
          <cell r="J488" t="str">
            <v xml:space="preserve">x </v>
          </cell>
          <cell r="K488" t="str">
            <v xml:space="preserve">x </v>
          </cell>
          <cell r="L488" t="str">
            <v xml:space="preserve">x </v>
          </cell>
          <cell r="M488" t="str">
            <v xml:space="preserve">x </v>
          </cell>
          <cell r="N488" t="str">
            <v xml:space="preserve">x </v>
          </cell>
          <cell r="O488" t="str">
            <v xml:space="preserve">x </v>
          </cell>
          <cell r="P488" t="str">
            <v xml:space="preserve">x </v>
          </cell>
          <cell r="Q488" t="str">
            <v xml:space="preserve">x </v>
          </cell>
        </row>
        <row r="489">
          <cell r="A489" t="str">
            <v>T32E_18</v>
          </cell>
          <cell r="B489" t="str">
            <v>Pedagogické centrum Ostrava</v>
          </cell>
          <cell r="E489" t="str">
            <v>Pedagogické centrum Ostrava</v>
          </cell>
          <cell r="I489" t="str">
            <v xml:space="preserve">x </v>
          </cell>
          <cell r="J489" t="str">
            <v xml:space="preserve">x </v>
          </cell>
          <cell r="K489" t="str">
            <v xml:space="preserve">x </v>
          </cell>
          <cell r="L489" t="str">
            <v xml:space="preserve">x </v>
          </cell>
          <cell r="M489" t="str">
            <v xml:space="preserve">x </v>
          </cell>
          <cell r="N489" t="str">
            <v xml:space="preserve">x </v>
          </cell>
          <cell r="O489" t="str">
            <v xml:space="preserve">x </v>
          </cell>
          <cell r="P489" t="str">
            <v xml:space="preserve">x </v>
          </cell>
          <cell r="Q489" t="str">
            <v xml:space="preserve">x </v>
          </cell>
        </row>
        <row r="490">
          <cell r="A490" t="str">
            <v>T32E_19</v>
          </cell>
          <cell r="B490" t="str">
            <v xml:space="preserve">Pedagogické centrum pro polské národnostní školství </v>
          </cell>
          <cell r="E490" t="str">
            <v xml:space="preserve">Pedagogické centrum pro polské národnostní školství </v>
          </cell>
          <cell r="I490">
            <v>5.6589999999999998</v>
          </cell>
          <cell r="J490">
            <v>21484.950199999999</v>
          </cell>
          <cell r="K490">
            <v>13356.040499999999</v>
          </cell>
          <cell r="L490">
            <v>0.35272700000000001</v>
          </cell>
          <cell r="M490">
            <v>5.6</v>
          </cell>
          <cell r="N490">
            <v>23314.289100000002</v>
          </cell>
          <cell r="O490">
            <v>15740.552299999999</v>
          </cell>
          <cell r="P490">
            <v>0.22776700000000002</v>
          </cell>
          <cell r="Q490">
            <v>1.0851451310322331</v>
          </cell>
        </row>
        <row r="491">
          <cell r="A491" t="str">
            <v>T32E_20</v>
          </cell>
          <cell r="B491" t="str">
            <v xml:space="preserve">Národní institut dětí a mládeže MŠMT </v>
          </cell>
          <cell r="E491" t="str">
            <v xml:space="preserve">Národní institut dětí a mládeže MŠMT </v>
          </cell>
          <cell r="I491">
            <v>57.643999999999998</v>
          </cell>
          <cell r="J491">
            <v>20354.821499999998</v>
          </cell>
          <cell r="K491">
            <v>13232.5322</v>
          </cell>
          <cell r="L491">
            <v>0.274316</v>
          </cell>
          <cell r="M491">
            <v>70.17</v>
          </cell>
          <cell r="N491">
            <v>24583.838</v>
          </cell>
          <cell r="O491">
            <v>15759.6546</v>
          </cell>
          <cell r="P491">
            <v>0.30480499999999999</v>
          </cell>
          <cell r="Q491">
            <v>1.2077648531577643</v>
          </cell>
        </row>
        <row r="492">
          <cell r="A492" t="str">
            <v>T32E_21</v>
          </cell>
          <cell r="B492" t="str">
            <v>Institut zájmového vzdělávání MŠMT Hořovice</v>
          </cell>
          <cell r="E492" t="str">
            <v>Institut zájmového vzdělávání MŠMT Hořovice</v>
          </cell>
          <cell r="I492" t="str">
            <v xml:space="preserve">x </v>
          </cell>
          <cell r="J492" t="str">
            <v xml:space="preserve">x </v>
          </cell>
          <cell r="K492" t="str">
            <v xml:space="preserve">x </v>
          </cell>
          <cell r="L492" t="str">
            <v xml:space="preserve">x </v>
          </cell>
          <cell r="M492" t="str">
            <v xml:space="preserve">x </v>
          </cell>
          <cell r="N492" t="str">
            <v xml:space="preserve">x </v>
          </cell>
          <cell r="O492" t="str">
            <v xml:space="preserve">x </v>
          </cell>
          <cell r="P492" t="str">
            <v xml:space="preserve">x </v>
          </cell>
          <cell r="Q492" t="str">
            <v xml:space="preserve">x </v>
          </cell>
        </row>
        <row r="493">
          <cell r="A493" t="str">
            <v>T32E_22</v>
          </cell>
          <cell r="B493" t="str">
            <v>Středisko vzdělávání, informací a služeb MŠMT Prachatice</v>
          </cell>
          <cell r="E493" t="str">
            <v>Středisko vzdělávání, informací a služeb MŠMT Prachatice</v>
          </cell>
          <cell r="I493" t="str">
            <v xml:space="preserve">x </v>
          </cell>
          <cell r="J493" t="str">
            <v xml:space="preserve">x </v>
          </cell>
          <cell r="K493" t="str">
            <v xml:space="preserve">x </v>
          </cell>
          <cell r="L493" t="str">
            <v xml:space="preserve">x </v>
          </cell>
          <cell r="M493" t="str">
            <v xml:space="preserve">x </v>
          </cell>
          <cell r="N493" t="str">
            <v xml:space="preserve">x </v>
          </cell>
          <cell r="O493" t="str">
            <v xml:space="preserve">x </v>
          </cell>
          <cell r="P493" t="str">
            <v xml:space="preserve">x </v>
          </cell>
          <cell r="Q493" t="str">
            <v xml:space="preserve">x </v>
          </cell>
        </row>
        <row r="494">
          <cell r="A494" t="str">
            <v>T32E_23</v>
          </cell>
          <cell r="B494" t="str">
            <v>Antidopingový výbor ČR</v>
          </cell>
          <cell r="E494" t="str">
            <v>Antidopingový výbor ČR</v>
          </cell>
          <cell r="I494">
            <v>6.1</v>
          </cell>
          <cell r="J494">
            <v>32568.306</v>
          </cell>
          <cell r="K494">
            <v>18022.568299999999</v>
          </cell>
          <cell r="L494">
            <v>0.43396299999999999</v>
          </cell>
          <cell r="M494">
            <v>6</v>
          </cell>
          <cell r="N494">
            <v>34847.222199999997</v>
          </cell>
          <cell r="O494">
            <v>18187.708299999998</v>
          </cell>
          <cell r="P494">
            <v>0.51682600000000001</v>
          </cell>
          <cell r="Q494">
            <v>1.069973433681199</v>
          </cell>
        </row>
        <row r="495">
          <cell r="A495" t="str">
            <v>T32E_24</v>
          </cell>
          <cell r="B495" t="str">
            <v>Vzdělávací a konferenční centrum Telč1)</v>
          </cell>
          <cell r="E495" t="str">
            <v>Vzdělávací a konferenční centrum Telč1)</v>
          </cell>
          <cell r="I495" t="str">
            <v xml:space="preserve">x </v>
          </cell>
          <cell r="J495" t="str">
            <v xml:space="preserve">x </v>
          </cell>
          <cell r="K495" t="str">
            <v xml:space="preserve">x </v>
          </cell>
          <cell r="L495" t="str">
            <v xml:space="preserve">x </v>
          </cell>
          <cell r="M495" t="str">
            <v xml:space="preserve">x </v>
          </cell>
          <cell r="N495" t="str">
            <v xml:space="preserve">x </v>
          </cell>
          <cell r="O495" t="str">
            <v xml:space="preserve">x </v>
          </cell>
          <cell r="P495" t="str">
            <v xml:space="preserve">x </v>
          </cell>
          <cell r="Q495" t="str">
            <v xml:space="preserve">x </v>
          </cell>
        </row>
        <row r="496">
          <cell r="A496" t="str">
            <v>T32E_25</v>
          </cell>
          <cell r="B496" t="str">
            <v>Výzkumný ústav pedagogický v Praze</v>
          </cell>
          <cell r="E496" t="str">
            <v>Výzkumný ústav pedagogický v Praze</v>
          </cell>
          <cell r="I496">
            <v>55.46</v>
          </cell>
          <cell r="J496">
            <v>24624.412499999999</v>
          </cell>
          <cell r="K496">
            <v>17471.3217</v>
          </cell>
          <cell r="L496">
            <v>0.21843000000000001</v>
          </cell>
          <cell r="M496">
            <v>69.25</v>
          </cell>
          <cell r="N496">
            <v>29627.884999999998</v>
          </cell>
          <cell r="O496">
            <v>18009.2968</v>
          </cell>
          <cell r="P496">
            <v>0.40801499999999996</v>
          </cell>
          <cell r="Q496">
            <v>1.2031915482247546</v>
          </cell>
        </row>
        <row r="497">
          <cell r="A497" t="str">
            <v>T32E_26</v>
          </cell>
          <cell r="B497" t="str">
            <v>Národní ústav odborného vzdělávání v Praze</v>
          </cell>
          <cell r="E497" t="str">
            <v>Národní ústav odborného vzdělávání v Praze</v>
          </cell>
          <cell r="I497">
            <v>106.02</v>
          </cell>
          <cell r="J497">
            <v>24713.153200000001</v>
          </cell>
          <cell r="K497">
            <v>16966.324000000001</v>
          </cell>
          <cell r="L497">
            <v>0.308724</v>
          </cell>
          <cell r="M497">
            <v>129.88999999999999</v>
          </cell>
          <cell r="N497">
            <v>27657.656299999999</v>
          </cell>
          <cell r="O497">
            <v>17765.7785</v>
          </cell>
          <cell r="P497">
            <v>0.38874499999999995</v>
          </cell>
          <cell r="Q497">
            <v>1.1191472037651593</v>
          </cell>
        </row>
        <row r="498">
          <cell r="A498" t="str">
            <v>T32E_27</v>
          </cell>
          <cell r="B498" t="str">
            <v>Institut pedagogicko-psychologického poradenství ČR</v>
          </cell>
          <cell r="E498" t="str">
            <v>Institut pedagogicko-psychologického poradenství ČR</v>
          </cell>
          <cell r="I498">
            <v>28.978999999999999</v>
          </cell>
          <cell r="J498">
            <v>24324.183000000001</v>
          </cell>
          <cell r="K498">
            <v>16331.9329</v>
          </cell>
          <cell r="L498">
            <v>0.24279900000000001</v>
          </cell>
          <cell r="M498">
            <v>19.8</v>
          </cell>
          <cell r="N498">
            <v>23541.936000000002</v>
          </cell>
          <cell r="O498">
            <v>17489.4192</v>
          </cell>
          <cell r="P498">
            <v>0.162102</v>
          </cell>
          <cell r="Q498">
            <v>0.96784076982153933</v>
          </cell>
        </row>
        <row r="499">
          <cell r="A499" t="str">
            <v>T32E_28</v>
          </cell>
          <cell r="B499" t="str">
            <v>Centrum pro studium vysokého školství Praha1)</v>
          </cell>
          <cell r="E499" t="str">
            <v>Centrum pro studium vysokého školství Praha1)</v>
          </cell>
          <cell r="I499" t="str">
            <v xml:space="preserve">x </v>
          </cell>
          <cell r="J499" t="str">
            <v xml:space="preserve">x </v>
          </cell>
          <cell r="K499" t="str">
            <v xml:space="preserve">x </v>
          </cell>
          <cell r="L499" t="str">
            <v xml:space="preserve">x </v>
          </cell>
          <cell r="M499" t="str">
            <v xml:space="preserve">x </v>
          </cell>
          <cell r="N499" t="str">
            <v xml:space="preserve">x </v>
          </cell>
          <cell r="O499" t="str">
            <v xml:space="preserve">x </v>
          </cell>
          <cell r="P499" t="str">
            <v xml:space="preserve">x </v>
          </cell>
          <cell r="Q499" t="str">
            <v xml:space="preserve">x </v>
          </cell>
        </row>
        <row r="500">
          <cell r="A500" t="str">
            <v>T32E_29</v>
          </cell>
          <cell r="B500" t="str">
            <v>Pedagogické muzeum J. A. Komenského</v>
          </cell>
          <cell r="E500" t="str">
            <v>Pedagogické muzeum J. A. Komenského</v>
          </cell>
          <cell r="I500">
            <v>15.249000000000001</v>
          </cell>
          <cell r="J500">
            <v>21569.720399999998</v>
          </cell>
          <cell r="K500">
            <v>15561.971299999999</v>
          </cell>
          <cell r="L500">
            <v>0.189105</v>
          </cell>
          <cell r="M500">
            <v>15.28</v>
          </cell>
          <cell r="N500">
            <v>24836.3874</v>
          </cell>
          <cell r="O500">
            <v>17473.980100000001</v>
          </cell>
          <cell r="P500">
            <v>0.221523</v>
          </cell>
          <cell r="Q500">
            <v>1.1514468866272369</v>
          </cell>
        </row>
        <row r="501">
          <cell r="A501" t="str">
            <v>T32E_30</v>
          </cell>
          <cell r="B501" t="str">
            <v>Státní technická knihovna</v>
          </cell>
          <cell r="E501" t="str">
            <v>Státní technická knihovna</v>
          </cell>
          <cell r="I501">
            <v>144.22</v>
          </cell>
          <cell r="J501">
            <v>19409.004799999999</v>
          </cell>
          <cell r="K501">
            <v>14693.232</v>
          </cell>
          <cell r="L501">
            <v>0.151951</v>
          </cell>
          <cell r="M501">
            <v>153.53</v>
          </cell>
          <cell r="N501">
            <v>21803.624299999999</v>
          </cell>
          <cell r="O501">
            <v>15036.8073</v>
          </cell>
          <cell r="P501">
            <v>0.27598800000000001</v>
          </cell>
          <cell r="Q501">
            <v>1.123376727692911</v>
          </cell>
        </row>
        <row r="502">
          <cell r="A502" t="str">
            <v>T32E_31</v>
          </cell>
          <cell r="B502" t="str">
            <v>Učební středisko MŠMT ČR Podhradí</v>
          </cell>
          <cell r="E502" t="str">
            <v>Učební středisko MŠMT ČR Podhradí</v>
          </cell>
          <cell r="I502" t="str">
            <v xml:space="preserve">x </v>
          </cell>
          <cell r="J502" t="str">
            <v xml:space="preserve">x </v>
          </cell>
          <cell r="K502" t="str">
            <v xml:space="preserve">x </v>
          </cell>
          <cell r="L502" t="str">
            <v xml:space="preserve">x </v>
          </cell>
          <cell r="M502" t="str">
            <v xml:space="preserve">x </v>
          </cell>
          <cell r="N502" t="str">
            <v xml:space="preserve">x </v>
          </cell>
          <cell r="O502" t="str">
            <v xml:space="preserve">x </v>
          </cell>
          <cell r="P502" t="str">
            <v xml:space="preserve">x </v>
          </cell>
          <cell r="Q502" t="str">
            <v xml:space="preserve">x </v>
          </cell>
        </row>
        <row r="503">
          <cell r="A503" t="str">
            <v>T32E_32</v>
          </cell>
          <cell r="B503" t="str">
            <v>Učební středisko Ministerstva školství</v>
          </cell>
          <cell r="E503" t="str">
            <v>Učební středisko Ministerstva školství</v>
          </cell>
          <cell r="I503">
            <v>4.3079999999999998</v>
          </cell>
          <cell r="J503">
            <v>17783.7163</v>
          </cell>
          <cell r="K503">
            <v>11611.807500000001</v>
          </cell>
          <cell r="L503">
            <v>0.13430500000000001</v>
          </cell>
          <cell r="M503">
            <v>9.65</v>
          </cell>
          <cell r="N503">
            <v>18849.772099999998</v>
          </cell>
          <cell r="O503">
            <v>11814.08</v>
          </cell>
          <cell r="P503">
            <v>0.13496</v>
          </cell>
          <cell r="Q503">
            <v>1.0599456144045662</v>
          </cell>
        </row>
        <row r="504">
          <cell r="A504" t="str">
            <v>T32E_33</v>
          </cell>
          <cell r="B504" t="str">
            <v>Dům zahraničních služeb</v>
          </cell>
          <cell r="E504" t="str">
            <v>Dům zahraničních služeb</v>
          </cell>
          <cell r="I504">
            <v>105.93</v>
          </cell>
          <cell r="J504">
            <v>19607.026699999999</v>
          </cell>
          <cell r="K504">
            <v>12343.786</v>
          </cell>
          <cell r="L504">
            <v>0.36974099999999999</v>
          </cell>
          <cell r="M504">
            <v>112.78</v>
          </cell>
          <cell r="N504">
            <v>22582.536800000002</v>
          </cell>
          <cell r="O504">
            <v>15454.192499999999</v>
          </cell>
          <cell r="P504">
            <v>0.211811</v>
          </cell>
          <cell r="Q504">
            <v>1.1517573340174012</v>
          </cell>
          <cell r="R504" t="str">
            <v>opr.archiv 1-4q09 (chyba fce BP)</v>
          </cell>
        </row>
        <row r="505">
          <cell r="A505" t="str">
            <v>T32E_34</v>
          </cell>
          <cell r="B505" t="str">
            <v xml:space="preserve">Ústav pro informace ve vzdělávání </v>
          </cell>
          <cell r="E505" t="str">
            <v xml:space="preserve">Ústav pro informace ve vzdělávání </v>
          </cell>
          <cell r="I505">
            <v>156.06</v>
          </cell>
          <cell r="J505">
            <v>22507.5105</v>
          </cell>
          <cell r="K505">
            <v>14854.8822</v>
          </cell>
          <cell r="L505">
            <v>0.32037900000000002</v>
          </cell>
          <cell r="M505">
            <v>155.83000000000001</v>
          </cell>
          <cell r="N505">
            <v>26544.477699999999</v>
          </cell>
          <cell r="O505">
            <v>16881.422299999998</v>
          </cell>
          <cell r="P505">
            <v>0.39097700000000002</v>
          </cell>
          <cell r="Q505">
            <v>1.1793608937781013</v>
          </cell>
          <cell r="R505" t="str">
            <v>opr.archiv 1-4q09 (chyba fce BP)</v>
          </cell>
        </row>
        <row r="506">
          <cell r="A506" t="str">
            <v>T32E_33a</v>
          </cell>
          <cell r="B506" t="str">
            <v>Centrum pro zjišťování výsledků vzdělávání1)</v>
          </cell>
          <cell r="E506" t="str">
            <v>Centrum pro zjišťování výsledků vzdělávání1)</v>
          </cell>
          <cell r="I506" t="str">
            <v xml:space="preserve">. </v>
          </cell>
          <cell r="J506" t="str">
            <v xml:space="preserve">. </v>
          </cell>
          <cell r="K506" t="str">
            <v xml:space="preserve">. </v>
          </cell>
          <cell r="L506" t="str">
            <v xml:space="preserve">. </v>
          </cell>
          <cell r="M506">
            <v>73.59</v>
          </cell>
          <cell r="N506">
            <v>32527.7317</v>
          </cell>
          <cell r="O506">
            <v>17061.545699999999</v>
          </cell>
          <cell r="P506">
            <v>0.665103</v>
          </cell>
          <cell r="Q506" t="str">
            <v xml:space="preserve">x </v>
          </cell>
          <cell r="R506" t="str">
            <v>opr.archiv 1-4q09 (chyba fce BP)</v>
          </cell>
        </row>
        <row r="510">
          <cell r="I510" t="str">
            <v>4.3.1.E  DYNAMIKA RŮSTU NOMINÁLNÍCH MEZD/PLATŮ</v>
          </cell>
          <cell r="R510" t="str">
            <v>nové tabulky E-čkové (ESF) od 1.-2.Q 07 doplněny 20.8.07 do proarchivu, doplnit do archivu automaticky</v>
          </cell>
        </row>
        <row r="511">
          <cell r="I511" t="str">
            <v>rok 2006</v>
          </cell>
          <cell r="J511" t="str">
            <v>rok 2007</v>
          </cell>
          <cell r="K511" t="str">
            <v>rok 2008</v>
          </cell>
          <cell r="L511" t="str">
            <v>rok 2009</v>
          </cell>
          <cell r="M511" t="str">
            <v xml:space="preserve"> index za rok </v>
          </cell>
        </row>
        <row r="512">
          <cell r="M512" t="str">
            <v>2007/2006</v>
          </cell>
          <cell r="N512" t="str">
            <v>2008/2007</v>
          </cell>
          <cell r="O512" t="str">
            <v>2009/2008</v>
          </cell>
          <cell r="P512" t="str">
            <v>2009/2006</v>
          </cell>
        </row>
        <row r="513">
          <cell r="A513" t="str">
            <v>T431E_1</v>
          </cell>
          <cell r="B513" t="str">
            <v>Česká republika celkem</v>
          </cell>
          <cell r="D513" t="str">
            <v>Česká republika celkem</v>
          </cell>
          <cell r="I513">
            <v>20844</v>
          </cell>
          <cell r="J513">
            <v>22384</v>
          </cell>
          <cell r="K513">
            <v>22691</v>
          </cell>
          <cell r="L513">
            <v>23598</v>
          </cell>
          <cell r="M513">
            <v>1.0738821723277683</v>
          </cell>
          <cell r="N513">
            <v>1.0137151536812008</v>
          </cell>
          <cell r="O513">
            <v>1.0399717949847957</v>
          </cell>
          <cell r="P513">
            <v>1.1321243523316062</v>
          </cell>
        </row>
        <row r="514">
          <cell r="A514" t="str">
            <v>T431E_2</v>
          </cell>
          <cell r="B514" t="str">
            <v>nepodnikatelská sféra</v>
          </cell>
          <cell r="E514" t="str">
            <v>nepodnikatelská sféra</v>
          </cell>
          <cell r="I514">
            <v>20975</v>
          </cell>
          <cell r="J514">
            <v>22387</v>
          </cell>
          <cell r="K514">
            <v>23337</v>
          </cell>
          <cell r="L514">
            <v>24433</v>
          </cell>
          <cell r="M514">
            <v>1.0673182359952325</v>
          </cell>
          <cell r="N514">
            <v>1.0424353419395185</v>
          </cell>
          <cell r="O514">
            <v>1.0469640485066631</v>
          </cell>
          <cell r="P514">
            <v>1.1648629320619786</v>
          </cell>
        </row>
        <row r="515">
          <cell r="A515" t="str">
            <v>T431E_3</v>
          </cell>
          <cell r="B515" t="str">
            <v>Zaměstnanci regionálního školství celkem</v>
          </cell>
          <cell r="D515" t="str">
            <v>Zaměstnanci regionálního školství celkem</v>
          </cell>
          <cell r="I515">
            <v>18813.553961092479</v>
          </cell>
          <cell r="J515">
            <v>19834.405736461973</v>
          </cell>
          <cell r="K515">
            <v>20482.539700000001</v>
          </cell>
          <cell r="L515">
            <v>21864.724999999999</v>
          </cell>
          <cell r="M515">
            <v>1.0542615062247502</v>
          </cell>
          <cell r="N515">
            <v>1.0326772564880304</v>
          </cell>
          <cell r="O515">
            <v>1.0674811483460713</v>
          </cell>
          <cell r="P515">
            <v>1.1621794077406915</v>
          </cell>
          <cell r="Q515" t="str">
            <v>opr.archiv u zam.VS a u akad.p.</v>
          </cell>
        </row>
        <row r="516">
          <cell r="A516" t="str">
            <v>T431E_3a</v>
          </cell>
          <cell r="B516" t="str">
            <v>učitelé regionálního školství celkem1)</v>
          </cell>
          <cell r="C516" t="str">
            <v>z toho</v>
          </cell>
          <cell r="F516" t="str">
            <v>učitelé regionálního školství celkem1)</v>
          </cell>
          <cell r="I516">
            <v>22582.345580448055</v>
          </cell>
          <cell r="J516">
            <v>23790.722324922768</v>
          </cell>
          <cell r="K516">
            <v>24552.665300000001</v>
          </cell>
          <cell r="L516">
            <v>25891.233</v>
          </cell>
          <cell r="M516">
            <v>1.0535097977386785</v>
          </cell>
          <cell r="N516">
            <v>1.0320268953868219</v>
          </cell>
          <cell r="O516">
            <v>1.0545182237302766</v>
          </cell>
          <cell r="P516">
            <v>1.1465254088758965</v>
          </cell>
        </row>
        <row r="517">
          <cell r="A517" t="str">
            <v>T431E_3b</v>
          </cell>
          <cell r="B517" t="str">
            <v xml:space="preserve"> učitelé základních škol (bez "speciálních")1)</v>
          </cell>
          <cell r="E517" t="str">
            <v>z toho</v>
          </cell>
          <cell r="G517" t="str">
            <v xml:space="preserve"> učitelé základních škol (bez "speciálních")1)</v>
          </cell>
          <cell r="I517">
            <v>22923.426142154774</v>
          </cell>
          <cell r="J517">
            <v>24089.92534510262</v>
          </cell>
          <cell r="K517">
            <v>24986.5082</v>
          </cell>
          <cell r="L517">
            <v>26568.122599999999</v>
          </cell>
          <cell r="M517">
            <v>1.0508867738929621</v>
          </cell>
          <cell r="N517">
            <v>1.0372181666009044</v>
          </cell>
          <cell r="O517">
            <v>1.0632987365557545</v>
          </cell>
          <cell r="P517">
            <v>1.1589944031596067</v>
          </cell>
        </row>
        <row r="518">
          <cell r="A518" t="str">
            <v>T431E_3c</v>
          </cell>
          <cell r="B518" t="str">
            <v xml:space="preserve"> učitelé SŠ (gymnázia, sport. školy, SOŠ a konzerv., SOU, SPV, VOŠ, bez "speciálních")1)</v>
          </cell>
          <cell r="G518" t="str">
            <v xml:space="preserve"> učitelé SŠ (gymnázia, sport. školy, SOŠ a konzerv., SOU, SPV, VOŠ, bez "speciálních")1)</v>
          </cell>
          <cell r="I518">
            <v>24342.981346988548</v>
          </cell>
          <cell r="J518">
            <v>25823.591229799556</v>
          </cell>
          <cell r="K518">
            <v>26534.4149</v>
          </cell>
          <cell r="L518">
            <v>27772.157999999999</v>
          </cell>
          <cell r="M518">
            <v>1.0608228656016356</v>
          </cell>
          <cell r="N518">
            <v>1.0275261354578822</v>
          </cell>
          <cell r="O518">
            <v>1.0466467078571233</v>
          </cell>
          <cell r="P518">
            <v>1.1408692141743628</v>
          </cell>
        </row>
        <row r="519">
          <cell r="A519" t="str">
            <v>T431E_4</v>
          </cell>
          <cell r="B519" t="str">
            <v>Zaměstnanci veřejných vysokých škol celkem
(včetně kolejí, menz, VŠZS a VŠLS, VaV z kap. 333, ESF)</v>
          </cell>
          <cell r="D519" t="str">
            <v>Zaměstnanci veřejných vysokých škol celkem
(včetně kolejí, menz, VŠZS a VŠLS, VaV z kap. 333, ESF)</v>
          </cell>
          <cell r="I519">
            <v>25938.27244177875</v>
          </cell>
          <cell r="J519">
            <v>28159.355530753619</v>
          </cell>
          <cell r="K519">
            <v>29384.2372</v>
          </cell>
          <cell r="L519">
            <v>30507.712500000001</v>
          </cell>
          <cell r="M519">
            <v>1.0856295689684163</v>
          </cell>
          <cell r="N519">
            <v>1.0434982138674536</v>
          </cell>
          <cell r="O519">
            <v>1.0382339446946747</v>
          </cell>
          <cell r="P519">
            <v>1.1761659365895647</v>
          </cell>
          <cell r="Q519" t="str">
            <v>ESF od r.2006 ! Data za r.05 v E tab.(vč.ESF) stejné jako bez ESF</v>
          </cell>
        </row>
        <row r="523">
          <cell r="I523" t="str">
            <v>4.1.2.E  PRŮMĚRNÉ MĚSÍČNÍ PLATY V ČR A VE ŠKOLSTVÍ</v>
          </cell>
        </row>
        <row r="524">
          <cell r="I524" t="str">
            <v>rok 2006</v>
          </cell>
          <cell r="J524" t="str">
            <v>rok 2007</v>
          </cell>
          <cell r="K524" t="str">
            <v>rok 2008</v>
          </cell>
          <cell r="M524" t="str">
            <v>rok 2009</v>
          </cell>
        </row>
        <row r="525">
          <cell r="A525" t="str">
            <v>T412E_1</v>
          </cell>
          <cell r="B525" t="str">
            <v>Česká republika celkem</v>
          </cell>
          <cell r="C525">
            <v>0</v>
          </cell>
          <cell r="D525" t="str">
            <v>Česká republika celkem</v>
          </cell>
          <cell r="I525">
            <v>20844</v>
          </cell>
          <cell r="J525">
            <v>22384</v>
          </cell>
          <cell r="K525">
            <v>22691</v>
          </cell>
          <cell r="M525">
            <v>23598</v>
          </cell>
        </row>
        <row r="526">
          <cell r="A526" t="str">
            <v>T412E_2</v>
          </cell>
          <cell r="B526" t="str">
            <v>nepodnikatelská sféra</v>
          </cell>
          <cell r="E526" t="str">
            <v>nepodnikatelská sféra</v>
          </cell>
          <cell r="I526">
            <v>20975</v>
          </cell>
          <cell r="J526">
            <v>22387</v>
          </cell>
          <cell r="K526">
            <v>23337</v>
          </cell>
          <cell r="M526">
            <v>24433</v>
          </cell>
        </row>
        <row r="527">
          <cell r="A527" t="str">
            <v>T412E_3</v>
          </cell>
          <cell r="B527" t="str">
            <v>Zaměstnanci regionálního školství celkem</v>
          </cell>
          <cell r="D527" t="str">
            <v>Zaměstnanci regionálního školství celkem</v>
          </cell>
          <cell r="I527">
            <v>18813.553961092479</v>
          </cell>
          <cell r="J527">
            <v>19834.405736461973</v>
          </cell>
          <cell r="K527">
            <v>20482.539700000001</v>
          </cell>
          <cell r="M527">
            <v>21864.724999999999</v>
          </cell>
          <cell r="O527" t="str">
            <v>opr.archiv u zam.VS a u akad.p.</v>
          </cell>
        </row>
        <row r="528">
          <cell r="A528" t="str">
            <v>T412E_3a</v>
          </cell>
          <cell r="B528" t="str">
            <v>učitelé regionálního školství celkem1)</v>
          </cell>
          <cell r="C528" t="str">
            <v>z toho</v>
          </cell>
          <cell r="F528" t="str">
            <v>učitelé regionálního školství celkem1)</v>
          </cell>
          <cell r="H528">
            <v>0</v>
          </cell>
          <cell r="I528">
            <v>22582.345580448055</v>
          </cell>
          <cell r="J528">
            <v>23790.722324922768</v>
          </cell>
          <cell r="K528">
            <v>24552.665300000001</v>
          </cell>
          <cell r="M528">
            <v>25891.233</v>
          </cell>
        </row>
        <row r="529">
          <cell r="A529" t="str">
            <v>T412E_3b</v>
          </cell>
          <cell r="B529" t="str">
            <v xml:space="preserve"> učitelé základních škol (bez "speciálních")1)</v>
          </cell>
          <cell r="E529" t="str">
            <v>z toho</v>
          </cell>
          <cell r="G529" t="str">
            <v xml:space="preserve"> učitelé základních škol (bez "speciálních")1)</v>
          </cell>
          <cell r="H529">
            <v>0</v>
          </cell>
          <cell r="I529">
            <v>22923.426142154774</v>
          </cell>
          <cell r="J529">
            <v>24089.92534510262</v>
          </cell>
          <cell r="K529">
            <v>24986.5082</v>
          </cell>
          <cell r="M529">
            <v>26568.122599999999</v>
          </cell>
        </row>
        <row r="530">
          <cell r="A530" t="str">
            <v>T412E_3c</v>
          </cell>
          <cell r="B530" t="str">
            <v xml:space="preserve"> učitelé SŠ (gymnázia, sport. školy, SOŠ a konzerv., SOU, SPV, VOŠ, bez "speciálních")1)</v>
          </cell>
          <cell r="G530" t="str">
            <v xml:space="preserve"> učitelé SŠ (gymnázia, sport. školy, SOŠ a konzerv., SOU, SPV, VOŠ, bez "speciálních")1)</v>
          </cell>
          <cell r="H530">
            <v>0</v>
          </cell>
          <cell r="I530">
            <v>24342.981346988548</v>
          </cell>
          <cell r="J530">
            <v>25823.591229799556</v>
          </cell>
          <cell r="K530">
            <v>26534.4149</v>
          </cell>
          <cell r="M530">
            <v>27772.157999999999</v>
          </cell>
        </row>
        <row r="531">
          <cell r="A531" t="str">
            <v>T412E_4</v>
          </cell>
          <cell r="B531" t="str">
            <v>Zaměstnanci veřejných vysokých škol celkem
(včetně kolejí, menz, VŠZS a VŠLS, VaV z kap. 333, ESF)</v>
          </cell>
          <cell r="D531" t="str">
            <v>Zaměstnanci veřejných vysokých škol celkem
(včetně kolejí, menz, VŠZS a VŠLS, VaV z kap. 333, ESF)</v>
          </cell>
          <cell r="I531">
            <v>25938.27244177875</v>
          </cell>
          <cell r="J531">
            <v>28159.355530753619</v>
          </cell>
          <cell r="K531">
            <v>29384.2372</v>
          </cell>
          <cell r="M531">
            <v>30507.712500000001</v>
          </cell>
          <cell r="O531" t="str">
            <v>ESF od r.2006 ! Data za r.05 v E tab.(vč.ESF) stejné jako bez ESF</v>
          </cell>
        </row>
        <row r="532">
          <cell r="A532" t="str">
            <v>T412E_6</v>
          </cell>
          <cell r="C532" t="str">
            <v>SROVNÁNÍ S PRŮMĚRNOU MĚSÍČNÍ MZDOU V ČESKÉ REPUBLICE CELKEM</v>
          </cell>
        </row>
        <row r="533">
          <cell r="A533" t="str">
            <v>T412E_7</v>
          </cell>
          <cell r="B533" t="str">
            <v>Zaměstnanci regionálního školství celkem</v>
          </cell>
          <cell r="D533" t="str">
            <v>Zaměstnanci regionálního školství celkem</v>
          </cell>
          <cell r="I533">
            <v>0.90258846483844168</v>
          </cell>
          <cell r="J533">
            <v>0.88609746856960203</v>
          </cell>
          <cell r="K533">
            <v>0.90267241196950343</v>
          </cell>
          <cell r="M533">
            <v>0.926549919484702</v>
          </cell>
        </row>
        <row r="534">
          <cell r="A534" t="str">
            <v>T412E_7a</v>
          </cell>
          <cell r="B534" t="str">
            <v>učitelé regionálního školství celkem1)</v>
          </cell>
          <cell r="C534" t="str">
            <v>z toho</v>
          </cell>
          <cell r="F534" t="str">
            <v>učitelé regionálního školství celkem1)</v>
          </cell>
          <cell r="I534">
            <v>1.0833978881427775</v>
          </cell>
          <cell r="J534">
            <v>1.0628449930719608</v>
          </cell>
          <cell r="K534">
            <v>1.0820442157683663</v>
          </cell>
          <cell r="M534">
            <v>1.0971791253496059</v>
          </cell>
        </row>
        <row r="535">
          <cell r="A535" t="str">
            <v>T412E_7b</v>
          </cell>
          <cell r="B535" t="str">
            <v xml:space="preserve"> učitelé základních škol (bez "speciálních")1)</v>
          </cell>
          <cell r="E535" t="str">
            <v>z toho</v>
          </cell>
          <cell r="G535" t="str">
            <v xml:space="preserve"> učitelé základních škol (bez "speciálních")1)</v>
          </cell>
          <cell r="I535">
            <v>1.099761376998406</v>
          </cell>
          <cell r="J535">
            <v>1.0762118184910034</v>
          </cell>
          <cell r="K535">
            <v>1.1011638182539334</v>
          </cell>
          <cell r="M535">
            <v>1.1258633189253326</v>
          </cell>
        </row>
        <row r="536">
          <cell r="A536" t="str">
            <v>T412E_7c</v>
          </cell>
          <cell r="B536" t="str">
            <v xml:space="preserve"> učitelé SŠ (gymnázia, sport. školy, SOŠ a konzerv., SOU, SPV, VOŠ, bez "speciálních")1)</v>
          </cell>
          <cell r="G536" t="str">
            <v xml:space="preserve"> učitelé SŠ (gymnázia, sport. školy, SOŠ a konzerv., SOU, SPV, VOŠ, bez "speciálních")1)</v>
          </cell>
          <cell r="I536">
            <v>1.1678651576947106</v>
          </cell>
          <cell r="J536">
            <v>1.1536629391440116</v>
          </cell>
          <cell r="K536">
            <v>1.169380587016879</v>
          </cell>
          <cell r="M536">
            <v>1.1768860920416984</v>
          </cell>
        </row>
        <row r="537">
          <cell r="A537" t="str">
            <v>T412E_8</v>
          </cell>
          <cell r="B537" t="str">
            <v>Zaměstnanci veřejných vysokých škol celkem
(včetně kolejí, menz, VŠZS a VŠLS, VaV z kap. 333, ESF)</v>
          </cell>
          <cell r="D537" t="str">
            <v>Zaměstnanci veřejných vysokých škol celkem
(včetně kolejí, menz, VŠZS a VŠLS, VaV z kap. 333, ESF)</v>
          </cell>
          <cell r="I537">
            <v>1.2443999444338298</v>
          </cell>
          <cell r="J537">
            <v>1.2580126666705513</v>
          </cell>
          <cell r="K537">
            <v>1.2949732140496233</v>
          </cell>
          <cell r="M537">
            <v>1.2928092423086703</v>
          </cell>
        </row>
        <row r="538">
          <cell r="A538" t="str">
            <v>T412E_10</v>
          </cell>
          <cell r="C538" t="str">
            <v>SROVNÁNÍ S PRŮMĚRNOU MĚSÍČNÍ MZDOU V NEPODNIKATELSKÉ SFÉŘE</v>
          </cell>
        </row>
        <row r="539">
          <cell r="A539" t="str">
            <v>T412E_11</v>
          </cell>
          <cell r="B539" t="str">
            <v>Zaměstnanci regionálního školství celkem</v>
          </cell>
          <cell r="D539" t="str">
            <v>Zaměstnanci regionálního školství celkem</v>
          </cell>
          <cell r="I539">
            <v>0.8969513211486283</v>
          </cell>
          <cell r="J539">
            <v>0.88597872588832682</v>
          </cell>
          <cell r="K539">
            <v>0.87768520803873684</v>
          </cell>
          <cell r="M539">
            <v>0.89488499160970814</v>
          </cell>
        </row>
        <row r="540">
          <cell r="A540" t="str">
            <v>T412E_11a</v>
          </cell>
          <cell r="B540" t="str">
            <v>učitelé regionálního školství celkem1)</v>
          </cell>
          <cell r="C540" t="str">
            <v>z toho</v>
          </cell>
          <cell r="F540" t="str">
            <v>učitelé regionálního školství celkem1)</v>
          </cell>
          <cell r="I540">
            <v>1.0766314937043173</v>
          </cell>
          <cell r="J540">
            <v>1.0627025651012985</v>
          </cell>
          <cell r="K540">
            <v>1.0520917555812659</v>
          </cell>
          <cell r="M540">
            <v>1.0596829288257685</v>
          </cell>
        </row>
        <row r="541">
          <cell r="A541" t="str">
            <v>T412E_11b</v>
          </cell>
          <cell r="B541" t="str">
            <v xml:space="preserve"> učitelé základních škol (bez "speciálních")1)</v>
          </cell>
          <cell r="E541" t="str">
            <v>z toho</v>
          </cell>
          <cell r="G541" t="str">
            <v xml:space="preserve"> učitelé základních škol (bez "speciálních")1)</v>
          </cell>
          <cell r="I541">
            <v>1.092892783892957</v>
          </cell>
          <cell r="J541">
            <v>1.0760675992809496</v>
          </cell>
          <cell r="K541">
            <v>1.0706821013840682</v>
          </cell>
          <cell r="M541">
            <v>1.0873868374739082</v>
          </cell>
        </row>
        <row r="542">
          <cell r="A542" t="str">
            <v>T412E_11c</v>
          </cell>
          <cell r="B542" t="str">
            <v xml:space="preserve"> učitelé SŠ (gymnázia, sport. školy, SOŠ a konzerv., SOU, SPV, VOŠ, bez "speciálních")1)</v>
          </cell>
          <cell r="G542" t="str">
            <v xml:space="preserve"> učitelé SŠ (gymnázia, sport. školy, SOŠ a konzerv., SOU, SPV, VOŠ, bez "speciálních")1)</v>
          </cell>
          <cell r="I542">
            <v>1.1605712203570226</v>
          </cell>
          <cell r="J542">
            <v>1.1535083409925204</v>
          </cell>
          <cell r="K542">
            <v>1.1370105369156276</v>
          </cell>
          <cell r="M542">
            <v>1.1366659026726149</v>
          </cell>
        </row>
        <row r="543">
          <cell r="A543" t="str">
            <v>T412E_12</v>
          </cell>
          <cell r="B543" t="str">
            <v>Zaměstnanci veřejných vysokých škol celkem
(včetně kolejí, menz, VŠZS a VŠLS, VaV z kap. 333, ESF)</v>
          </cell>
          <cell r="D543" t="str">
            <v>Zaměstnanci veřejných vysokých škol celkem
(včetně kolejí, menz, VŠZS a VŠLS, VaV z kap. 333, ESF)</v>
          </cell>
          <cell r="I543">
            <v>1.236628006759416</v>
          </cell>
          <cell r="J543">
            <v>1.2578440849936847</v>
          </cell>
          <cell r="K543">
            <v>1.2591265886789218</v>
          </cell>
          <cell r="M543">
            <v>1.2486273687226292</v>
          </cell>
        </row>
        <row r="546">
          <cell r="I546" t="str">
            <v>3.1.1.A  ZAMĚSTNANCI CELKEM VVŠ – ŽENY</v>
          </cell>
        </row>
        <row r="547">
          <cell r="I547" t="str">
            <v>průměrný měsíční plat/mzda
(bez OPPP / OON)</v>
          </cell>
          <cell r="L547" t="str">
            <v>průměrný přepočtený počet</v>
          </cell>
        </row>
        <row r="548">
          <cell r="I548" t="str">
            <v>rok 2008</v>
          </cell>
          <cell r="J548" t="str">
            <v>rok 2009</v>
          </cell>
          <cell r="K548" t="str">
            <v>index</v>
          </cell>
          <cell r="L548" t="str">
            <v>rok 2008</v>
          </cell>
          <cell r="M548" t="str">
            <v>rok 2009</v>
          </cell>
          <cell r="N548" t="str">
            <v>index</v>
          </cell>
          <cell r="O548" t="str">
            <v>rozdíl</v>
          </cell>
        </row>
        <row r="549">
          <cell r="A549" t="str">
            <v>T311a_2</v>
          </cell>
          <cell r="B549" t="str">
            <v xml:space="preserve"> veřejné vysoké školy</v>
          </cell>
          <cell r="C549" t="str">
            <v xml:space="preserve"> veřejné vysoké školy</v>
          </cell>
          <cell r="I549" t="str">
            <v xml:space="preserve">. </v>
          </cell>
          <cell r="J549" t="str">
            <v xml:space="preserve">. </v>
          </cell>
          <cell r="K549" t="str">
            <v xml:space="preserve">x </v>
          </cell>
          <cell r="L549" t="str">
            <v xml:space="preserve">. </v>
          </cell>
          <cell r="M549" t="str">
            <v xml:space="preserve">. </v>
          </cell>
          <cell r="N549" t="str">
            <v xml:space="preserve">x </v>
          </cell>
          <cell r="O549" t="str">
            <v xml:space="preserve">x </v>
          </cell>
        </row>
        <row r="550">
          <cell r="A550" t="str">
            <v>T311a_3</v>
          </cell>
          <cell r="B550" t="str">
            <v xml:space="preserve"> vysoké školy</v>
          </cell>
          <cell r="E550" t="str">
            <v xml:space="preserve"> vysoké školy</v>
          </cell>
          <cell r="I550" t="str">
            <v xml:space="preserve">. </v>
          </cell>
          <cell r="J550" t="str">
            <v xml:space="preserve">. </v>
          </cell>
          <cell r="K550" t="str">
            <v xml:space="preserve">x </v>
          </cell>
          <cell r="L550" t="str">
            <v xml:space="preserve">. </v>
          </cell>
          <cell r="M550" t="str">
            <v xml:space="preserve">. </v>
          </cell>
          <cell r="N550" t="str">
            <v xml:space="preserve">x </v>
          </cell>
          <cell r="O550" t="str">
            <v xml:space="preserve">x </v>
          </cell>
        </row>
        <row r="551">
          <cell r="A551" t="str">
            <v>T311a_4</v>
          </cell>
          <cell r="B551" t="str">
            <v xml:space="preserve"> koleje</v>
          </cell>
          <cell r="E551" t="str">
            <v xml:space="preserve"> koleje</v>
          </cell>
          <cell r="I551" t="str">
            <v xml:space="preserve">. </v>
          </cell>
          <cell r="J551" t="str">
            <v xml:space="preserve">. </v>
          </cell>
          <cell r="K551" t="str">
            <v xml:space="preserve">x </v>
          </cell>
          <cell r="L551" t="str">
            <v xml:space="preserve">. </v>
          </cell>
          <cell r="M551" t="str">
            <v xml:space="preserve">. </v>
          </cell>
          <cell r="N551" t="str">
            <v xml:space="preserve">x </v>
          </cell>
          <cell r="O551" t="str">
            <v xml:space="preserve">x </v>
          </cell>
        </row>
        <row r="552">
          <cell r="A552" t="str">
            <v>T311a_5</v>
          </cell>
          <cell r="B552" t="str">
            <v xml:space="preserve"> menzy</v>
          </cell>
          <cell r="E552" t="str">
            <v xml:space="preserve"> menzy</v>
          </cell>
          <cell r="I552" t="str">
            <v xml:space="preserve">. </v>
          </cell>
          <cell r="J552" t="str">
            <v xml:space="preserve">. </v>
          </cell>
          <cell r="K552" t="str">
            <v xml:space="preserve">x </v>
          </cell>
          <cell r="L552" t="str">
            <v xml:space="preserve">. </v>
          </cell>
          <cell r="M552" t="str">
            <v xml:space="preserve">. </v>
          </cell>
          <cell r="N552" t="str">
            <v xml:space="preserve">x </v>
          </cell>
          <cell r="O552" t="str">
            <v xml:space="preserve">x </v>
          </cell>
        </row>
        <row r="553">
          <cell r="A553" t="str">
            <v>T311a_6</v>
          </cell>
          <cell r="B553" t="str">
            <v xml:space="preserve"> VŠ zemědělské a lesní statky</v>
          </cell>
          <cell r="E553" t="str">
            <v xml:space="preserve"> VŠ zemědělské a lesní statky</v>
          </cell>
          <cell r="I553" t="str">
            <v xml:space="preserve">. </v>
          </cell>
          <cell r="J553" t="str">
            <v xml:space="preserve">. </v>
          </cell>
          <cell r="K553" t="str">
            <v xml:space="preserve">x </v>
          </cell>
          <cell r="L553" t="str">
            <v xml:space="preserve">. </v>
          </cell>
          <cell r="M553" t="str">
            <v xml:space="preserve">. </v>
          </cell>
          <cell r="N553" t="str">
            <v xml:space="preserve">x </v>
          </cell>
          <cell r="O553" t="str">
            <v xml:space="preserve">x </v>
          </cell>
        </row>
        <row r="554">
          <cell r="A554" t="str">
            <v>T311a_7</v>
          </cell>
          <cell r="B554" t="str">
            <v xml:space="preserve"> výzkum a vývoj (z kap. 333-MŠMT)</v>
          </cell>
          <cell r="E554" t="str">
            <v xml:space="preserve"> výzkum a vývoj (z kap. 333-MŠMT)</v>
          </cell>
          <cell r="I554" t="str">
            <v xml:space="preserve">. </v>
          </cell>
          <cell r="J554" t="str">
            <v xml:space="preserve">. </v>
          </cell>
          <cell r="K554" t="str">
            <v xml:space="preserve">x </v>
          </cell>
          <cell r="L554" t="str">
            <v xml:space="preserve">. </v>
          </cell>
          <cell r="M554" t="str">
            <v xml:space="preserve">. </v>
          </cell>
          <cell r="N554" t="str">
            <v xml:space="preserve">x </v>
          </cell>
          <cell r="O554" t="str">
            <v xml:space="preserve">x </v>
          </cell>
        </row>
        <row r="557">
          <cell r="I557" t="str">
            <v>3.1.2.A  ZAMĚSTNANCI VÝZKUMU A VÝVOJE VVŠ – ŽENY</v>
          </cell>
        </row>
        <row r="558">
          <cell r="I558" t="str">
            <v>průměrná měsíční mzda (bez OON)</v>
          </cell>
          <cell r="L558" t="str">
            <v>průměrný přepočtený počet</v>
          </cell>
        </row>
        <row r="559">
          <cell r="I559" t="str">
            <v>rok 2008</v>
          </cell>
          <cell r="J559" t="str">
            <v>rok 2009</v>
          </cell>
          <cell r="K559" t="str">
            <v>index</v>
          </cell>
          <cell r="L559" t="str">
            <v>rok 2008</v>
          </cell>
          <cell r="M559" t="str">
            <v>rok 2009</v>
          </cell>
          <cell r="N559" t="str">
            <v>index</v>
          </cell>
          <cell r="O559" t="str">
            <v>rozdíl</v>
          </cell>
        </row>
        <row r="560">
          <cell r="A560" t="str">
            <v>T312a_1</v>
          </cell>
          <cell r="B560" t="str">
            <v>placení z prostředků kapitoly 333-MŠMT</v>
          </cell>
          <cell r="D560" t="str">
            <v>placení z prostředků kapitoly 333-MŠMT</v>
          </cell>
          <cell r="I560" t="str">
            <v xml:space="preserve">. </v>
          </cell>
          <cell r="J560" t="str">
            <v xml:space="preserve">. </v>
          </cell>
          <cell r="K560" t="str">
            <v xml:space="preserve">x </v>
          </cell>
          <cell r="L560" t="str">
            <v xml:space="preserve">. </v>
          </cell>
          <cell r="M560" t="str">
            <v xml:space="preserve">. </v>
          </cell>
          <cell r="N560" t="str">
            <v xml:space="preserve">x </v>
          </cell>
          <cell r="O560" t="str">
            <v xml:space="preserve">x </v>
          </cell>
        </row>
        <row r="561">
          <cell r="A561" t="str">
            <v>T312a_2</v>
          </cell>
          <cell r="B561" t="str">
            <v>placení z ostatních zdrojů1)</v>
          </cell>
          <cell r="D561" t="str">
            <v>placení z ostatních zdrojů1)</v>
          </cell>
          <cell r="I561" t="str">
            <v xml:space="preserve">. </v>
          </cell>
          <cell r="J561" t="str">
            <v xml:space="preserve">. </v>
          </cell>
          <cell r="K561" t="str">
            <v xml:space="preserve">x </v>
          </cell>
          <cell r="L561" t="str">
            <v xml:space="preserve">. </v>
          </cell>
          <cell r="M561" t="str">
            <v xml:space="preserve">. </v>
          </cell>
          <cell r="N561" t="str">
            <v xml:space="preserve">x </v>
          </cell>
          <cell r="O561" t="str">
            <v xml:space="preserve">x </v>
          </cell>
        </row>
        <row r="565">
          <cell r="I565" t="str">
            <v>3.1.3.A  AKADEMIČTÍ A VĚDEČTÍ PRACOVNÍCI VYSOKÝCH ŠKOL – ŽENY</v>
          </cell>
        </row>
        <row r="566">
          <cell r="I566" t="str">
            <v>průměrná měsíční mzda (bez OON)</v>
          </cell>
          <cell r="L566" t="str">
            <v>průměrný přepočtený počet</v>
          </cell>
        </row>
        <row r="567">
          <cell r="I567" t="str">
            <v>rok 2008</v>
          </cell>
          <cell r="J567" t="str">
            <v>rok 2009</v>
          </cell>
          <cell r="K567" t="str">
            <v>index</v>
          </cell>
          <cell r="L567" t="str">
            <v>rok 2008</v>
          </cell>
          <cell r="M567" t="str">
            <v>rok 2009</v>
          </cell>
          <cell r="N567" t="str">
            <v>index</v>
          </cell>
          <cell r="O567" t="str">
            <v>rozdíl</v>
          </cell>
        </row>
        <row r="568">
          <cell r="A568" t="str">
            <v>T313a_1</v>
          </cell>
          <cell r="B568" t="str">
            <v>Akademičtí pracovníci celkem</v>
          </cell>
          <cell r="D568" t="str">
            <v>Akademičtí pracovníci celkem</v>
          </cell>
          <cell r="I568" t="str">
            <v xml:space="preserve">. </v>
          </cell>
          <cell r="J568" t="str">
            <v xml:space="preserve">. </v>
          </cell>
          <cell r="K568" t="str">
            <v xml:space="preserve">x </v>
          </cell>
          <cell r="L568" t="str">
            <v xml:space="preserve">. </v>
          </cell>
          <cell r="M568" t="str">
            <v xml:space="preserve">. </v>
          </cell>
          <cell r="N568" t="str">
            <v xml:space="preserve">x </v>
          </cell>
          <cell r="O568" t="str">
            <v xml:space="preserve">x </v>
          </cell>
        </row>
        <row r="569">
          <cell r="A569" t="str">
            <v>T313a_2</v>
          </cell>
          <cell r="B569" t="str">
            <v xml:space="preserve"> pedagogičtí pracovníci VaV</v>
          </cell>
          <cell r="E569" t="str">
            <v xml:space="preserve"> pedagogičtí pracovníci VaV</v>
          </cell>
          <cell r="I569" t="str">
            <v xml:space="preserve">. </v>
          </cell>
          <cell r="J569" t="str">
            <v xml:space="preserve">. </v>
          </cell>
          <cell r="K569" t="str">
            <v xml:space="preserve">x </v>
          </cell>
          <cell r="L569" t="str">
            <v xml:space="preserve">. </v>
          </cell>
          <cell r="M569" t="str">
            <v xml:space="preserve">. </v>
          </cell>
          <cell r="N569" t="str">
            <v xml:space="preserve">x </v>
          </cell>
          <cell r="O569" t="str">
            <v xml:space="preserve">x </v>
          </cell>
        </row>
        <row r="570">
          <cell r="A570" t="str">
            <v>T313a_3</v>
          </cell>
          <cell r="B570" t="str">
            <v xml:space="preserve"> profesoři</v>
          </cell>
          <cell r="G570" t="str">
            <v xml:space="preserve"> profesoři</v>
          </cell>
          <cell r="I570" t="str">
            <v xml:space="preserve">. </v>
          </cell>
          <cell r="J570" t="str">
            <v xml:space="preserve">. </v>
          </cell>
          <cell r="K570" t="str">
            <v xml:space="preserve">x </v>
          </cell>
          <cell r="L570" t="str">
            <v xml:space="preserve">. </v>
          </cell>
          <cell r="M570" t="str">
            <v xml:space="preserve">. </v>
          </cell>
          <cell r="N570" t="str">
            <v xml:space="preserve">x </v>
          </cell>
          <cell r="O570" t="str">
            <v xml:space="preserve">x </v>
          </cell>
        </row>
        <row r="571">
          <cell r="A571" t="str">
            <v>T313a_4</v>
          </cell>
          <cell r="B571" t="str">
            <v xml:space="preserve"> docenti</v>
          </cell>
          <cell r="G571" t="str">
            <v xml:space="preserve"> docenti</v>
          </cell>
          <cell r="I571" t="str">
            <v xml:space="preserve">. </v>
          </cell>
          <cell r="J571" t="str">
            <v xml:space="preserve">. </v>
          </cell>
          <cell r="K571" t="str">
            <v xml:space="preserve">x </v>
          </cell>
          <cell r="L571" t="str">
            <v xml:space="preserve">. </v>
          </cell>
          <cell r="M571" t="str">
            <v xml:space="preserve">. </v>
          </cell>
          <cell r="N571" t="str">
            <v xml:space="preserve">x </v>
          </cell>
          <cell r="O571" t="str">
            <v xml:space="preserve">x </v>
          </cell>
        </row>
        <row r="572">
          <cell r="A572" t="str">
            <v>T313a_5</v>
          </cell>
          <cell r="B572" t="str">
            <v xml:space="preserve"> odborní asistenti</v>
          </cell>
          <cell r="G572" t="str">
            <v xml:space="preserve"> odborní asistenti</v>
          </cell>
          <cell r="I572" t="str">
            <v xml:space="preserve">. </v>
          </cell>
          <cell r="J572" t="str">
            <v xml:space="preserve">. </v>
          </cell>
          <cell r="K572" t="str">
            <v xml:space="preserve">x </v>
          </cell>
          <cell r="L572" t="str">
            <v xml:space="preserve">. </v>
          </cell>
          <cell r="M572" t="str">
            <v xml:space="preserve">. </v>
          </cell>
          <cell r="N572" t="str">
            <v xml:space="preserve">x </v>
          </cell>
          <cell r="O572" t="str">
            <v xml:space="preserve">x </v>
          </cell>
        </row>
        <row r="573">
          <cell r="A573" t="str">
            <v>T313a_6</v>
          </cell>
          <cell r="B573" t="str">
            <v xml:space="preserve"> asistenti</v>
          </cell>
          <cell r="G573" t="str">
            <v xml:space="preserve"> asistenti</v>
          </cell>
          <cell r="I573" t="str">
            <v xml:space="preserve">. </v>
          </cell>
          <cell r="J573" t="str">
            <v xml:space="preserve">. </v>
          </cell>
          <cell r="K573" t="str">
            <v xml:space="preserve">x </v>
          </cell>
          <cell r="L573" t="str">
            <v xml:space="preserve">. </v>
          </cell>
          <cell r="M573" t="str">
            <v xml:space="preserve">. </v>
          </cell>
          <cell r="N573" t="str">
            <v xml:space="preserve">x </v>
          </cell>
          <cell r="O573" t="str">
            <v xml:space="preserve">x </v>
          </cell>
        </row>
        <row r="574">
          <cell r="A574" t="str">
            <v>T313a_7</v>
          </cell>
          <cell r="B574" t="str">
            <v xml:space="preserve"> lektoři</v>
          </cell>
          <cell r="G574" t="str">
            <v xml:space="preserve"> lektoři</v>
          </cell>
          <cell r="I574" t="str">
            <v xml:space="preserve">. </v>
          </cell>
          <cell r="J574" t="str">
            <v xml:space="preserve">. </v>
          </cell>
          <cell r="K574" t="str">
            <v xml:space="preserve">x </v>
          </cell>
          <cell r="L574" t="str">
            <v xml:space="preserve">. </v>
          </cell>
          <cell r="M574" t="str">
            <v xml:space="preserve">. </v>
          </cell>
          <cell r="N574" t="str">
            <v xml:space="preserve">x </v>
          </cell>
          <cell r="O574" t="str">
            <v xml:space="preserve">x </v>
          </cell>
        </row>
        <row r="575">
          <cell r="A575" t="str">
            <v>T313a_8</v>
          </cell>
          <cell r="B575" t="str">
            <v>Vědečtí pracovníci</v>
          </cell>
          <cell r="E575" t="str">
            <v>Vědečtí pracovníci</v>
          </cell>
          <cell r="I575" t="str">
            <v xml:space="preserve">. </v>
          </cell>
          <cell r="J575" t="str">
            <v xml:space="preserve">. </v>
          </cell>
          <cell r="K575" t="str">
            <v xml:space="preserve">x </v>
          </cell>
          <cell r="L575" t="str">
            <v xml:space="preserve">. </v>
          </cell>
          <cell r="M575" t="str">
            <v xml:space="preserve">. </v>
          </cell>
          <cell r="N575" t="str">
            <v xml:space="preserve">x </v>
          </cell>
          <cell r="O575" t="str">
            <v xml:space="preserve">x </v>
          </cell>
        </row>
        <row r="578">
          <cell r="I578" t="str">
            <v>3.1.1.B  ZAMĚSTNANCI CELKEM - MUŽI</v>
          </cell>
        </row>
        <row r="579">
          <cell r="I579" t="str">
            <v>průměrný měsíční plat/mzda
(bez OPPP / OON)</v>
          </cell>
          <cell r="L579" t="str">
            <v>průměrný přepočtený počet</v>
          </cell>
        </row>
        <row r="580">
          <cell r="I580" t="str">
            <v>rok 2008</v>
          </cell>
          <cell r="J580" t="str">
            <v>rok 2009</v>
          </cell>
          <cell r="K580" t="str">
            <v>index</v>
          </cell>
          <cell r="L580" t="str">
            <v>rok 2008</v>
          </cell>
          <cell r="M580" t="str">
            <v>rok 2009</v>
          </cell>
          <cell r="N580" t="str">
            <v>index</v>
          </cell>
          <cell r="O580" t="str">
            <v>rozdíl</v>
          </cell>
        </row>
        <row r="581">
          <cell r="A581" t="str">
            <v>T311b_2</v>
          </cell>
          <cell r="B581" t="str">
            <v xml:space="preserve"> veřejné vysoké školy</v>
          </cell>
          <cell r="C581" t="str">
            <v xml:space="preserve"> veřejné vysoké školy</v>
          </cell>
          <cell r="I581" t="str">
            <v xml:space="preserve">. </v>
          </cell>
          <cell r="J581" t="str">
            <v xml:space="preserve">. </v>
          </cell>
          <cell r="K581" t="str">
            <v xml:space="preserve">x </v>
          </cell>
          <cell r="L581" t="str">
            <v xml:space="preserve">. </v>
          </cell>
          <cell r="M581" t="str">
            <v xml:space="preserve">. </v>
          </cell>
          <cell r="N581" t="str">
            <v xml:space="preserve">x </v>
          </cell>
          <cell r="O581" t="str">
            <v xml:space="preserve">x </v>
          </cell>
        </row>
        <row r="582">
          <cell r="A582" t="str">
            <v>T311b_3</v>
          </cell>
          <cell r="B582" t="str">
            <v xml:space="preserve"> vysoké školy</v>
          </cell>
          <cell r="E582" t="str">
            <v xml:space="preserve"> vysoké školy</v>
          </cell>
          <cell r="I582" t="str">
            <v xml:space="preserve">. </v>
          </cell>
          <cell r="J582" t="str">
            <v xml:space="preserve">. </v>
          </cell>
          <cell r="K582" t="str">
            <v xml:space="preserve">x </v>
          </cell>
          <cell r="L582" t="str">
            <v xml:space="preserve">. </v>
          </cell>
          <cell r="M582" t="str">
            <v xml:space="preserve">. </v>
          </cell>
          <cell r="N582" t="str">
            <v xml:space="preserve">x </v>
          </cell>
          <cell r="O582" t="str">
            <v xml:space="preserve">x </v>
          </cell>
        </row>
        <row r="583">
          <cell r="A583" t="str">
            <v>T311b_4</v>
          </cell>
          <cell r="B583" t="str">
            <v xml:space="preserve"> koleje</v>
          </cell>
          <cell r="E583" t="str">
            <v xml:space="preserve"> koleje</v>
          </cell>
          <cell r="I583" t="str">
            <v xml:space="preserve">. </v>
          </cell>
          <cell r="J583" t="str">
            <v xml:space="preserve">. </v>
          </cell>
          <cell r="K583" t="str">
            <v xml:space="preserve">x </v>
          </cell>
          <cell r="L583" t="str">
            <v xml:space="preserve">. </v>
          </cell>
          <cell r="M583" t="str">
            <v xml:space="preserve">. </v>
          </cell>
          <cell r="N583" t="str">
            <v xml:space="preserve">x </v>
          </cell>
          <cell r="O583" t="str">
            <v xml:space="preserve">x </v>
          </cell>
        </row>
        <row r="584">
          <cell r="A584" t="str">
            <v>T311b_5</v>
          </cell>
          <cell r="B584" t="str">
            <v xml:space="preserve"> menzy</v>
          </cell>
          <cell r="E584" t="str">
            <v xml:space="preserve"> menzy</v>
          </cell>
          <cell r="I584" t="str">
            <v xml:space="preserve">. </v>
          </cell>
          <cell r="J584" t="str">
            <v xml:space="preserve">. </v>
          </cell>
          <cell r="K584" t="str">
            <v xml:space="preserve">x </v>
          </cell>
          <cell r="L584" t="str">
            <v xml:space="preserve">. </v>
          </cell>
          <cell r="M584" t="str">
            <v xml:space="preserve">. </v>
          </cell>
          <cell r="N584" t="str">
            <v xml:space="preserve">x </v>
          </cell>
          <cell r="O584" t="str">
            <v xml:space="preserve">x </v>
          </cell>
        </row>
        <row r="585">
          <cell r="A585" t="str">
            <v>T311b_6</v>
          </cell>
          <cell r="B585" t="str">
            <v xml:space="preserve"> VŠ zemědělské a lesní statky</v>
          </cell>
          <cell r="E585" t="str">
            <v xml:space="preserve"> VŠ zemědělské a lesní statky</v>
          </cell>
          <cell r="I585" t="str">
            <v xml:space="preserve">. </v>
          </cell>
          <cell r="J585" t="str">
            <v xml:space="preserve">. </v>
          </cell>
          <cell r="K585" t="str">
            <v xml:space="preserve">x </v>
          </cell>
          <cell r="L585" t="str">
            <v xml:space="preserve">. </v>
          </cell>
          <cell r="M585" t="str">
            <v xml:space="preserve">. </v>
          </cell>
          <cell r="N585" t="str">
            <v xml:space="preserve">x </v>
          </cell>
          <cell r="O585" t="str">
            <v xml:space="preserve">x </v>
          </cell>
        </row>
        <row r="586">
          <cell r="A586" t="str">
            <v>T311b_7</v>
          </cell>
          <cell r="B586" t="str">
            <v xml:space="preserve"> výzkum a vývoj (z kap. 333-MŠMT)</v>
          </cell>
          <cell r="E586" t="str">
            <v xml:space="preserve"> výzkum a vývoj (z kap. 333-MŠMT)</v>
          </cell>
          <cell r="I586" t="str">
            <v xml:space="preserve">. </v>
          </cell>
          <cell r="J586" t="str">
            <v xml:space="preserve">. </v>
          </cell>
          <cell r="K586" t="str">
            <v xml:space="preserve">x </v>
          </cell>
          <cell r="L586" t="str">
            <v xml:space="preserve">. </v>
          </cell>
          <cell r="M586" t="str">
            <v xml:space="preserve">. </v>
          </cell>
          <cell r="N586" t="str">
            <v xml:space="preserve">x </v>
          </cell>
          <cell r="O586" t="str">
            <v xml:space="preserve">x </v>
          </cell>
        </row>
        <row r="589">
          <cell r="I589" t="str">
            <v>3.1.2.B  ZAMĚSTNANCI VÝZKUMU A VÝVOJE VVŠ – MUŽI</v>
          </cell>
        </row>
        <row r="590">
          <cell r="I590" t="str">
            <v>průměrná měsíční mzda (bez OON)</v>
          </cell>
          <cell r="L590" t="str">
            <v>průměrný přepočtený počet</v>
          </cell>
        </row>
        <row r="591">
          <cell r="I591" t="str">
            <v>rok 2008</v>
          </cell>
          <cell r="J591" t="str">
            <v>rok 2009</v>
          </cell>
          <cell r="K591" t="str">
            <v>index</v>
          </cell>
          <cell r="L591" t="str">
            <v>rok 2008</v>
          </cell>
          <cell r="M591" t="str">
            <v>rok 2009</v>
          </cell>
          <cell r="N591" t="str">
            <v>index</v>
          </cell>
          <cell r="O591" t="str">
            <v>rozdíl</v>
          </cell>
        </row>
        <row r="592">
          <cell r="A592" t="str">
            <v>T312b_1</v>
          </cell>
          <cell r="B592" t="str">
            <v>placení z prostředků kapitoly 333-MŠMT</v>
          </cell>
          <cell r="D592" t="str">
            <v>placení z prostředků kapitoly 333-MŠMT</v>
          </cell>
          <cell r="I592" t="str">
            <v xml:space="preserve">. </v>
          </cell>
          <cell r="J592" t="str">
            <v xml:space="preserve">. </v>
          </cell>
          <cell r="K592" t="str">
            <v xml:space="preserve">x </v>
          </cell>
          <cell r="L592" t="str">
            <v xml:space="preserve">. </v>
          </cell>
          <cell r="M592" t="str">
            <v xml:space="preserve">. </v>
          </cell>
          <cell r="N592" t="str">
            <v xml:space="preserve">x </v>
          </cell>
          <cell r="O592" t="str">
            <v xml:space="preserve">x </v>
          </cell>
        </row>
        <row r="593">
          <cell r="A593" t="str">
            <v>T312b_2</v>
          </cell>
          <cell r="B593" t="str">
            <v>placení z ostatních zdrojů1)</v>
          </cell>
          <cell r="D593" t="str">
            <v>placení z ostatních zdrojů1)</v>
          </cell>
          <cell r="I593" t="str">
            <v xml:space="preserve">. </v>
          </cell>
          <cell r="J593" t="str">
            <v xml:space="preserve">. </v>
          </cell>
          <cell r="K593" t="str">
            <v xml:space="preserve">x </v>
          </cell>
          <cell r="L593" t="str">
            <v xml:space="preserve">. </v>
          </cell>
          <cell r="M593" t="str">
            <v xml:space="preserve">. </v>
          </cell>
          <cell r="N593" t="str">
            <v xml:space="preserve">x </v>
          </cell>
          <cell r="O593" t="str">
            <v xml:space="preserve">x </v>
          </cell>
        </row>
        <row r="597">
          <cell r="I597" t="str">
            <v>3.1.3.B  AKADEMIČTÍ A VĚDEČTÍ PRACOVNÍCI VYSOKÝCH ŠKOL VVŠ – MUŽI</v>
          </cell>
        </row>
        <row r="598">
          <cell r="I598" t="str">
            <v>průměrná měsíční mzda (bez OON)</v>
          </cell>
          <cell r="L598" t="str">
            <v>průměrný přepočtený počet</v>
          </cell>
        </row>
        <row r="599">
          <cell r="I599" t="str">
            <v>rok 2008</v>
          </cell>
          <cell r="J599" t="str">
            <v>rok 2009</v>
          </cell>
          <cell r="K599" t="str">
            <v>index</v>
          </cell>
          <cell r="L599" t="str">
            <v>rok 2008</v>
          </cell>
          <cell r="M599" t="str">
            <v>rok 2009</v>
          </cell>
          <cell r="N599" t="str">
            <v>index</v>
          </cell>
          <cell r="O599" t="str">
            <v>rozdíl</v>
          </cell>
        </row>
        <row r="600">
          <cell r="A600" t="str">
            <v>T313b_1</v>
          </cell>
          <cell r="B600" t="str">
            <v>Akademičtí pracovníci celkem</v>
          </cell>
          <cell r="D600" t="str">
            <v>Akademičtí pracovníci celkem</v>
          </cell>
          <cell r="I600" t="str">
            <v xml:space="preserve">. </v>
          </cell>
          <cell r="J600" t="str">
            <v xml:space="preserve">. </v>
          </cell>
          <cell r="K600" t="str">
            <v xml:space="preserve">x </v>
          </cell>
          <cell r="L600" t="str">
            <v xml:space="preserve">. </v>
          </cell>
          <cell r="M600" t="str">
            <v xml:space="preserve">. </v>
          </cell>
          <cell r="N600" t="str">
            <v xml:space="preserve">x </v>
          </cell>
          <cell r="O600" t="str">
            <v xml:space="preserve">x </v>
          </cell>
        </row>
        <row r="601">
          <cell r="A601" t="str">
            <v>T313b_2</v>
          </cell>
          <cell r="B601" t="str">
            <v xml:space="preserve"> pedagogičtí pracovníci VaV</v>
          </cell>
          <cell r="E601" t="str">
            <v xml:space="preserve"> pedagogičtí pracovníci VaV</v>
          </cell>
          <cell r="I601" t="str">
            <v xml:space="preserve">. </v>
          </cell>
          <cell r="J601" t="str">
            <v xml:space="preserve">. </v>
          </cell>
          <cell r="K601" t="str">
            <v xml:space="preserve">x </v>
          </cell>
          <cell r="L601" t="str">
            <v xml:space="preserve">. </v>
          </cell>
          <cell r="M601" t="str">
            <v xml:space="preserve">. </v>
          </cell>
          <cell r="N601" t="str">
            <v xml:space="preserve">x </v>
          </cell>
          <cell r="O601" t="str">
            <v xml:space="preserve">x </v>
          </cell>
        </row>
        <row r="602">
          <cell r="A602" t="str">
            <v>T313b_3</v>
          </cell>
          <cell r="B602" t="str">
            <v xml:space="preserve"> profesoři</v>
          </cell>
          <cell r="G602" t="str">
            <v xml:space="preserve"> profesoři</v>
          </cell>
          <cell r="I602" t="str">
            <v xml:space="preserve">. </v>
          </cell>
          <cell r="J602" t="str">
            <v xml:space="preserve">. </v>
          </cell>
          <cell r="K602" t="str">
            <v xml:space="preserve">x </v>
          </cell>
          <cell r="L602" t="str">
            <v xml:space="preserve">. </v>
          </cell>
          <cell r="M602" t="str">
            <v xml:space="preserve">. </v>
          </cell>
          <cell r="N602" t="str">
            <v xml:space="preserve">x </v>
          </cell>
          <cell r="O602" t="str">
            <v xml:space="preserve">x </v>
          </cell>
        </row>
        <row r="603">
          <cell r="A603" t="str">
            <v>T313b_4</v>
          </cell>
          <cell r="B603" t="str">
            <v xml:space="preserve"> docenti</v>
          </cell>
          <cell r="G603" t="str">
            <v xml:space="preserve"> docenti</v>
          </cell>
          <cell r="I603" t="str">
            <v xml:space="preserve">. </v>
          </cell>
          <cell r="J603" t="str">
            <v xml:space="preserve">. </v>
          </cell>
          <cell r="K603" t="str">
            <v xml:space="preserve">x </v>
          </cell>
          <cell r="L603" t="str">
            <v xml:space="preserve">. </v>
          </cell>
          <cell r="M603" t="str">
            <v xml:space="preserve">. </v>
          </cell>
          <cell r="N603" t="str">
            <v xml:space="preserve">x </v>
          </cell>
          <cell r="O603" t="str">
            <v xml:space="preserve">x </v>
          </cell>
        </row>
        <row r="604">
          <cell r="A604" t="str">
            <v>T313b_5</v>
          </cell>
          <cell r="B604" t="str">
            <v xml:space="preserve"> odborní asistenti</v>
          </cell>
          <cell r="G604" t="str">
            <v xml:space="preserve"> odborní asistenti</v>
          </cell>
          <cell r="I604" t="str">
            <v xml:space="preserve">. </v>
          </cell>
          <cell r="J604" t="str">
            <v xml:space="preserve">. </v>
          </cell>
          <cell r="K604" t="str">
            <v xml:space="preserve">x </v>
          </cell>
          <cell r="L604" t="str">
            <v xml:space="preserve">. </v>
          </cell>
          <cell r="M604" t="str">
            <v xml:space="preserve">. </v>
          </cell>
          <cell r="N604" t="str">
            <v xml:space="preserve">x </v>
          </cell>
          <cell r="O604" t="str">
            <v xml:space="preserve">x </v>
          </cell>
        </row>
        <row r="605">
          <cell r="A605" t="str">
            <v>T313b_6</v>
          </cell>
          <cell r="B605" t="str">
            <v xml:space="preserve"> asistenti</v>
          </cell>
          <cell r="G605" t="str">
            <v xml:space="preserve"> asistenti</v>
          </cell>
          <cell r="I605" t="str">
            <v xml:space="preserve">. </v>
          </cell>
          <cell r="J605" t="str">
            <v xml:space="preserve">. </v>
          </cell>
          <cell r="K605" t="str">
            <v xml:space="preserve">x </v>
          </cell>
          <cell r="L605" t="str">
            <v xml:space="preserve">. </v>
          </cell>
          <cell r="M605" t="str">
            <v xml:space="preserve">. </v>
          </cell>
          <cell r="N605" t="str">
            <v xml:space="preserve">x </v>
          </cell>
          <cell r="O605" t="str">
            <v xml:space="preserve">x </v>
          </cell>
        </row>
        <row r="606">
          <cell r="A606" t="str">
            <v>T313b_7</v>
          </cell>
          <cell r="B606" t="str">
            <v xml:space="preserve"> lektoři</v>
          </cell>
          <cell r="G606" t="str">
            <v xml:space="preserve"> lektoři</v>
          </cell>
          <cell r="I606" t="str">
            <v xml:space="preserve">. </v>
          </cell>
          <cell r="J606" t="str">
            <v xml:space="preserve">. </v>
          </cell>
          <cell r="K606" t="str">
            <v xml:space="preserve">x </v>
          </cell>
          <cell r="L606" t="str">
            <v xml:space="preserve">. </v>
          </cell>
          <cell r="M606" t="str">
            <v xml:space="preserve">. </v>
          </cell>
          <cell r="N606" t="str">
            <v xml:space="preserve">x </v>
          </cell>
          <cell r="O606" t="str">
            <v xml:space="preserve">x </v>
          </cell>
        </row>
        <row r="607">
          <cell r="A607" t="str">
            <v>T313b_8</v>
          </cell>
          <cell r="B607" t="str">
            <v>Vědečtí pracovníci</v>
          </cell>
          <cell r="E607" t="str">
            <v>Vědečtí pracovníci</v>
          </cell>
          <cell r="I607" t="str">
            <v xml:space="preserve">. </v>
          </cell>
          <cell r="J607" t="str">
            <v xml:space="preserve">. </v>
          </cell>
          <cell r="K607" t="str">
            <v xml:space="preserve">x </v>
          </cell>
          <cell r="L607" t="str">
            <v xml:space="preserve">. </v>
          </cell>
          <cell r="M607" t="str">
            <v xml:space="preserve">. </v>
          </cell>
          <cell r="N607" t="str">
            <v xml:space="preserve">x </v>
          </cell>
          <cell r="O607" t="str">
            <v xml:space="preserve">x </v>
          </cell>
        </row>
        <row r="610">
          <cell r="I610" t="str">
            <v>3.1.1.E.A  ZAMĚSTNANCI CELKEM VVŠ – ŽENY</v>
          </cell>
        </row>
        <row r="611">
          <cell r="I611" t="str">
            <v>průměrný měsíční plat / mzda
(bez OPPP / ONN)</v>
          </cell>
          <cell r="L611" t="str">
            <v>průměrný přepočtený počet</v>
          </cell>
        </row>
        <row r="612">
          <cell r="I612" t="str">
            <v>rok 2008</v>
          </cell>
          <cell r="J612" t="str">
            <v>rok 2009</v>
          </cell>
          <cell r="K612" t="str">
            <v>index</v>
          </cell>
          <cell r="L612" t="str">
            <v>rok 2008</v>
          </cell>
          <cell r="M612" t="str">
            <v>rok 2009</v>
          </cell>
          <cell r="N612" t="str">
            <v>index</v>
          </cell>
          <cell r="O612" t="str">
            <v>rozdíl</v>
          </cell>
        </row>
        <row r="613">
          <cell r="A613" t="str">
            <v>T311ea_2</v>
          </cell>
          <cell r="B613" t="str">
            <v xml:space="preserve"> veřejné vysoké školy</v>
          </cell>
          <cell r="C613" t="str">
            <v xml:space="preserve"> veřejné vysoké školy</v>
          </cell>
          <cell r="I613" t="str">
            <v xml:space="preserve">. </v>
          </cell>
          <cell r="J613" t="str">
            <v xml:space="preserve">. </v>
          </cell>
          <cell r="K613" t="str">
            <v xml:space="preserve">x </v>
          </cell>
          <cell r="L613" t="str">
            <v xml:space="preserve">. </v>
          </cell>
          <cell r="M613" t="str">
            <v xml:space="preserve">. </v>
          </cell>
          <cell r="N613" t="str">
            <v xml:space="preserve">x </v>
          </cell>
          <cell r="O613" t="str">
            <v xml:space="preserve">x </v>
          </cell>
        </row>
        <row r="614">
          <cell r="A614" t="str">
            <v>T311ea_3</v>
          </cell>
          <cell r="B614" t="str">
            <v xml:space="preserve"> vysoké školy</v>
          </cell>
          <cell r="E614" t="str">
            <v xml:space="preserve"> vysoké školy</v>
          </cell>
          <cell r="I614" t="str">
            <v xml:space="preserve">. </v>
          </cell>
          <cell r="J614" t="str">
            <v xml:space="preserve">. </v>
          </cell>
          <cell r="K614" t="str">
            <v xml:space="preserve">x </v>
          </cell>
          <cell r="L614" t="str">
            <v xml:space="preserve">. </v>
          </cell>
          <cell r="M614" t="str">
            <v xml:space="preserve">. </v>
          </cell>
          <cell r="N614" t="str">
            <v xml:space="preserve">x </v>
          </cell>
          <cell r="O614" t="str">
            <v xml:space="preserve">x </v>
          </cell>
        </row>
        <row r="615">
          <cell r="A615" t="str">
            <v>T311ea_4</v>
          </cell>
          <cell r="B615" t="str">
            <v xml:space="preserve"> koleje</v>
          </cell>
          <cell r="E615" t="str">
            <v xml:space="preserve"> koleje</v>
          </cell>
          <cell r="I615" t="str">
            <v xml:space="preserve">. </v>
          </cell>
          <cell r="J615" t="str">
            <v xml:space="preserve">. </v>
          </cell>
          <cell r="K615" t="str">
            <v xml:space="preserve">x </v>
          </cell>
          <cell r="L615" t="str">
            <v xml:space="preserve">. </v>
          </cell>
          <cell r="M615" t="str">
            <v xml:space="preserve">. </v>
          </cell>
          <cell r="N615" t="str">
            <v xml:space="preserve">x </v>
          </cell>
          <cell r="O615" t="str">
            <v xml:space="preserve">x </v>
          </cell>
        </row>
        <row r="616">
          <cell r="A616" t="str">
            <v>T311ea_5</v>
          </cell>
          <cell r="B616" t="str">
            <v xml:space="preserve"> menzy</v>
          </cell>
          <cell r="E616" t="str">
            <v xml:space="preserve"> menzy</v>
          </cell>
          <cell r="I616" t="str">
            <v xml:space="preserve">. </v>
          </cell>
          <cell r="J616" t="str">
            <v xml:space="preserve">. </v>
          </cell>
          <cell r="K616" t="str">
            <v xml:space="preserve">x </v>
          </cell>
          <cell r="L616" t="str">
            <v xml:space="preserve">. </v>
          </cell>
          <cell r="M616" t="str">
            <v xml:space="preserve">. </v>
          </cell>
          <cell r="N616" t="str">
            <v xml:space="preserve">x </v>
          </cell>
          <cell r="O616" t="str">
            <v xml:space="preserve">x </v>
          </cell>
        </row>
        <row r="617">
          <cell r="A617" t="str">
            <v>T311ea_6</v>
          </cell>
          <cell r="B617" t="str">
            <v xml:space="preserve"> VŠ zemědělské a lesní statky</v>
          </cell>
          <cell r="E617" t="str">
            <v xml:space="preserve"> VŠ zemědělské a lesní statky</v>
          </cell>
          <cell r="I617" t="str">
            <v xml:space="preserve">. </v>
          </cell>
          <cell r="J617" t="str">
            <v xml:space="preserve">. </v>
          </cell>
          <cell r="K617" t="str">
            <v xml:space="preserve">x </v>
          </cell>
          <cell r="L617" t="str">
            <v xml:space="preserve">. </v>
          </cell>
          <cell r="M617" t="str">
            <v xml:space="preserve">. </v>
          </cell>
          <cell r="N617" t="str">
            <v xml:space="preserve">x </v>
          </cell>
          <cell r="O617" t="str">
            <v xml:space="preserve">x </v>
          </cell>
        </row>
        <row r="618">
          <cell r="A618" t="str">
            <v>T311ea_7</v>
          </cell>
          <cell r="B618" t="str">
            <v xml:space="preserve"> výzkum a vývoj (z kap. 333-MŠMT)</v>
          </cell>
          <cell r="E618" t="str">
            <v xml:space="preserve"> výzkum a vývoj (z kap. 333-MŠMT)</v>
          </cell>
          <cell r="I618" t="str">
            <v xml:space="preserve">. </v>
          </cell>
          <cell r="J618" t="str">
            <v xml:space="preserve">. </v>
          </cell>
          <cell r="K618" t="str">
            <v xml:space="preserve">x </v>
          </cell>
          <cell r="L618" t="str">
            <v xml:space="preserve">. </v>
          </cell>
          <cell r="M618" t="str">
            <v xml:space="preserve">. </v>
          </cell>
          <cell r="N618" t="str">
            <v xml:space="preserve">x </v>
          </cell>
          <cell r="O618" t="str">
            <v xml:space="preserve">x </v>
          </cell>
        </row>
        <row r="619">
          <cell r="A619" t="str">
            <v>T311ea_8</v>
          </cell>
          <cell r="B619" t="str">
            <v xml:space="preserve"> prostředky na projekty EU</v>
          </cell>
          <cell r="E619" t="str">
            <v xml:space="preserve"> prostředky na projekty EU</v>
          </cell>
          <cell r="I619" t="str">
            <v xml:space="preserve">. </v>
          </cell>
          <cell r="J619" t="str">
            <v xml:space="preserve">. </v>
          </cell>
          <cell r="K619" t="str">
            <v xml:space="preserve">x </v>
          </cell>
          <cell r="L619" t="str">
            <v xml:space="preserve">. </v>
          </cell>
          <cell r="M619" t="str">
            <v xml:space="preserve">. </v>
          </cell>
          <cell r="N619" t="str">
            <v xml:space="preserve">x </v>
          </cell>
          <cell r="O619" t="str">
            <v xml:space="preserve">x </v>
          </cell>
        </row>
        <row r="622">
          <cell r="I622" t="str">
            <v>3.1.1.E.B  ZAMĚSTNANCI CELKEM VVŠ – MUŽI</v>
          </cell>
        </row>
        <row r="623">
          <cell r="I623" t="str">
            <v>průměrný měsíční plat / mzda
(bez OPPP / ONN)</v>
          </cell>
          <cell r="L623" t="str">
            <v>průměrný přepočtený počet</v>
          </cell>
        </row>
        <row r="624">
          <cell r="I624" t="str">
            <v>rok 2008</v>
          </cell>
          <cell r="J624" t="str">
            <v>rok 2009</v>
          </cell>
          <cell r="K624" t="str">
            <v>index</v>
          </cell>
          <cell r="L624" t="str">
            <v>rok 2008</v>
          </cell>
          <cell r="M624" t="str">
            <v>rok 2009</v>
          </cell>
          <cell r="N624" t="str">
            <v>index</v>
          </cell>
          <cell r="O624" t="str">
            <v>rozdíl</v>
          </cell>
        </row>
        <row r="625">
          <cell r="A625" t="str">
            <v>T311eb_2</v>
          </cell>
          <cell r="B625" t="str">
            <v xml:space="preserve"> veřejné vysoké školy</v>
          </cell>
          <cell r="C625" t="str">
            <v xml:space="preserve"> veřejné vysoké školy</v>
          </cell>
          <cell r="I625" t="str">
            <v xml:space="preserve">. </v>
          </cell>
          <cell r="J625" t="str">
            <v xml:space="preserve">. </v>
          </cell>
          <cell r="K625" t="str">
            <v xml:space="preserve">x </v>
          </cell>
          <cell r="L625" t="str">
            <v xml:space="preserve">. </v>
          </cell>
          <cell r="M625" t="str">
            <v xml:space="preserve">. </v>
          </cell>
          <cell r="N625" t="str">
            <v xml:space="preserve">x </v>
          </cell>
          <cell r="O625" t="str">
            <v xml:space="preserve">x </v>
          </cell>
        </row>
        <row r="626">
          <cell r="A626" t="str">
            <v>T311eb_3</v>
          </cell>
          <cell r="B626" t="str">
            <v xml:space="preserve"> vysoké školy</v>
          </cell>
          <cell r="E626" t="str">
            <v xml:space="preserve"> vysoké školy</v>
          </cell>
          <cell r="I626" t="str">
            <v xml:space="preserve">. </v>
          </cell>
          <cell r="J626" t="str">
            <v xml:space="preserve">. </v>
          </cell>
          <cell r="K626" t="str">
            <v xml:space="preserve">x </v>
          </cell>
          <cell r="L626" t="str">
            <v xml:space="preserve">. </v>
          </cell>
          <cell r="M626" t="str">
            <v xml:space="preserve">. </v>
          </cell>
          <cell r="N626" t="str">
            <v xml:space="preserve">x </v>
          </cell>
          <cell r="O626" t="str">
            <v xml:space="preserve">x </v>
          </cell>
        </row>
        <row r="627">
          <cell r="A627" t="str">
            <v>T311eb_4</v>
          </cell>
          <cell r="B627" t="str">
            <v xml:space="preserve"> koleje</v>
          </cell>
          <cell r="E627" t="str">
            <v xml:space="preserve"> koleje</v>
          </cell>
          <cell r="I627" t="str">
            <v xml:space="preserve">. </v>
          </cell>
          <cell r="J627" t="str">
            <v xml:space="preserve">. </v>
          </cell>
          <cell r="K627" t="str">
            <v xml:space="preserve">x </v>
          </cell>
          <cell r="L627" t="str">
            <v xml:space="preserve">. </v>
          </cell>
          <cell r="M627" t="str">
            <v xml:space="preserve">. </v>
          </cell>
          <cell r="N627" t="str">
            <v xml:space="preserve">x </v>
          </cell>
          <cell r="O627" t="str">
            <v xml:space="preserve">x </v>
          </cell>
        </row>
        <row r="628">
          <cell r="A628" t="str">
            <v>T311eb_5</v>
          </cell>
          <cell r="B628" t="str">
            <v xml:space="preserve"> menzy</v>
          </cell>
          <cell r="E628" t="str">
            <v xml:space="preserve"> menzy</v>
          </cell>
          <cell r="I628" t="str">
            <v xml:space="preserve">. </v>
          </cell>
          <cell r="J628" t="str">
            <v xml:space="preserve">. </v>
          </cell>
          <cell r="K628" t="str">
            <v xml:space="preserve">x </v>
          </cell>
          <cell r="L628" t="str">
            <v xml:space="preserve">. </v>
          </cell>
          <cell r="M628" t="str">
            <v xml:space="preserve">. </v>
          </cell>
          <cell r="N628" t="str">
            <v xml:space="preserve">x </v>
          </cell>
          <cell r="O628" t="str">
            <v xml:space="preserve">x </v>
          </cell>
        </row>
        <row r="629">
          <cell r="A629" t="str">
            <v>T311eb_6</v>
          </cell>
          <cell r="B629" t="str">
            <v xml:space="preserve"> VŠ zemědělské a lesní statky</v>
          </cell>
          <cell r="E629" t="str">
            <v xml:space="preserve"> VŠ zemědělské a lesní statky</v>
          </cell>
          <cell r="I629" t="str">
            <v xml:space="preserve">. </v>
          </cell>
          <cell r="J629" t="str">
            <v xml:space="preserve">. </v>
          </cell>
          <cell r="K629" t="str">
            <v xml:space="preserve">x </v>
          </cell>
          <cell r="L629" t="str">
            <v xml:space="preserve">. </v>
          </cell>
          <cell r="M629" t="str">
            <v xml:space="preserve">. </v>
          </cell>
          <cell r="N629" t="str">
            <v xml:space="preserve">x </v>
          </cell>
          <cell r="O629" t="str">
            <v xml:space="preserve">x </v>
          </cell>
        </row>
        <row r="630">
          <cell r="A630" t="str">
            <v>T311eb_7</v>
          </cell>
          <cell r="B630" t="str">
            <v xml:space="preserve"> výzkum a vývoj (z kap. 333-MŠMT)</v>
          </cell>
          <cell r="E630" t="str">
            <v xml:space="preserve"> výzkum a vývoj (z kap. 333-MŠMT)</v>
          </cell>
          <cell r="I630" t="str">
            <v xml:space="preserve">. </v>
          </cell>
          <cell r="J630" t="str">
            <v xml:space="preserve">. </v>
          </cell>
          <cell r="K630" t="str">
            <v xml:space="preserve">x </v>
          </cell>
          <cell r="L630" t="str">
            <v xml:space="preserve">. </v>
          </cell>
          <cell r="M630" t="str">
            <v xml:space="preserve">. </v>
          </cell>
          <cell r="N630" t="str">
            <v xml:space="preserve">x </v>
          </cell>
          <cell r="O630" t="str">
            <v xml:space="preserve">x </v>
          </cell>
        </row>
        <row r="631">
          <cell r="A631" t="str">
            <v>T311eb_8</v>
          </cell>
          <cell r="B631" t="str">
            <v xml:space="preserve"> prostředky na projekty EU</v>
          </cell>
          <cell r="E631" t="str">
            <v xml:space="preserve"> prostředky na projekty EU</v>
          </cell>
          <cell r="I631" t="str">
            <v xml:space="preserve">. </v>
          </cell>
          <cell r="J631" t="str">
            <v xml:space="preserve">. </v>
          </cell>
          <cell r="K631" t="str">
            <v xml:space="preserve">x </v>
          </cell>
          <cell r="L631" t="str">
            <v xml:space="preserve">. </v>
          </cell>
          <cell r="M631" t="str">
            <v xml:space="preserve">. </v>
          </cell>
          <cell r="N631" t="str">
            <v xml:space="preserve">x </v>
          </cell>
          <cell r="O631" t="str">
            <v xml:space="preserve">x </v>
          </cell>
        </row>
        <row r="633">
          <cell r="I633" t="str">
            <v>5.4  ZAMĚSTNANCI CELKEM, UČITELÉ</v>
          </cell>
        </row>
        <row r="634">
          <cell r="I634" t="str">
            <v>průměrná měsíční mzda/plat zaměstnaců (bez OON/OPPP)</v>
          </cell>
          <cell r="L634" t="str">
            <v>průměrná měsíční mzda/plat zaměstnaců (bez OON/OPPP)</v>
          </cell>
        </row>
        <row r="635">
          <cell r="I635" t="str">
            <v>rok 2008</v>
          </cell>
          <cell r="J635" t="str">
            <v>rok 2009</v>
          </cell>
          <cell r="K635" t="str">
            <v>index</v>
          </cell>
          <cell r="L635" t="str">
            <v>rok 2008</v>
          </cell>
          <cell r="M635" t="str">
            <v>rok 2009</v>
          </cell>
          <cell r="N635" t="str">
            <v>rozdíl</v>
          </cell>
        </row>
        <row r="636">
          <cell r="A636" t="str">
            <v>T54_1</v>
          </cell>
          <cell r="B636" t="str">
            <v>Regionální školství celkem</v>
          </cell>
          <cell r="D636" t="str">
            <v>Regionální školství celkem</v>
          </cell>
          <cell r="I636" t="str">
            <v xml:space="preserve">. </v>
          </cell>
          <cell r="J636">
            <v>21890.6253</v>
          </cell>
          <cell r="K636" t="str">
            <v xml:space="preserve">x </v>
          </cell>
          <cell r="L636" t="str">
            <v xml:space="preserve">. </v>
          </cell>
          <cell r="M636">
            <v>26006.025799999999</v>
          </cell>
          <cell r="N636" t="str">
            <v xml:space="preserve">x </v>
          </cell>
        </row>
        <row r="637">
          <cell r="A637" t="str">
            <v>T54_2</v>
          </cell>
          <cell r="B637" t="str">
            <v xml:space="preserve"> mateřské školy</v>
          </cell>
          <cell r="E637" t="str">
            <v xml:space="preserve"> mateřské školy</v>
          </cell>
          <cell r="I637" t="str">
            <v xml:space="preserve">. </v>
          </cell>
          <cell r="J637">
            <v>18813.507300000001</v>
          </cell>
          <cell r="K637" t="str">
            <v xml:space="preserve">x </v>
          </cell>
          <cell r="L637" t="str">
            <v xml:space="preserve">. </v>
          </cell>
          <cell r="M637">
            <v>21013.526999999998</v>
          </cell>
          <cell r="N637" t="str">
            <v xml:space="preserve">x </v>
          </cell>
        </row>
        <row r="638">
          <cell r="A638" t="str">
            <v>T54_3</v>
          </cell>
          <cell r="B638" t="str">
            <v xml:space="preserve"> základní školy</v>
          </cell>
          <cell r="E638" t="str">
            <v xml:space="preserve"> základní školy</v>
          </cell>
          <cell r="I638" t="str">
            <v xml:space="preserve">. </v>
          </cell>
          <cell r="J638">
            <v>23508.643100000001</v>
          </cell>
          <cell r="K638" t="str">
            <v xml:space="preserve">x </v>
          </cell>
          <cell r="L638" t="str">
            <v xml:space="preserve">. </v>
          </cell>
          <cell r="M638">
            <v>26582.090499999998</v>
          </cell>
          <cell r="N638" t="str">
            <v xml:space="preserve">x </v>
          </cell>
        </row>
        <row r="639">
          <cell r="A639" t="str">
            <v>T54_4</v>
          </cell>
          <cell r="B639" t="str">
            <v xml:space="preserve"> speciální školy celkem</v>
          </cell>
          <cell r="E639" t="str">
            <v xml:space="preserve"> speciální školy celkem</v>
          </cell>
          <cell r="I639" t="str">
            <v xml:space="preserve">. </v>
          </cell>
          <cell r="J639">
            <v>24010.9179</v>
          </cell>
          <cell r="K639" t="str">
            <v xml:space="preserve">x </v>
          </cell>
          <cell r="L639" t="str">
            <v xml:space="preserve">. </v>
          </cell>
          <cell r="M639">
            <v>28067.168399999999</v>
          </cell>
          <cell r="N639" t="str">
            <v xml:space="preserve">x </v>
          </cell>
        </row>
        <row r="640">
          <cell r="A640" t="str">
            <v>T54_5</v>
          </cell>
          <cell r="B640" t="str">
            <v xml:space="preserve"> všeobecné vzdělávání na SŠ</v>
          </cell>
          <cell r="E640" t="str">
            <v xml:space="preserve"> všeobecné vzdělávání na SŠ</v>
          </cell>
          <cell r="I640" t="str">
            <v xml:space="preserve">. </v>
          </cell>
          <cell r="J640">
            <v>25595.522700000001</v>
          </cell>
          <cell r="K640" t="str">
            <v xml:space="preserve">x </v>
          </cell>
          <cell r="L640" t="str">
            <v xml:space="preserve">. </v>
          </cell>
          <cell r="M640">
            <v>27851.613099999999</v>
          </cell>
          <cell r="N640" t="str">
            <v xml:space="preserve">x </v>
          </cell>
        </row>
        <row r="641">
          <cell r="A641" t="str">
            <v>T54_6</v>
          </cell>
          <cell r="B641" t="str">
            <v xml:space="preserve"> odborné vzdělávání na SŠ</v>
          </cell>
          <cell r="E641" t="str">
            <v xml:space="preserve"> odborné vzdělávání na SŠ</v>
          </cell>
          <cell r="I641" t="str">
            <v xml:space="preserve">. </v>
          </cell>
          <cell r="J641">
            <v>24379.101200000001</v>
          </cell>
          <cell r="K641" t="str">
            <v xml:space="preserve">x </v>
          </cell>
          <cell r="L641" t="str">
            <v xml:space="preserve">. </v>
          </cell>
          <cell r="M641">
            <v>27768.522300000001</v>
          </cell>
          <cell r="N641" t="str">
            <v xml:space="preserve">x </v>
          </cell>
        </row>
        <row r="642">
          <cell r="A642" t="str">
            <v>T54_8</v>
          </cell>
          <cell r="B642" t="str">
            <v xml:space="preserve"> vyšší odborné školy</v>
          </cell>
          <cell r="E642" t="str">
            <v xml:space="preserve"> vyšší odborné školy</v>
          </cell>
          <cell r="I642" t="str">
            <v xml:space="preserve">. </v>
          </cell>
          <cell r="J642">
            <v>26222.581099999999</v>
          </cell>
          <cell r="K642" t="str">
            <v xml:space="preserve">x </v>
          </cell>
          <cell r="L642" t="str">
            <v xml:space="preserve">. </v>
          </cell>
          <cell r="M642">
            <v>28934.285199999998</v>
          </cell>
          <cell r="N642" t="str">
            <v xml:space="preserve">x </v>
          </cell>
        </row>
        <row r="643">
          <cell r="A643" t="str">
            <v>T54_9</v>
          </cell>
          <cell r="B643" t="str">
            <v xml:space="preserve"> konzervatoře</v>
          </cell>
          <cell r="E643" t="str">
            <v xml:space="preserve"> konzervatoře</v>
          </cell>
          <cell r="I643" t="str">
            <v xml:space="preserve">. </v>
          </cell>
          <cell r="J643">
            <v>26025.648099999999</v>
          </cell>
          <cell r="K643" t="str">
            <v xml:space="preserve">x </v>
          </cell>
          <cell r="L643" t="str">
            <v xml:space="preserve">. </v>
          </cell>
          <cell r="M643">
            <v>27547.812699999999</v>
          </cell>
          <cell r="N643" t="str">
            <v xml:space="preserve">x </v>
          </cell>
        </row>
      </sheetData>
      <sheetData sheetId="54" refreshError="1"/>
      <sheetData sheetId="55" refreshError="1"/>
      <sheetData sheetId="56" refreshError="1"/>
      <sheetData sheetId="57" refreshError="1"/>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2"/>
      <sheetName val="320"/>
    </sheetNames>
    <sheetDataSet>
      <sheetData sheetId="0"/>
      <sheetData sheetId="1">
        <row r="1">
          <cell r="H1" t="str">
            <v>legenda</v>
          </cell>
          <cell r="I1" t="str">
            <v>s1</v>
          </cell>
          <cell r="J1" t="str">
            <v>s2</v>
          </cell>
          <cell r="K1" t="str">
            <v>s3</v>
          </cell>
          <cell r="L1" t="str">
            <v>s4</v>
          </cell>
          <cell r="M1" t="str">
            <v>s5</v>
          </cell>
          <cell r="N1" t="str">
            <v>s6</v>
          </cell>
          <cell r="O1" t="str">
            <v>s7</v>
          </cell>
          <cell r="P1" t="str">
            <v>s8</v>
          </cell>
          <cell r="Q1" t="str">
            <v>s9</v>
          </cell>
          <cell r="R1" t="str">
            <v>s10</v>
          </cell>
          <cell r="S1" t="str">
            <v>s11</v>
          </cell>
          <cell r="T1" t="str">
            <v>s12</v>
          </cell>
          <cell r="U1" t="str">
            <v>s13</v>
          </cell>
          <cell r="V1" t="str">
            <v>s14</v>
          </cell>
          <cell r="W1" t="str">
            <v>s15</v>
          </cell>
          <cell r="X1" t="str">
            <v>s16</v>
          </cell>
          <cell r="Y1" t="str">
            <v>s17</v>
          </cell>
          <cell r="Z1" t="str">
            <v>s18</v>
          </cell>
          <cell r="AA1" t="str">
            <v>s19</v>
          </cell>
        </row>
        <row r="2">
          <cell r="H2" t="str">
            <v>ČŠI Praha</v>
          </cell>
          <cell r="I2">
            <v>544.44899999999996</v>
          </cell>
          <cell r="J2">
            <v>85970</v>
          </cell>
          <cell r="K2">
            <v>62427</v>
          </cell>
          <cell r="L2">
            <v>9412</v>
          </cell>
          <cell r="M2">
            <v>7331</v>
          </cell>
          <cell r="N2">
            <v>5679</v>
          </cell>
          <cell r="O2">
            <v>1027</v>
          </cell>
          <cell r="P2">
            <v>0</v>
          </cell>
          <cell r="Q2">
            <v>0</v>
          </cell>
          <cell r="R2">
            <v>17</v>
          </cell>
          <cell r="S2">
            <v>77</v>
          </cell>
          <cell r="T2">
            <v>3060</v>
          </cell>
          <cell r="U2">
            <v>89030</v>
          </cell>
          <cell r="V2">
            <v>26317</v>
          </cell>
          <cell r="W2">
            <v>19110</v>
          </cell>
          <cell r="X2">
            <v>20.8</v>
          </cell>
          <cell r="Y2">
            <v>1.6</v>
          </cell>
          <cell r="Z2">
            <v>538</v>
          </cell>
          <cell r="AA2">
            <v>391</v>
          </cell>
        </row>
        <row r="3">
          <cell r="H3" t="str">
            <v>MŠMT ČR</v>
          </cell>
          <cell r="I3">
            <v>463.54199999999997</v>
          </cell>
          <cell r="J3">
            <v>84594.895999999993</v>
          </cell>
          <cell r="K3">
            <v>58281.112999999998</v>
          </cell>
          <cell r="L3">
            <v>7062.1440000000002</v>
          </cell>
          <cell r="M3">
            <v>12222.036</v>
          </cell>
          <cell r="N3">
            <v>4249</v>
          </cell>
          <cell r="O3">
            <v>2235.768</v>
          </cell>
          <cell r="P3">
            <v>0</v>
          </cell>
          <cell r="Q3">
            <v>0</v>
          </cell>
          <cell r="R3">
            <v>302.39</v>
          </cell>
          <cell r="S3">
            <v>242.44499999999999</v>
          </cell>
          <cell r="T3">
            <v>1712.8620000000001</v>
          </cell>
          <cell r="U3">
            <v>86307.758000000002</v>
          </cell>
          <cell r="V3">
            <v>30416</v>
          </cell>
          <cell r="W3">
            <v>20955</v>
          </cell>
          <cell r="X3">
            <v>28.3</v>
          </cell>
          <cell r="Y3">
            <v>3.8</v>
          </cell>
          <cell r="Z3">
            <v>479</v>
          </cell>
          <cell r="AA3">
            <v>320</v>
          </cell>
        </row>
        <row r="4">
          <cell r="H4" t="str">
            <v>Celkem OPŘO RO</v>
          </cell>
          <cell r="I4">
            <v>128.90100000000001</v>
          </cell>
          <cell r="J4">
            <v>18878.255000000001</v>
          </cell>
          <cell r="K4">
            <v>14114.402</v>
          </cell>
          <cell r="L4">
            <v>486.85899999999998</v>
          </cell>
          <cell r="M4">
            <v>2701.779</v>
          </cell>
          <cell r="N4">
            <v>630</v>
          </cell>
          <cell r="O4">
            <v>917.94600000000003</v>
          </cell>
          <cell r="P4">
            <v>2.0640000000000001</v>
          </cell>
          <cell r="Q4">
            <v>0</v>
          </cell>
          <cell r="R4">
            <v>0</v>
          </cell>
          <cell r="S4">
            <v>25.204999999999998</v>
          </cell>
          <cell r="T4">
            <v>1285.5650000000001</v>
          </cell>
          <cell r="U4">
            <v>20163.82</v>
          </cell>
          <cell r="V4">
            <v>24409</v>
          </cell>
          <cell r="W4">
            <v>18250</v>
          </cell>
          <cell r="X4">
            <v>23.6</v>
          </cell>
          <cell r="Y4">
            <v>6.5</v>
          </cell>
          <cell r="Z4">
            <v>141</v>
          </cell>
          <cell r="AA4">
            <v>88</v>
          </cell>
        </row>
        <row r="5">
          <cell r="H5" t="str">
            <v>VSC Praha</v>
          </cell>
          <cell r="I5">
            <v>91.864999999999995</v>
          </cell>
          <cell r="J5">
            <v>13078.556</v>
          </cell>
          <cell r="K5">
            <v>10292.743</v>
          </cell>
          <cell r="L5">
            <v>213.30600000000001</v>
          </cell>
          <cell r="M5">
            <v>1489.5350000000001</v>
          </cell>
          <cell r="N5">
            <v>542</v>
          </cell>
          <cell r="O5">
            <v>513.70299999999997</v>
          </cell>
          <cell r="P5">
            <v>2.0640000000000001</v>
          </cell>
          <cell r="Q5">
            <v>0</v>
          </cell>
          <cell r="R5">
            <v>0</v>
          </cell>
          <cell r="S5">
            <v>25.204999999999998</v>
          </cell>
          <cell r="T5">
            <v>750.28</v>
          </cell>
          <cell r="U5">
            <v>13828.835999999999</v>
          </cell>
          <cell r="V5">
            <v>23728</v>
          </cell>
          <cell r="W5">
            <v>18674</v>
          </cell>
          <cell r="X5">
            <v>19.7</v>
          </cell>
          <cell r="Y5">
            <v>5</v>
          </cell>
          <cell r="Z5">
            <v>92</v>
          </cell>
          <cell r="AA5">
            <v>63</v>
          </cell>
        </row>
        <row r="6">
          <cell r="H6" t="str">
            <v>CERMAT</v>
          </cell>
          <cell r="I6">
            <v>37.036000000000001</v>
          </cell>
          <cell r="J6">
            <v>5799.6989999999996</v>
          </cell>
          <cell r="K6">
            <v>3821.6590000000001</v>
          </cell>
          <cell r="L6">
            <v>273.553</v>
          </cell>
          <cell r="M6">
            <v>1212.2439999999999</v>
          </cell>
          <cell r="N6">
            <v>88</v>
          </cell>
          <cell r="O6">
            <v>404.24299999999999</v>
          </cell>
          <cell r="P6">
            <v>0</v>
          </cell>
          <cell r="Q6">
            <v>0</v>
          </cell>
          <cell r="R6">
            <v>0</v>
          </cell>
          <cell r="S6">
            <v>0</v>
          </cell>
          <cell r="T6">
            <v>535.28499999999997</v>
          </cell>
          <cell r="U6">
            <v>6334.9840000000004</v>
          </cell>
          <cell r="V6">
            <v>26099</v>
          </cell>
          <cell r="W6">
            <v>17198</v>
          </cell>
          <cell r="X6">
            <v>34</v>
          </cell>
          <cell r="Y6">
            <v>10.6</v>
          </cell>
          <cell r="Z6">
            <v>49</v>
          </cell>
          <cell r="AA6">
            <v>25</v>
          </cell>
        </row>
        <row r="7">
          <cell r="H7" t="str">
            <v>Celkem OPŘO PO, plat dle $109,odst.3 ZP</v>
          </cell>
          <cell r="I7">
            <v>715.01900000000001</v>
          </cell>
          <cell r="J7">
            <v>89247.191000000006</v>
          </cell>
          <cell r="K7">
            <v>66260.353000000003</v>
          </cell>
          <cell r="L7">
            <v>5776.1040000000003</v>
          </cell>
          <cell r="M7">
            <v>10217.09</v>
          </cell>
          <cell r="N7">
            <v>3722.3420000000001</v>
          </cell>
          <cell r="O7">
            <v>2725.306</v>
          </cell>
          <cell r="P7">
            <v>26.407</v>
          </cell>
          <cell r="Q7">
            <v>0</v>
          </cell>
          <cell r="R7">
            <v>327.38799999999998</v>
          </cell>
          <cell r="S7">
            <v>192.20099999999999</v>
          </cell>
          <cell r="T7">
            <v>17917.278999999999</v>
          </cell>
          <cell r="U7">
            <v>107164.47</v>
          </cell>
          <cell r="V7">
            <v>20803</v>
          </cell>
          <cell r="W7">
            <v>15445</v>
          </cell>
          <cell r="X7">
            <v>21</v>
          </cell>
          <cell r="Y7">
            <v>4.0999999999999996</v>
          </cell>
          <cell r="Z7">
            <v>759</v>
          </cell>
          <cell r="AA7">
            <v>552</v>
          </cell>
        </row>
        <row r="8">
          <cell r="H8" t="str">
            <v>Nár. institut pro další vzdělávání</v>
          </cell>
          <cell r="I8">
            <v>85.28</v>
          </cell>
          <cell r="J8">
            <v>11491.950999999999</v>
          </cell>
          <cell r="K8">
            <v>8020.8760000000002</v>
          </cell>
          <cell r="L8">
            <v>521.48900000000003</v>
          </cell>
          <cell r="M8">
            <v>1181.79</v>
          </cell>
          <cell r="N8">
            <v>1355.2</v>
          </cell>
          <cell r="O8">
            <v>407.47899999999998</v>
          </cell>
          <cell r="P8">
            <v>0</v>
          </cell>
          <cell r="Q8">
            <v>0</v>
          </cell>
          <cell r="R8">
            <v>0</v>
          </cell>
          <cell r="S8">
            <v>5.117</v>
          </cell>
          <cell r="T8">
            <v>8218.8919999999998</v>
          </cell>
          <cell r="U8">
            <v>19710.843000000001</v>
          </cell>
          <cell r="V8">
            <v>22459</v>
          </cell>
          <cell r="W8">
            <v>15676</v>
          </cell>
          <cell r="X8">
            <v>31.6</v>
          </cell>
          <cell r="Y8">
            <v>5.0999999999999996</v>
          </cell>
          <cell r="Z8">
            <v>90</v>
          </cell>
          <cell r="AA8">
            <v>74</v>
          </cell>
        </row>
        <row r="9">
          <cell r="H9" t="str">
            <v>PGC pol. nár. Č. Těšín</v>
          </cell>
          <cell r="I9">
            <v>5.2750000000000004</v>
          </cell>
          <cell r="J9">
            <v>622.15700000000004</v>
          </cell>
          <cell r="K9">
            <v>453.971</v>
          </cell>
          <cell r="L9">
            <v>41.526000000000003</v>
          </cell>
          <cell r="M9">
            <v>47.457999999999998</v>
          </cell>
          <cell r="N9">
            <v>44</v>
          </cell>
          <cell r="O9">
            <v>33.241999999999997</v>
          </cell>
          <cell r="P9">
            <v>0</v>
          </cell>
          <cell r="Q9">
            <v>0</v>
          </cell>
          <cell r="R9">
            <v>0</v>
          </cell>
          <cell r="S9">
            <v>1.96</v>
          </cell>
          <cell r="T9">
            <v>369.24</v>
          </cell>
          <cell r="U9">
            <v>991.39700000000005</v>
          </cell>
          <cell r="V9">
            <v>19657</v>
          </cell>
          <cell r="W9">
            <v>14343</v>
          </cell>
          <cell r="X9">
            <v>20.100000000000001</v>
          </cell>
          <cell r="Y9">
            <v>7.3</v>
          </cell>
          <cell r="Z9">
            <v>7</v>
          </cell>
          <cell r="AA9">
            <v>6</v>
          </cell>
        </row>
        <row r="10">
          <cell r="H10" t="str">
            <v>Národní institut dětí a mládeže</v>
          </cell>
          <cell r="I10">
            <v>58.756999999999998</v>
          </cell>
          <cell r="J10">
            <v>7117.9610000000002</v>
          </cell>
          <cell r="K10">
            <v>4673.1409999999996</v>
          </cell>
          <cell r="L10">
            <v>283.37900000000002</v>
          </cell>
          <cell r="M10">
            <v>1173.7339999999999</v>
          </cell>
          <cell r="N10">
            <v>409</v>
          </cell>
          <cell r="O10">
            <v>351.66199999999998</v>
          </cell>
          <cell r="P10">
            <v>0</v>
          </cell>
          <cell r="Q10">
            <v>0</v>
          </cell>
          <cell r="R10">
            <v>173.04400000000001</v>
          </cell>
          <cell r="S10">
            <v>54.000999999999998</v>
          </cell>
          <cell r="T10">
            <v>2208.7669999999998</v>
          </cell>
          <cell r="U10">
            <v>9326.7279999999992</v>
          </cell>
          <cell r="V10">
            <v>20190</v>
          </cell>
          <cell r="W10">
            <v>13256</v>
          </cell>
          <cell r="X10">
            <v>33.9</v>
          </cell>
          <cell r="Y10">
            <v>7.5</v>
          </cell>
          <cell r="Z10">
            <v>60</v>
          </cell>
          <cell r="AA10">
            <v>45</v>
          </cell>
        </row>
        <row r="11">
          <cell r="H11" t="str">
            <v>Antidopingový výbor ČR</v>
          </cell>
          <cell r="I11">
            <v>6.1</v>
          </cell>
          <cell r="J11">
            <v>1141.9190000000001</v>
          </cell>
          <cell r="K11">
            <v>704.25400000000002</v>
          </cell>
          <cell r="L11">
            <v>64.090999999999994</v>
          </cell>
          <cell r="M11">
            <v>156.374</v>
          </cell>
          <cell r="N11">
            <v>79.2</v>
          </cell>
          <cell r="O11">
            <v>54.131</v>
          </cell>
          <cell r="P11">
            <v>18.606000000000002</v>
          </cell>
          <cell r="Q11">
            <v>0</v>
          </cell>
          <cell r="R11">
            <v>65.263000000000005</v>
          </cell>
          <cell r="S11">
            <v>0</v>
          </cell>
          <cell r="T11">
            <v>304.06</v>
          </cell>
          <cell r="U11">
            <v>1445.979</v>
          </cell>
          <cell r="V11">
            <v>31200</v>
          </cell>
          <cell r="W11">
            <v>19242</v>
          </cell>
          <cell r="X11">
            <v>33.5</v>
          </cell>
          <cell r="Y11">
            <v>7.7</v>
          </cell>
          <cell r="Z11">
            <v>6</v>
          </cell>
          <cell r="AA11">
            <v>2</v>
          </cell>
        </row>
        <row r="12">
          <cell r="H12" t="str">
            <v>VÚP Praha</v>
          </cell>
          <cell r="I12">
            <v>44.982999999999997</v>
          </cell>
          <cell r="J12">
            <v>6778.2569999999996</v>
          </cell>
          <cell r="K12">
            <v>5126.4290000000001</v>
          </cell>
          <cell r="L12">
            <v>436.98899999999998</v>
          </cell>
          <cell r="M12">
            <v>546.80399999999997</v>
          </cell>
          <cell r="N12">
            <v>415.24200000000002</v>
          </cell>
          <cell r="O12">
            <v>252.79300000000001</v>
          </cell>
          <cell r="P12">
            <v>0</v>
          </cell>
          <cell r="Q12">
            <v>0</v>
          </cell>
          <cell r="R12">
            <v>0</v>
          </cell>
          <cell r="S12">
            <v>0</v>
          </cell>
          <cell r="T12">
            <v>1229.2180000000001</v>
          </cell>
          <cell r="U12">
            <v>8007.4750000000004</v>
          </cell>
          <cell r="V12">
            <v>25114</v>
          </cell>
          <cell r="W12">
            <v>18994</v>
          </cell>
          <cell r="X12">
            <v>18.8</v>
          </cell>
          <cell r="Y12">
            <v>4.9000000000000004</v>
          </cell>
          <cell r="Z12">
            <v>54</v>
          </cell>
          <cell r="AA12">
            <v>36</v>
          </cell>
        </row>
        <row r="13">
          <cell r="H13" t="str">
            <v>NÚOV Praha</v>
          </cell>
          <cell r="I13">
            <v>85.73</v>
          </cell>
          <cell r="J13">
            <v>11035.599</v>
          </cell>
          <cell r="K13">
            <v>8638.1929999999993</v>
          </cell>
          <cell r="L13">
            <v>742.13699999999994</v>
          </cell>
          <cell r="M13">
            <v>1252.808</v>
          </cell>
          <cell r="N13">
            <v>124</v>
          </cell>
          <cell r="O13">
            <v>266.26400000000001</v>
          </cell>
          <cell r="P13">
            <v>0</v>
          </cell>
          <cell r="Q13">
            <v>0</v>
          </cell>
          <cell r="R13">
            <v>11.43</v>
          </cell>
          <cell r="S13">
            <v>0.76700000000000002</v>
          </cell>
          <cell r="T13">
            <v>1291.674</v>
          </cell>
          <cell r="U13">
            <v>12327.272999999999</v>
          </cell>
          <cell r="V13">
            <v>21454</v>
          </cell>
          <cell r="W13">
            <v>16793</v>
          </cell>
          <cell r="X13">
            <v>15.9</v>
          </cell>
          <cell r="Y13">
            <v>3.1</v>
          </cell>
          <cell r="Z13">
            <v>85</v>
          </cell>
          <cell r="AA13">
            <v>58</v>
          </cell>
        </row>
        <row r="14">
          <cell r="H14" t="str">
            <v>IPP Praha</v>
          </cell>
          <cell r="I14">
            <v>18.869</v>
          </cell>
          <cell r="J14">
            <v>2377.018</v>
          </cell>
          <cell r="K14">
            <v>1794.6579999999999</v>
          </cell>
          <cell r="L14">
            <v>204.255</v>
          </cell>
          <cell r="M14">
            <v>175.01599999999999</v>
          </cell>
          <cell r="N14">
            <v>91</v>
          </cell>
          <cell r="O14">
            <v>111.983</v>
          </cell>
          <cell r="P14">
            <v>0</v>
          </cell>
          <cell r="Q14">
            <v>0</v>
          </cell>
          <cell r="R14">
            <v>0</v>
          </cell>
          <cell r="S14">
            <v>0.106</v>
          </cell>
          <cell r="T14">
            <v>944.048</v>
          </cell>
          <cell r="U14">
            <v>3321.0659999999998</v>
          </cell>
          <cell r="V14">
            <v>20996</v>
          </cell>
          <cell r="W14">
            <v>15852</v>
          </cell>
          <cell r="X14">
            <v>14.8</v>
          </cell>
          <cell r="Y14">
            <v>6.2</v>
          </cell>
          <cell r="Z14">
            <v>23</v>
          </cell>
          <cell r="AA14">
            <v>16</v>
          </cell>
        </row>
        <row r="15">
          <cell r="H15" t="str">
            <v>Pedagog.muzeum JAK Praha</v>
          </cell>
          <cell r="I15">
            <v>15.093999999999999</v>
          </cell>
          <cell r="J15">
            <v>1890.9380000000001</v>
          </cell>
          <cell r="K15">
            <v>1479.7809999999999</v>
          </cell>
          <cell r="L15">
            <v>130.97900000000001</v>
          </cell>
          <cell r="M15">
            <v>105.50700000000001</v>
          </cell>
          <cell r="N15">
            <v>81.5</v>
          </cell>
          <cell r="O15">
            <v>85.031000000000006</v>
          </cell>
          <cell r="P15">
            <v>0</v>
          </cell>
          <cell r="Q15">
            <v>0</v>
          </cell>
          <cell r="R15">
            <v>0</v>
          </cell>
          <cell r="S15">
            <v>8.14</v>
          </cell>
          <cell r="T15">
            <v>359.59800000000001</v>
          </cell>
          <cell r="U15">
            <v>2250.5360000000001</v>
          </cell>
          <cell r="V15">
            <v>20880</v>
          </cell>
          <cell r="W15">
            <v>16340</v>
          </cell>
          <cell r="X15">
            <v>12.6</v>
          </cell>
          <cell r="Y15">
            <v>5.7</v>
          </cell>
          <cell r="Z15">
            <v>16</v>
          </cell>
          <cell r="AA15">
            <v>13</v>
          </cell>
        </row>
        <row r="16">
          <cell r="H16" t="str">
            <v>STK Praha</v>
          </cell>
          <cell r="I16">
            <v>143.02600000000001</v>
          </cell>
          <cell r="J16">
            <v>16415.387999999999</v>
          </cell>
          <cell r="K16">
            <v>13213.612999999999</v>
          </cell>
          <cell r="L16">
            <v>1027.2070000000001</v>
          </cell>
          <cell r="M16">
            <v>1567.9829999999999</v>
          </cell>
          <cell r="N16">
            <v>108.5</v>
          </cell>
          <cell r="O16">
            <v>434.01499999999999</v>
          </cell>
          <cell r="P16">
            <v>7.8010000000000002</v>
          </cell>
          <cell r="Q16">
            <v>0</v>
          </cell>
          <cell r="R16">
            <v>0</v>
          </cell>
          <cell r="S16">
            <v>56.268999999999998</v>
          </cell>
          <cell r="T16">
            <v>41.2</v>
          </cell>
          <cell r="U16">
            <v>16456.588</v>
          </cell>
          <cell r="V16">
            <v>19129</v>
          </cell>
          <cell r="W16">
            <v>15398</v>
          </cell>
          <cell r="X16">
            <v>12.7</v>
          </cell>
          <cell r="Y16">
            <v>3.3</v>
          </cell>
          <cell r="Z16">
            <v>157</v>
          </cell>
          <cell r="AA16">
            <v>115</v>
          </cell>
        </row>
        <row r="17">
          <cell r="H17" t="str">
            <v>Uč.středisko Pec p.Sněž.</v>
          </cell>
          <cell r="I17">
            <v>3.149</v>
          </cell>
          <cell r="J17">
            <v>229.589</v>
          </cell>
          <cell r="K17">
            <v>188.67699999999999</v>
          </cell>
          <cell r="L17">
            <v>5.5039999999999996</v>
          </cell>
          <cell r="M17">
            <v>11.711</v>
          </cell>
          <cell r="N17">
            <v>0</v>
          </cell>
          <cell r="O17">
            <v>7.6360000000000001</v>
          </cell>
          <cell r="P17">
            <v>0</v>
          </cell>
          <cell r="Q17">
            <v>0</v>
          </cell>
          <cell r="R17">
            <v>11.606999999999999</v>
          </cell>
          <cell r="S17">
            <v>4.4539999999999997</v>
          </cell>
          <cell r="T17">
            <v>0</v>
          </cell>
          <cell r="U17">
            <v>229.589</v>
          </cell>
          <cell r="V17">
            <v>12151</v>
          </cell>
          <cell r="W17">
            <v>9986</v>
          </cell>
          <cell r="X17">
            <v>6.2</v>
          </cell>
          <cell r="Y17">
            <v>4</v>
          </cell>
          <cell r="Z17">
            <v>2</v>
          </cell>
          <cell r="AA17">
            <v>1</v>
          </cell>
        </row>
        <row r="18">
          <cell r="H18" t="str">
            <v>DZS Praha</v>
          </cell>
          <cell r="I18">
            <v>100.59</v>
          </cell>
          <cell r="J18">
            <v>11339.946</v>
          </cell>
          <cell r="K18">
            <v>8158.598</v>
          </cell>
          <cell r="L18">
            <v>1034.5650000000001</v>
          </cell>
          <cell r="M18">
            <v>1784.3150000000001</v>
          </cell>
          <cell r="N18">
            <v>29</v>
          </cell>
          <cell r="O18">
            <v>281.22699999999998</v>
          </cell>
          <cell r="P18">
            <v>0</v>
          </cell>
          <cell r="Q18">
            <v>0</v>
          </cell>
          <cell r="R18">
            <v>52.241</v>
          </cell>
          <cell r="S18">
            <v>0</v>
          </cell>
          <cell r="T18">
            <v>2503.002</v>
          </cell>
          <cell r="U18">
            <v>13842.948</v>
          </cell>
          <cell r="V18">
            <v>18789</v>
          </cell>
          <cell r="W18">
            <v>13518</v>
          </cell>
          <cell r="X18">
            <v>22.2</v>
          </cell>
          <cell r="Y18">
            <v>3.4</v>
          </cell>
          <cell r="Z18">
            <v>103</v>
          </cell>
          <cell r="AA18">
            <v>77</v>
          </cell>
        </row>
        <row r="19">
          <cell r="H19" t="str">
            <v>ÚIV Praha</v>
          </cell>
          <cell r="I19">
            <v>148.166</v>
          </cell>
          <cell r="J19">
            <v>18806.468000000001</v>
          </cell>
          <cell r="K19">
            <v>13808.162</v>
          </cell>
          <cell r="L19">
            <v>1283.9829999999999</v>
          </cell>
          <cell r="M19">
            <v>2213.59</v>
          </cell>
          <cell r="N19">
            <v>985.7</v>
          </cell>
          <cell r="O19">
            <v>439.84300000000002</v>
          </cell>
          <cell r="P19">
            <v>0</v>
          </cell>
          <cell r="Q19">
            <v>0</v>
          </cell>
          <cell r="R19">
            <v>13.803000000000001</v>
          </cell>
          <cell r="S19">
            <v>61.387</v>
          </cell>
          <cell r="T19">
            <v>447.58</v>
          </cell>
          <cell r="U19">
            <v>19254.047999999999</v>
          </cell>
          <cell r="V19">
            <v>21155</v>
          </cell>
          <cell r="W19">
            <v>15532</v>
          </cell>
          <cell r="X19">
            <v>23.2</v>
          </cell>
          <cell r="Y19">
            <v>3.2</v>
          </cell>
          <cell r="Z19">
            <v>156</v>
          </cell>
          <cell r="AA19">
            <v>109</v>
          </cell>
        </row>
      </sheetData>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T84"/>
  <sheetViews>
    <sheetView tabSelected="1" zoomScale="90" zoomScaleNormal="90" workbookViewId="0"/>
  </sheetViews>
  <sheetFormatPr defaultRowHeight="16.5" x14ac:dyDescent="0.3"/>
  <cols>
    <col min="1" max="1" width="2.5703125" style="258" customWidth="1"/>
    <col min="2" max="2" width="4.42578125" style="258" customWidth="1"/>
    <col min="3" max="19" width="9.140625" style="258"/>
    <col min="20" max="20" width="9.140625" style="259"/>
    <col min="21" max="16384" width="9.140625" style="258"/>
  </cols>
  <sheetData>
    <row r="1" spans="1:20" ht="18.75" x14ac:dyDescent="0.3">
      <c r="B1" s="575" t="s">
        <v>672</v>
      </c>
      <c r="C1" s="575"/>
      <c r="D1" s="575"/>
      <c r="E1" s="575"/>
      <c r="F1" s="575"/>
      <c r="G1" s="575"/>
      <c r="H1" s="575"/>
      <c r="I1" s="575"/>
      <c r="J1" s="575"/>
      <c r="K1" s="575"/>
      <c r="L1" s="575"/>
      <c r="M1" s="575"/>
      <c r="N1" s="575"/>
      <c r="O1" s="575"/>
      <c r="P1" s="575"/>
      <c r="Q1" s="575"/>
      <c r="R1" s="575"/>
      <c r="S1" s="575"/>
    </row>
    <row r="2" spans="1:20" x14ac:dyDescent="0.3">
      <c r="B2" s="576" t="s">
        <v>250</v>
      </c>
      <c r="C2" s="576"/>
      <c r="D2" s="576"/>
      <c r="E2" s="576"/>
      <c r="F2" s="576"/>
      <c r="G2" s="576"/>
      <c r="H2" s="576"/>
      <c r="I2" s="576"/>
      <c r="J2" s="576"/>
      <c r="K2" s="576"/>
      <c r="L2" s="576"/>
      <c r="M2" s="576"/>
      <c r="N2" s="576"/>
      <c r="O2" s="576"/>
      <c r="P2" s="576"/>
      <c r="Q2" s="576"/>
      <c r="R2" s="576"/>
      <c r="S2" s="576"/>
    </row>
    <row r="3" spans="1:20" x14ac:dyDescent="0.3">
      <c r="B3" s="260"/>
      <c r="C3" s="260"/>
      <c r="D3" s="260"/>
      <c r="E3" s="260"/>
      <c r="F3" s="260"/>
      <c r="G3" s="260"/>
      <c r="H3" s="260"/>
      <c r="I3" s="260"/>
      <c r="J3" s="260"/>
      <c r="K3" s="260"/>
      <c r="L3" s="260"/>
      <c r="M3" s="260"/>
      <c r="N3" s="260"/>
      <c r="O3" s="260"/>
      <c r="P3" s="260"/>
      <c r="Q3" s="260"/>
      <c r="R3" s="260"/>
      <c r="S3" s="260"/>
    </row>
    <row r="4" spans="1:20" x14ac:dyDescent="0.3">
      <c r="B4" s="260"/>
      <c r="C4" s="260"/>
      <c r="D4" s="260"/>
      <c r="E4" s="260"/>
      <c r="F4" s="260"/>
      <c r="G4" s="260"/>
      <c r="H4" s="260"/>
      <c r="I4" s="260"/>
      <c r="J4" s="260"/>
      <c r="K4" s="260"/>
      <c r="L4" s="260"/>
      <c r="M4" s="260"/>
      <c r="N4" s="260"/>
      <c r="O4" s="260"/>
      <c r="P4" s="260"/>
      <c r="Q4" s="260"/>
      <c r="R4" s="260"/>
      <c r="S4" s="260"/>
    </row>
    <row r="5" spans="1:20" ht="20.25" x14ac:dyDescent="0.3">
      <c r="A5" s="261" t="s">
        <v>251</v>
      </c>
    </row>
    <row r="6" spans="1:20" ht="15.75" customHeight="1" x14ac:dyDescent="0.3">
      <c r="A6" s="262" t="s">
        <v>252</v>
      </c>
    </row>
    <row r="7" spans="1:20" s="760" customFormat="1" x14ac:dyDescent="0.3">
      <c r="A7" s="760" t="str">
        <f>+'T1'!A4</f>
        <v>1. SOUHRNNÉ ÚDAJE za rok 2011 (bez státní správy)</v>
      </c>
      <c r="T7" s="761"/>
    </row>
    <row r="8" spans="1:20" s="762" customFormat="1" x14ac:dyDescent="0.3">
      <c r="B8" s="763" t="s">
        <v>255</v>
      </c>
      <c r="T8" s="764"/>
    </row>
    <row r="9" spans="1:20" s="762" customFormat="1" x14ac:dyDescent="0.3">
      <c r="B9" s="763" t="s">
        <v>256</v>
      </c>
      <c r="T9" s="764"/>
    </row>
    <row r="10" spans="1:20" s="762" customFormat="1" x14ac:dyDescent="0.3">
      <c r="B10" s="763" t="s">
        <v>257</v>
      </c>
      <c r="T10" s="764"/>
    </row>
    <row r="11" spans="1:20" s="762" customFormat="1" x14ac:dyDescent="0.3">
      <c r="B11" s="763" t="str">
        <f>+'T1'!G40</f>
        <v>1.4  OSTATNÍ OSOBNÍ NÁKLADY (OON)/OSTATNÍ PLATBY ZA PROVEDENOU PRÁCI (OPPP) v tis. Kč</v>
      </c>
      <c r="T11" s="764"/>
    </row>
    <row r="12" spans="1:20" s="762" customFormat="1" x14ac:dyDescent="0.3">
      <c r="B12" s="763" t="str">
        <f>+'T1'!G51</f>
        <v xml:space="preserve">1.5  NÁROKOVÉ A NENÁROKOVÉ SLOŽKY PLATU (v % z prům. měsíčního platu) </v>
      </c>
      <c r="T12" s="764"/>
    </row>
    <row r="13" spans="1:20" s="762" customFormat="1" x14ac:dyDescent="0.3">
      <c r="B13" s="763" t="str">
        <f>+'T1'!G62</f>
        <v>1.6  PRŮMĚRNÝ EVIDENČNÍ POČET ZAMĚSTNANCŮ</v>
      </c>
      <c r="T13" s="764"/>
    </row>
    <row r="14" spans="1:20" s="262" customFormat="1" x14ac:dyDescent="0.3">
      <c r="A14" s="262" t="s">
        <v>258</v>
      </c>
      <c r="T14" s="259"/>
    </row>
    <row r="15" spans="1:20" x14ac:dyDescent="0.3">
      <c r="B15" s="264" t="s">
        <v>259</v>
      </c>
      <c r="T15" s="263"/>
    </row>
    <row r="16" spans="1:20" x14ac:dyDescent="0.3">
      <c r="C16" s="258" t="s">
        <v>261</v>
      </c>
    </row>
    <row r="17" spans="2:20" x14ac:dyDescent="0.3">
      <c r="C17" s="258" t="s">
        <v>262</v>
      </c>
    </row>
    <row r="18" spans="2:20" x14ac:dyDescent="0.3">
      <c r="C18" s="258" t="s">
        <v>263</v>
      </c>
      <c r="I18" s="264"/>
    </row>
    <row r="19" spans="2:20" x14ac:dyDescent="0.3">
      <c r="B19" s="264" t="s">
        <v>264</v>
      </c>
      <c r="T19" s="263"/>
    </row>
    <row r="20" spans="2:20" x14ac:dyDescent="0.3">
      <c r="C20" s="258" t="s">
        <v>266</v>
      </c>
    </row>
    <row r="21" spans="2:20" x14ac:dyDescent="0.3">
      <c r="C21" s="258" t="s">
        <v>267</v>
      </c>
    </row>
    <row r="22" spans="2:20" x14ac:dyDescent="0.3">
      <c r="C22" s="258" t="s">
        <v>268</v>
      </c>
    </row>
    <row r="23" spans="2:20" x14ac:dyDescent="0.3">
      <c r="B23" s="264" t="s">
        <v>269</v>
      </c>
      <c r="T23" s="263"/>
    </row>
    <row r="24" spans="2:20" x14ac:dyDescent="0.3">
      <c r="C24" s="258" t="s">
        <v>271</v>
      </c>
    </row>
    <row r="25" spans="2:20" x14ac:dyDescent="0.3">
      <c r="C25" s="258" t="s">
        <v>272</v>
      </c>
    </row>
    <row r="26" spans="2:20" x14ac:dyDescent="0.3">
      <c r="C26" s="258" t="s">
        <v>273</v>
      </c>
    </row>
    <row r="27" spans="2:20" x14ac:dyDescent="0.3">
      <c r="C27" s="258" t="s">
        <v>274</v>
      </c>
      <c r="T27" s="263"/>
    </row>
    <row r="28" spans="2:20" x14ac:dyDescent="0.3">
      <c r="B28" s="264" t="s">
        <v>276</v>
      </c>
      <c r="T28" s="263"/>
    </row>
    <row r="29" spans="2:20" x14ac:dyDescent="0.3">
      <c r="C29" s="258" t="s">
        <v>278</v>
      </c>
    </row>
    <row r="30" spans="2:20" x14ac:dyDescent="0.3">
      <c r="C30" s="258" t="s">
        <v>279</v>
      </c>
    </row>
    <row r="31" spans="2:20" x14ac:dyDescent="0.3">
      <c r="C31" s="258" t="s">
        <v>280</v>
      </c>
    </row>
    <row r="32" spans="2:20" x14ac:dyDescent="0.3">
      <c r="C32" s="258" t="s">
        <v>281</v>
      </c>
    </row>
    <row r="33" spans="1:20" x14ac:dyDescent="0.3">
      <c r="C33" s="258" t="s">
        <v>282</v>
      </c>
    </row>
    <row r="34" spans="1:20" x14ac:dyDescent="0.3">
      <c r="C34" s="258" t="s">
        <v>283</v>
      </c>
    </row>
    <row r="35" spans="1:20" x14ac:dyDescent="0.3">
      <c r="C35" s="258" t="s">
        <v>284</v>
      </c>
    </row>
    <row r="36" spans="1:20" x14ac:dyDescent="0.3">
      <c r="C36" s="258" t="s">
        <v>285</v>
      </c>
    </row>
    <row r="37" spans="1:20" x14ac:dyDescent="0.3">
      <c r="C37" s="258" t="s">
        <v>286</v>
      </c>
    </row>
    <row r="38" spans="1:20" x14ac:dyDescent="0.3">
      <c r="C38" s="258" t="s">
        <v>287</v>
      </c>
    </row>
    <row r="39" spans="1:20" x14ac:dyDescent="0.3">
      <c r="C39" s="258" t="str">
        <f>+T2.3.E!G145</f>
        <v>2.3.7.A  OSTATNÍ PEDAGOGOVÉ</v>
      </c>
    </row>
    <row r="40" spans="1:20" x14ac:dyDescent="0.3">
      <c r="B40" s="264" t="s">
        <v>288</v>
      </c>
      <c r="T40" s="263"/>
    </row>
    <row r="41" spans="1:20" x14ac:dyDescent="0.3">
      <c r="C41" s="258" t="s">
        <v>290</v>
      </c>
    </row>
    <row r="42" spans="1:20" x14ac:dyDescent="0.3">
      <c r="C42" s="258" t="s">
        <v>291</v>
      </c>
    </row>
    <row r="43" spans="1:20" x14ac:dyDescent="0.3">
      <c r="C43" s="258" t="s">
        <v>292</v>
      </c>
    </row>
    <row r="44" spans="1:20" x14ac:dyDescent="0.3">
      <c r="C44" s="258" t="s">
        <v>293</v>
      </c>
    </row>
    <row r="45" spans="1:20" x14ac:dyDescent="0.3">
      <c r="C45" s="258" t="s">
        <v>294</v>
      </c>
    </row>
    <row r="46" spans="1:20" x14ac:dyDescent="0.3">
      <c r="C46" s="258" t="s">
        <v>295</v>
      </c>
    </row>
    <row r="47" spans="1:20" x14ac:dyDescent="0.3">
      <c r="C47" s="258" t="s">
        <v>296</v>
      </c>
    </row>
    <row r="48" spans="1:20" s="262" customFormat="1" x14ac:dyDescent="0.3">
      <c r="A48" s="262" t="str">
        <f>+T3.1!A4</f>
        <v>3. VEŘEJNÉ VYSOKÉ ŠKOLY, OPŘO A OSTATNÍ OSS za rok 2011</v>
      </c>
      <c r="T48" s="259"/>
    </row>
    <row r="49" spans="2:20" x14ac:dyDescent="0.3">
      <c r="B49" s="264" t="s">
        <v>297</v>
      </c>
      <c r="T49" s="263"/>
    </row>
    <row r="50" spans="2:20" x14ac:dyDescent="0.3">
      <c r="C50" s="258" t="s">
        <v>299</v>
      </c>
    </row>
    <row r="51" spans="2:20" x14ac:dyDescent="0.3">
      <c r="C51" s="258" t="s">
        <v>300</v>
      </c>
    </row>
    <row r="52" spans="2:20" x14ac:dyDescent="0.3">
      <c r="C52" s="258" t="s">
        <v>301</v>
      </c>
    </row>
    <row r="53" spans="2:20" x14ac:dyDescent="0.3">
      <c r="C53" s="258" t="s">
        <v>302</v>
      </c>
    </row>
    <row r="54" spans="2:20" x14ac:dyDescent="0.3">
      <c r="C54" s="258" t="s">
        <v>303</v>
      </c>
    </row>
    <row r="55" spans="2:20" x14ac:dyDescent="0.3">
      <c r="C55" s="258" t="s">
        <v>304</v>
      </c>
    </row>
    <row r="56" spans="2:20" x14ac:dyDescent="0.3">
      <c r="C56" s="258" t="s">
        <v>305</v>
      </c>
    </row>
    <row r="57" spans="2:20" x14ac:dyDescent="0.3">
      <c r="C57" s="258" t="s">
        <v>306</v>
      </c>
    </row>
    <row r="58" spans="2:20" x14ac:dyDescent="0.3">
      <c r="C58" s="258" t="s">
        <v>307</v>
      </c>
    </row>
    <row r="59" spans="2:20" x14ac:dyDescent="0.3">
      <c r="B59" s="264" t="str">
        <f>+T3.3!A5</f>
        <v>3.3  Členění průměrného měsíčního platu podle jednotlivých složek ostatních OSS a OPŘO – PO</v>
      </c>
      <c r="T59" s="263"/>
    </row>
    <row r="60" spans="2:20" x14ac:dyDescent="0.3">
      <c r="C60" s="258" t="s">
        <v>310</v>
      </c>
    </row>
    <row r="61" spans="2:20" x14ac:dyDescent="0.3">
      <c r="B61" s="264" t="s">
        <v>311</v>
      </c>
      <c r="T61" s="263"/>
    </row>
    <row r="62" spans="2:20" x14ac:dyDescent="0.3">
      <c r="C62" s="258" t="s">
        <v>313</v>
      </c>
    </row>
    <row r="63" spans="2:20" x14ac:dyDescent="0.3">
      <c r="C63" s="258" t="s">
        <v>314</v>
      </c>
    </row>
    <row r="64" spans="2:20" x14ac:dyDescent="0.3">
      <c r="C64" s="258" t="s">
        <v>315</v>
      </c>
    </row>
    <row r="65" spans="1:20" s="262" customFormat="1" x14ac:dyDescent="0.3">
      <c r="A65" s="262" t="s">
        <v>317</v>
      </c>
      <c r="T65" s="259"/>
    </row>
    <row r="66" spans="1:20" x14ac:dyDescent="0.3">
      <c r="B66" s="264" t="s">
        <v>318</v>
      </c>
      <c r="T66" s="263"/>
    </row>
    <row r="67" spans="1:20" x14ac:dyDescent="0.3">
      <c r="C67" s="258" t="s">
        <v>320</v>
      </c>
    </row>
    <row r="68" spans="1:20" x14ac:dyDescent="0.3">
      <c r="C68" s="258" t="s">
        <v>321</v>
      </c>
    </row>
    <row r="69" spans="1:20" x14ac:dyDescent="0.3">
      <c r="C69" s="258" t="s">
        <v>322</v>
      </c>
      <c r="T69" s="263"/>
    </row>
    <row r="70" spans="1:20" x14ac:dyDescent="0.3">
      <c r="C70" s="258" t="s">
        <v>324</v>
      </c>
      <c r="T70" s="263"/>
    </row>
    <row r="71" spans="1:20" x14ac:dyDescent="0.3">
      <c r="B71" s="264" t="s">
        <v>326</v>
      </c>
      <c r="T71" s="263"/>
    </row>
    <row r="72" spans="1:20" x14ac:dyDescent="0.3">
      <c r="B72" s="264" t="s">
        <v>329</v>
      </c>
      <c r="T72" s="263"/>
    </row>
    <row r="73" spans="1:20" x14ac:dyDescent="0.3">
      <c r="C73" s="258" t="s">
        <v>331</v>
      </c>
    </row>
    <row r="74" spans="1:20" x14ac:dyDescent="0.3">
      <c r="C74" s="258" t="s">
        <v>332</v>
      </c>
    </row>
    <row r="75" spans="1:20" x14ac:dyDescent="0.3">
      <c r="B75" s="264" t="s">
        <v>333</v>
      </c>
      <c r="T75" s="263"/>
    </row>
    <row r="76" spans="1:20" x14ac:dyDescent="0.3">
      <c r="C76" s="258" t="s">
        <v>334</v>
      </c>
    </row>
    <row r="77" spans="1:20" x14ac:dyDescent="0.3">
      <c r="C77" s="258" t="s">
        <v>335</v>
      </c>
    </row>
    <row r="78" spans="1:20" s="262" customFormat="1" x14ac:dyDescent="0.3">
      <c r="A78" s="262" t="s">
        <v>336</v>
      </c>
      <c r="T78" s="263"/>
    </row>
    <row r="79" spans="1:20" x14ac:dyDescent="0.3">
      <c r="B79" s="264" t="s">
        <v>337</v>
      </c>
      <c r="T79" s="263"/>
    </row>
    <row r="80" spans="1:20" x14ac:dyDescent="0.3">
      <c r="B80" s="264" t="s">
        <v>339</v>
      </c>
      <c r="C80" s="264"/>
    </row>
    <row r="81" spans="2:20" x14ac:dyDescent="0.3">
      <c r="C81" s="264" t="s">
        <v>340</v>
      </c>
      <c r="T81" s="263"/>
    </row>
    <row r="82" spans="2:20" x14ac:dyDescent="0.3">
      <c r="C82" s="264" t="s">
        <v>341</v>
      </c>
    </row>
    <row r="83" spans="2:20" x14ac:dyDescent="0.3">
      <c r="C83" s="264" t="s">
        <v>342</v>
      </c>
    </row>
    <row r="84" spans="2:20" x14ac:dyDescent="0.3">
      <c r="B84" s="264" t="s">
        <v>343</v>
      </c>
      <c r="T84" s="263"/>
    </row>
  </sheetData>
  <sheetProtection password="CB3F" sheet="1" objects="1" scenarios="1"/>
  <mergeCells count="2">
    <mergeCell ref="B1:S1"/>
    <mergeCell ref="B2:S2"/>
  </mergeCells>
  <phoneticPr fontId="0" type="noConversion"/>
  <pageMargins left="0.70866141732283472" right="0.70866141732283472" top="0.78740157480314965" bottom="0.78740157480314965" header="0.31496062992125984" footer="0.31496062992125984"/>
  <pageSetup paperSize="9"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6"/>
  <sheetViews>
    <sheetView showOutlineSymbols="0" topLeftCell="A2" zoomScale="90" zoomScaleNormal="90" workbookViewId="0">
      <pane xSplit="6" ySplit="5" topLeftCell="G7" activePane="bottomRight" state="frozen"/>
      <selection activeCell="C39" sqref="C39"/>
      <selection pane="topRight" activeCell="C39" sqref="C39"/>
      <selection pane="bottomLeft" activeCell="C39" sqref="C39"/>
      <selection pane="bottomRight" activeCell="A3" sqref="A3:I3"/>
    </sheetView>
  </sheetViews>
  <sheetFormatPr defaultColWidth="1.7109375" defaultRowHeight="12.75" x14ac:dyDescent="0.25"/>
  <cols>
    <col min="1" max="1" width="1.140625" style="168" customWidth="1"/>
    <col min="2" max="2" width="2.140625" style="168" customWidth="1"/>
    <col min="3" max="4" width="1.42578125" style="168" customWidth="1"/>
    <col min="5" max="5" width="25.7109375" style="168" customWidth="1"/>
    <col min="6" max="6" width="2.28515625" style="168" customWidth="1"/>
    <col min="7" max="8" width="12.140625" style="168" customWidth="1"/>
    <col min="9" max="9" width="7.7109375" style="168" customWidth="1"/>
    <col min="10" max="11" width="11.7109375" style="168" customWidth="1"/>
    <col min="12" max="12" width="7.7109375" style="168" customWidth="1"/>
    <col min="13" max="13" width="9.7109375" style="168" customWidth="1"/>
    <col min="14" max="14" width="9.28515625" style="168" customWidth="1"/>
    <col min="15" max="254" width="9.140625" style="168" customWidth="1"/>
    <col min="255" max="255" width="4.42578125" style="168" customWidth="1"/>
    <col min="256" max="16384" width="1.7109375" style="168"/>
  </cols>
  <sheetData>
    <row r="1" spans="1:16" s="168" customFormat="1" hidden="1" x14ac:dyDescent="0.25"/>
    <row r="2" spans="1:16" s="168" customFormat="1" ht="9" customHeight="1" x14ac:dyDescent="0.25"/>
    <row r="3" spans="1:16" s="268" customFormat="1" ht="39" customHeight="1" x14ac:dyDescent="0.2">
      <c r="A3" s="648" t="s">
        <v>669</v>
      </c>
      <c r="B3" s="649"/>
      <c r="C3" s="649"/>
      <c r="D3" s="649"/>
      <c r="E3" s="649"/>
      <c r="F3" s="649"/>
      <c r="G3" s="649"/>
      <c r="H3" s="649"/>
      <c r="I3" s="650"/>
      <c r="J3" s="313"/>
      <c r="K3" s="266"/>
      <c r="L3" s="266"/>
      <c r="M3" s="267" t="s">
        <v>298</v>
      </c>
    </row>
    <row r="4" spans="1:16" s="168" customFormat="1" ht="18" x14ac:dyDescent="0.25">
      <c r="A4" s="269" t="s">
        <v>671</v>
      </c>
      <c r="B4" s="269"/>
      <c r="C4" s="269"/>
      <c r="D4" s="269"/>
      <c r="E4" s="269"/>
      <c r="F4" s="269"/>
      <c r="G4" s="269"/>
      <c r="H4" s="269"/>
      <c r="I4" s="269"/>
      <c r="J4" s="269"/>
      <c r="K4" s="269"/>
      <c r="L4" s="269"/>
      <c r="M4" s="269"/>
    </row>
    <row r="5" spans="1:16" s="168" customFormat="1" ht="33" customHeight="1" x14ac:dyDescent="0.25">
      <c r="A5" s="967" t="s">
        <v>297</v>
      </c>
      <c r="B5" s="967"/>
      <c r="C5" s="967"/>
      <c r="D5" s="967"/>
      <c r="E5" s="967"/>
      <c r="F5" s="967"/>
      <c r="G5" s="967"/>
      <c r="H5" s="967"/>
      <c r="I5" s="967"/>
      <c r="J5" s="967"/>
      <c r="K5" s="967"/>
      <c r="L5" s="967"/>
      <c r="M5" s="967"/>
    </row>
    <row r="6" spans="1:16" s="168" customFormat="1" ht="12.75" customHeight="1" x14ac:dyDescent="0.25">
      <c r="A6" s="272"/>
      <c r="B6" s="272"/>
      <c r="C6" s="272"/>
      <c r="D6" s="272"/>
      <c r="E6" s="272"/>
      <c r="F6" s="272"/>
      <c r="G6" s="942"/>
      <c r="H6" s="272"/>
      <c r="I6" s="272"/>
      <c r="J6" s="272"/>
      <c r="K6" s="272"/>
      <c r="L6" s="272"/>
      <c r="M6" s="272"/>
    </row>
    <row r="7" spans="1:16" s="168" customFormat="1" ht="12.75" customHeight="1" x14ac:dyDescent="0.25">
      <c r="A7" s="272"/>
      <c r="B7" s="272"/>
      <c r="C7" s="272"/>
      <c r="D7" s="272"/>
      <c r="E7" s="272"/>
      <c r="F7" s="272"/>
      <c r="G7" s="272"/>
      <c r="H7" s="272"/>
      <c r="I7" s="272"/>
      <c r="J7" s="272"/>
      <c r="K7" s="272"/>
      <c r="L7" s="272"/>
      <c r="M7" s="272"/>
    </row>
    <row r="8" spans="1:16" s="168" customFormat="1" ht="18" customHeight="1" x14ac:dyDescent="0.25">
      <c r="A8" s="273"/>
      <c r="B8" s="910" t="s">
        <v>573</v>
      </c>
      <c r="C8" s="910"/>
      <c r="D8" s="910"/>
      <c r="E8" s="910"/>
      <c r="F8" s="911"/>
      <c r="G8" s="522" t="s">
        <v>299</v>
      </c>
      <c r="H8" s="523"/>
      <c r="I8" s="523"/>
      <c r="J8" s="523"/>
      <c r="K8" s="523"/>
      <c r="L8" s="523"/>
      <c r="M8" s="524"/>
    </row>
    <row r="9" spans="1:16" s="168" customFormat="1" ht="27" customHeight="1" x14ac:dyDescent="0.25">
      <c r="A9" s="333"/>
      <c r="B9" s="916"/>
      <c r="C9" s="916"/>
      <c r="D9" s="916"/>
      <c r="E9" s="916"/>
      <c r="F9" s="917"/>
      <c r="G9" s="653" t="s">
        <v>574</v>
      </c>
      <c r="H9" s="654"/>
      <c r="I9" s="655"/>
      <c r="J9" s="945" t="s">
        <v>501</v>
      </c>
      <c r="K9" s="946"/>
      <c r="L9" s="946"/>
      <c r="M9" s="947"/>
    </row>
    <row r="10" spans="1:16" s="168" customFormat="1" ht="13.5" customHeight="1" x14ac:dyDescent="0.25">
      <c r="A10" s="525"/>
      <c r="B10" s="921"/>
      <c r="C10" s="921"/>
      <c r="D10" s="921"/>
      <c r="E10" s="921"/>
      <c r="F10" s="922"/>
      <c r="G10" s="278" t="s">
        <v>502</v>
      </c>
      <c r="H10" s="279" t="s">
        <v>503</v>
      </c>
      <c r="I10" s="280" t="s">
        <v>504</v>
      </c>
      <c r="J10" s="278" t="s">
        <v>502</v>
      </c>
      <c r="K10" s="279" t="s">
        <v>503</v>
      </c>
      <c r="L10" s="279" t="s">
        <v>504</v>
      </c>
      <c r="M10" s="280" t="s">
        <v>455</v>
      </c>
    </row>
    <row r="11" spans="1:16" s="529" customFormat="1" ht="12.75" customHeight="1" x14ac:dyDescent="0.25">
      <c r="A11" s="754" t="s">
        <v>396</v>
      </c>
      <c r="B11" s="755"/>
      <c r="C11" s="281" t="s">
        <v>575</v>
      </c>
      <c r="D11" s="282"/>
      <c r="E11" s="359"/>
      <c r="F11" s="283"/>
      <c r="G11" s="968">
        <v>30390.7569</v>
      </c>
      <c r="H11" s="969">
        <v>31090.37045583798</v>
      </c>
      <c r="I11" s="431">
        <v>1.0230206032097207</v>
      </c>
      <c r="J11" s="970">
        <v>32834.351999999999</v>
      </c>
      <c r="K11" s="971">
        <v>31798.923000000003</v>
      </c>
      <c r="L11" s="972">
        <v>0.96846506975377511</v>
      </c>
      <c r="M11" s="973">
        <v>-1035.4289999999964</v>
      </c>
      <c r="N11" s="168"/>
      <c r="O11" s="168"/>
      <c r="P11" s="168"/>
    </row>
    <row r="12" spans="1:16" s="529" customFormat="1" ht="12.75" customHeight="1" x14ac:dyDescent="0.25">
      <c r="A12" s="756"/>
      <c r="B12" s="757"/>
      <c r="C12" s="974" t="s">
        <v>396</v>
      </c>
      <c r="D12" s="738"/>
      <c r="E12" s="381" t="s">
        <v>576</v>
      </c>
      <c r="F12" s="534"/>
      <c r="G12" s="379">
        <v>28993.159100000001</v>
      </c>
      <c r="H12" s="300">
        <v>29075.401414566495</v>
      </c>
      <c r="I12" s="536">
        <v>1.0028366110185798</v>
      </c>
      <c r="J12" s="299">
        <v>27908.210999999999</v>
      </c>
      <c r="K12" s="829">
        <v>26592.976999999977</v>
      </c>
      <c r="L12" s="952">
        <v>0.95287286598198562</v>
      </c>
      <c r="M12" s="953">
        <v>-1315.2340000000222</v>
      </c>
      <c r="N12" s="168"/>
      <c r="O12" s="168"/>
      <c r="P12" s="168"/>
    </row>
    <row r="13" spans="1:16" s="168" customFormat="1" x14ac:dyDescent="0.25">
      <c r="A13" s="756"/>
      <c r="B13" s="757"/>
      <c r="C13" s="975"/>
      <c r="D13" s="976"/>
      <c r="E13" s="381" t="s">
        <v>577</v>
      </c>
      <c r="F13" s="534"/>
      <c r="G13" s="379">
        <v>17215.6944</v>
      </c>
      <c r="H13" s="300">
        <v>18190.387196710955</v>
      </c>
      <c r="I13" s="536">
        <v>1.0566165252509916</v>
      </c>
      <c r="J13" s="299">
        <v>551.41200000000003</v>
      </c>
      <c r="K13" s="829">
        <v>572.40499999999997</v>
      </c>
      <c r="L13" s="952">
        <v>1.0380713513670359</v>
      </c>
      <c r="M13" s="953">
        <v>20.992999999999938</v>
      </c>
    </row>
    <row r="14" spans="1:16" s="168" customFormat="1" x14ac:dyDescent="0.25">
      <c r="A14" s="756"/>
      <c r="B14" s="757"/>
      <c r="C14" s="975"/>
      <c r="D14" s="976"/>
      <c r="E14" s="381" t="s">
        <v>578</v>
      </c>
      <c r="F14" s="534"/>
      <c r="G14" s="379">
        <v>16098.744000000001</v>
      </c>
      <c r="H14" s="300">
        <v>15709.584388007772</v>
      </c>
      <c r="I14" s="536">
        <v>0.97582670971150121</v>
      </c>
      <c r="J14" s="299">
        <v>546.48800000000006</v>
      </c>
      <c r="K14" s="829">
        <v>581.14300000000003</v>
      </c>
      <c r="L14" s="952">
        <v>1.0634140182401077</v>
      </c>
      <c r="M14" s="953">
        <v>34.654999999999973</v>
      </c>
    </row>
    <row r="15" spans="1:16" s="168" customFormat="1" x14ac:dyDescent="0.25">
      <c r="A15" s="756"/>
      <c r="B15" s="757"/>
      <c r="C15" s="975"/>
      <c r="D15" s="976"/>
      <c r="E15" s="381" t="s">
        <v>579</v>
      </c>
      <c r="F15" s="534"/>
      <c r="G15" s="379">
        <v>19230.610199999999</v>
      </c>
      <c r="H15" s="300">
        <v>15319.419265167993</v>
      </c>
      <c r="I15" s="536">
        <v>0.79661638948763014</v>
      </c>
      <c r="J15" s="299">
        <v>35.07</v>
      </c>
      <c r="K15" s="829">
        <v>27.580000000000002</v>
      </c>
      <c r="L15" s="952">
        <v>0.78642714570858285</v>
      </c>
      <c r="M15" s="953">
        <v>-7.4899999999999984</v>
      </c>
    </row>
    <row r="16" spans="1:16" s="168" customFormat="1" x14ac:dyDescent="0.25">
      <c r="A16" s="756"/>
      <c r="B16" s="757"/>
      <c r="C16" s="977"/>
      <c r="D16" s="740"/>
      <c r="E16" s="310" t="s">
        <v>580</v>
      </c>
      <c r="F16" s="936"/>
      <c r="G16" s="392">
        <v>44751.074800000002</v>
      </c>
      <c r="H16" s="418">
        <v>48567.294699205493</v>
      </c>
      <c r="I16" s="958">
        <v>1.0852766088023766</v>
      </c>
      <c r="J16" s="295">
        <v>3793.1709999999998</v>
      </c>
      <c r="K16" s="954">
        <v>4024.8179999999979</v>
      </c>
      <c r="L16" s="955">
        <v>1.0610694851352598</v>
      </c>
      <c r="M16" s="956">
        <v>231.64699999999812</v>
      </c>
    </row>
    <row r="17" spans="1:16" s="168" customFormat="1" x14ac:dyDescent="0.25">
      <c r="A17" s="756"/>
      <c r="B17" s="757"/>
      <c r="C17" s="281" t="s">
        <v>581</v>
      </c>
      <c r="D17" s="282"/>
      <c r="E17" s="359"/>
      <c r="F17" s="283"/>
      <c r="G17" s="968">
        <v>23746.556799999998</v>
      </c>
      <c r="H17" s="978">
        <v>24430.732336061195</v>
      </c>
      <c r="I17" s="431">
        <v>1.0288115680021954</v>
      </c>
      <c r="J17" s="970">
        <v>789.00400000000002</v>
      </c>
      <c r="K17" s="971">
        <v>724.37599999999998</v>
      </c>
      <c r="L17" s="972">
        <v>0.91808913516281276</v>
      </c>
      <c r="M17" s="973">
        <v>-64.628000000000043</v>
      </c>
    </row>
    <row r="18" spans="1:16" s="168" customFormat="1" x14ac:dyDescent="0.25">
      <c r="A18" s="756"/>
      <c r="B18" s="757"/>
      <c r="C18" s="979" t="s">
        <v>582</v>
      </c>
      <c r="D18" s="980"/>
      <c r="E18" s="765"/>
      <c r="F18" s="981"/>
      <c r="G18" s="379">
        <v>31991</v>
      </c>
      <c r="H18" s="300">
        <v>31125.933882589175</v>
      </c>
      <c r="I18" s="536">
        <v>0.97295907857176001</v>
      </c>
      <c r="J18" s="299">
        <v>22.436</v>
      </c>
      <c r="K18" s="829">
        <v>22.576000000000001</v>
      </c>
      <c r="L18" s="952">
        <v>1.0062399714744161</v>
      </c>
      <c r="M18" s="953">
        <v>0.14000000000000057</v>
      </c>
    </row>
    <row r="19" spans="1:16" s="168" customFormat="1" x14ac:dyDescent="0.25">
      <c r="A19" s="758"/>
      <c r="B19" s="759"/>
      <c r="C19" s="291" t="s">
        <v>583</v>
      </c>
      <c r="D19" s="292"/>
      <c r="E19" s="982"/>
      <c r="F19" s="294"/>
      <c r="G19" s="983">
        <v>26448.321599999999</v>
      </c>
      <c r="H19" s="984">
        <v>26649.378623188404</v>
      </c>
      <c r="I19" s="985">
        <v>1.0076018821242858</v>
      </c>
      <c r="J19" s="986">
        <v>92</v>
      </c>
      <c r="K19" s="987">
        <v>92</v>
      </c>
      <c r="L19" s="988">
        <v>1</v>
      </c>
      <c r="M19" s="989">
        <v>0</v>
      </c>
    </row>
    <row r="20" spans="1:16" s="168" customFormat="1" ht="13.5" customHeight="1" x14ac:dyDescent="0.25">
      <c r="A20" s="990"/>
      <c r="B20" s="350"/>
      <c r="C20" s="845"/>
      <c r="D20" s="394"/>
      <c r="E20" s="394"/>
      <c r="F20" s="394"/>
      <c r="G20" s="394"/>
      <c r="H20" s="394"/>
      <c r="I20" s="394"/>
      <c r="J20" s="394"/>
      <c r="K20" s="394"/>
      <c r="L20" s="394"/>
      <c r="M20" s="255" t="s">
        <v>584</v>
      </c>
    </row>
    <row r="21" spans="1:16" s="168" customFormat="1" ht="13.5" customHeight="1" x14ac:dyDescent="0.25">
      <c r="A21" s="991"/>
      <c r="B21" s="992"/>
      <c r="C21" s="992"/>
      <c r="D21" s="992"/>
      <c r="E21" s="992"/>
      <c r="F21" s="992"/>
      <c r="G21" s="992"/>
      <c r="H21" s="992"/>
      <c r="I21" s="992"/>
      <c r="J21" s="992"/>
      <c r="K21" s="992"/>
      <c r="L21" s="992"/>
      <c r="M21" s="992"/>
    </row>
    <row r="22" spans="1:16" s="168" customFormat="1" ht="12.75" customHeight="1" x14ac:dyDescent="0.25">
      <c r="A22" s="272"/>
      <c r="B22" s="272"/>
      <c r="C22" s="272"/>
      <c r="D22" s="272"/>
      <c r="E22" s="272"/>
      <c r="F22" s="272"/>
      <c r="G22" s="272"/>
      <c r="H22" s="272"/>
      <c r="I22" s="272"/>
      <c r="J22" s="272"/>
      <c r="K22" s="272"/>
      <c r="L22" s="272"/>
      <c r="M22" s="272"/>
    </row>
    <row r="23" spans="1:16" s="168" customFormat="1" ht="18" customHeight="1" x14ac:dyDescent="0.25">
      <c r="A23" s="273"/>
      <c r="B23" s="651" t="s">
        <v>585</v>
      </c>
      <c r="C23" s="651"/>
      <c r="D23" s="651"/>
      <c r="E23" s="651"/>
      <c r="F23" s="721"/>
      <c r="G23" s="522" t="s">
        <v>300</v>
      </c>
      <c r="H23" s="523"/>
      <c r="I23" s="523"/>
      <c r="J23" s="523"/>
      <c r="K23" s="523"/>
      <c r="L23" s="523"/>
      <c r="M23" s="524"/>
    </row>
    <row r="24" spans="1:16" s="168" customFormat="1" ht="13.5" customHeight="1" x14ac:dyDescent="0.25">
      <c r="A24" s="333"/>
      <c r="B24" s="665"/>
      <c r="C24" s="665"/>
      <c r="D24" s="665"/>
      <c r="E24" s="665"/>
      <c r="F24" s="682"/>
      <c r="G24" s="274" t="s">
        <v>564</v>
      </c>
      <c r="H24" s="275"/>
      <c r="I24" s="276"/>
      <c r="J24" s="945" t="s">
        <v>501</v>
      </c>
      <c r="K24" s="946"/>
      <c r="L24" s="946"/>
      <c r="M24" s="947"/>
    </row>
    <row r="25" spans="1:16" s="168" customFormat="1" ht="13.5" customHeight="1" x14ac:dyDescent="0.25">
      <c r="A25" s="525"/>
      <c r="B25" s="652"/>
      <c r="C25" s="652"/>
      <c r="D25" s="652"/>
      <c r="E25" s="652"/>
      <c r="F25" s="722"/>
      <c r="G25" s="278" t="s">
        <v>502</v>
      </c>
      <c r="H25" s="279" t="s">
        <v>503</v>
      </c>
      <c r="I25" s="280" t="s">
        <v>504</v>
      </c>
      <c r="J25" s="278" t="s">
        <v>502</v>
      </c>
      <c r="K25" s="279" t="s">
        <v>503</v>
      </c>
      <c r="L25" s="279" t="s">
        <v>504</v>
      </c>
      <c r="M25" s="280" t="s">
        <v>455</v>
      </c>
    </row>
    <row r="26" spans="1:16" s="529" customFormat="1" x14ac:dyDescent="0.25">
      <c r="A26" s="453"/>
      <c r="B26" s="530" t="s">
        <v>586</v>
      </c>
      <c r="C26" s="530"/>
      <c r="D26" s="530"/>
      <c r="E26" s="530"/>
      <c r="F26" s="531"/>
      <c r="G26" s="376">
        <v>44684.229599999999</v>
      </c>
      <c r="H26" s="993">
        <v>48508.496426712372</v>
      </c>
      <c r="I26" s="533">
        <v>1.085584262298938</v>
      </c>
      <c r="J26" s="818">
        <v>3807.442</v>
      </c>
      <c r="K26" s="819">
        <v>4040.6299999999978</v>
      </c>
      <c r="L26" s="533">
        <v>1.0612453190357194</v>
      </c>
      <c r="M26" s="951">
        <v>233.18799999999783</v>
      </c>
      <c r="N26" s="168"/>
      <c r="O26" s="168"/>
      <c r="P26" s="168"/>
    </row>
    <row r="27" spans="1:16" s="168" customFormat="1" ht="15" x14ac:dyDescent="0.25">
      <c r="A27" s="309"/>
      <c r="B27" s="293" t="s">
        <v>587</v>
      </c>
      <c r="C27" s="293"/>
      <c r="D27" s="293"/>
      <c r="E27" s="293"/>
      <c r="F27" s="936"/>
      <c r="G27" s="392" t="s">
        <v>588</v>
      </c>
      <c r="H27" s="418">
        <v>54193.589115902629</v>
      </c>
      <c r="I27" s="958" t="s">
        <v>406</v>
      </c>
      <c r="J27" s="295">
        <v>1298.921</v>
      </c>
      <c r="K27" s="954">
        <v>1783.1030000000007</v>
      </c>
      <c r="L27" s="958">
        <v>1.3727570806846612</v>
      </c>
      <c r="M27" s="956">
        <v>484.1820000000007</v>
      </c>
    </row>
    <row r="28" spans="1:16" s="168" customFormat="1" ht="13.5" x14ac:dyDescent="0.25">
      <c r="A28" s="994"/>
      <c r="B28" s="547"/>
      <c r="C28" s="547"/>
      <c r="D28" s="547"/>
      <c r="E28" s="547"/>
      <c r="F28" s="547"/>
      <c r="G28" s="547"/>
      <c r="H28" s="547"/>
      <c r="I28" s="547"/>
      <c r="J28" s="547"/>
      <c r="K28" s="547"/>
      <c r="L28" s="547"/>
      <c r="M28" s="246" t="s">
        <v>589</v>
      </c>
    </row>
    <row r="29" spans="1:16" s="268" customFormat="1" ht="13.5" customHeight="1" x14ac:dyDescent="0.25">
      <c r="A29" s="903" t="s">
        <v>448</v>
      </c>
      <c r="B29" s="995" t="s">
        <v>590</v>
      </c>
      <c r="C29" s="995"/>
      <c r="D29" s="995"/>
      <c r="E29" s="995"/>
      <c r="F29" s="995"/>
      <c r="G29" s="995"/>
      <c r="H29" s="995"/>
      <c r="I29" s="995"/>
      <c r="J29" s="995"/>
      <c r="K29" s="995"/>
      <c r="L29" s="995"/>
      <c r="M29" s="995"/>
    </row>
    <row r="30" spans="1:16" s="168" customFormat="1" ht="12.75" customHeight="1" x14ac:dyDescent="0.25">
      <c r="A30" s="272"/>
      <c r="B30" s="272"/>
      <c r="C30" s="272"/>
      <c r="D30" s="272"/>
      <c r="E30" s="272"/>
      <c r="F30" s="272"/>
      <c r="G30" s="272"/>
      <c r="H30" s="272"/>
      <c r="I30" s="272"/>
      <c r="J30" s="272"/>
      <c r="K30" s="272"/>
      <c r="L30" s="272"/>
      <c r="M30" s="272"/>
    </row>
    <row r="31" spans="1:16" s="168" customFormat="1" ht="18" customHeight="1" x14ac:dyDescent="0.25">
      <c r="A31" s="273"/>
      <c r="B31" s="651" t="s">
        <v>585</v>
      </c>
      <c r="C31" s="651"/>
      <c r="D31" s="651"/>
      <c r="E31" s="651"/>
      <c r="F31" s="721"/>
      <c r="G31" s="522" t="s">
        <v>301</v>
      </c>
      <c r="H31" s="523"/>
      <c r="I31" s="523"/>
      <c r="J31" s="523"/>
      <c r="K31" s="523"/>
      <c r="L31" s="523"/>
      <c r="M31" s="524"/>
    </row>
    <row r="32" spans="1:16" s="168" customFormat="1" ht="13.5" customHeight="1" x14ac:dyDescent="0.25">
      <c r="A32" s="333"/>
      <c r="B32" s="665"/>
      <c r="C32" s="665"/>
      <c r="D32" s="665"/>
      <c r="E32" s="665"/>
      <c r="F32" s="682"/>
      <c r="G32" s="274" t="s">
        <v>564</v>
      </c>
      <c r="H32" s="275"/>
      <c r="I32" s="276"/>
      <c r="J32" s="945" t="s">
        <v>501</v>
      </c>
      <c r="K32" s="946"/>
      <c r="L32" s="946"/>
      <c r="M32" s="947"/>
    </row>
    <row r="33" spans="1:20" s="168" customFormat="1" ht="13.5" customHeight="1" x14ac:dyDescent="0.25">
      <c r="A33" s="525"/>
      <c r="B33" s="652"/>
      <c r="C33" s="652"/>
      <c r="D33" s="652"/>
      <c r="E33" s="652"/>
      <c r="F33" s="722"/>
      <c r="G33" s="278" t="s">
        <v>502</v>
      </c>
      <c r="H33" s="279" t="s">
        <v>503</v>
      </c>
      <c r="I33" s="280" t="s">
        <v>504</v>
      </c>
      <c r="J33" s="278" t="s">
        <v>502</v>
      </c>
      <c r="K33" s="279" t="s">
        <v>503</v>
      </c>
      <c r="L33" s="279" t="s">
        <v>504</v>
      </c>
      <c r="M33" s="280" t="s">
        <v>455</v>
      </c>
    </row>
    <row r="34" spans="1:20" s="529" customFormat="1" x14ac:dyDescent="0.25">
      <c r="A34" s="440"/>
      <c r="B34" s="526" t="s">
        <v>591</v>
      </c>
      <c r="C34" s="526"/>
      <c r="D34" s="526"/>
      <c r="E34" s="526"/>
      <c r="F34" s="527"/>
      <c r="G34" s="470">
        <v>36635.932399999998</v>
      </c>
      <c r="H34" s="573">
        <v>37504.498126448925</v>
      </c>
      <c r="I34" s="497">
        <v>1.0237080284177216</v>
      </c>
      <c r="J34" s="566">
        <v>16990.582000000006</v>
      </c>
      <c r="K34" s="948">
        <v>16418.909999999993</v>
      </c>
      <c r="L34" s="497">
        <v>0.96635359518584985</v>
      </c>
      <c r="M34" s="567">
        <v>-571.67200000001321</v>
      </c>
      <c r="N34" s="168"/>
      <c r="O34" s="168"/>
      <c r="P34" s="168"/>
      <c r="T34" s="529" t="s">
        <v>413</v>
      </c>
    </row>
    <row r="35" spans="1:20" s="529" customFormat="1" ht="12.75" customHeight="1" x14ac:dyDescent="0.25">
      <c r="A35" s="996" t="s">
        <v>396</v>
      </c>
      <c r="B35" s="997"/>
      <c r="C35" s="453" t="s">
        <v>592</v>
      </c>
      <c r="D35" s="282"/>
      <c r="E35" s="359"/>
      <c r="F35" s="283"/>
      <c r="G35" s="376">
        <v>35841.1895</v>
      </c>
      <c r="H35" s="377">
        <v>38470.997913698237</v>
      </c>
      <c r="I35" s="533">
        <v>1.0733739156089737</v>
      </c>
      <c r="J35" s="818">
        <v>487.11500000000001</v>
      </c>
      <c r="K35" s="819">
        <v>441.45100000000002</v>
      </c>
      <c r="L35" s="533">
        <v>0.9062562228631843</v>
      </c>
      <c r="M35" s="951">
        <v>-45.663999999999987</v>
      </c>
      <c r="N35" s="168"/>
      <c r="O35" s="168"/>
      <c r="P35" s="168"/>
    </row>
    <row r="36" spans="1:20" s="529" customFormat="1" ht="12.75" customHeight="1" x14ac:dyDescent="0.25">
      <c r="A36" s="998"/>
      <c r="B36" s="999"/>
      <c r="C36" s="381" t="s">
        <v>593</v>
      </c>
      <c r="D36" s="1000"/>
      <c r="E36" s="381"/>
      <c r="F36" s="534"/>
      <c r="G36" s="379">
        <v>60097.953099999999</v>
      </c>
      <c r="H36" s="300">
        <v>61398.979335550488</v>
      </c>
      <c r="I36" s="536">
        <v>1.0216484284146192</v>
      </c>
      <c r="J36" s="299">
        <v>1964.074000000001</v>
      </c>
      <c r="K36" s="829">
        <v>1924.3999999999994</v>
      </c>
      <c r="L36" s="536">
        <v>0.97980015009617683</v>
      </c>
      <c r="M36" s="953">
        <v>-39.67400000000157</v>
      </c>
      <c r="N36" s="168"/>
      <c r="O36" s="168"/>
      <c r="P36" s="168"/>
    </row>
    <row r="37" spans="1:20" s="168" customFormat="1" x14ac:dyDescent="0.25">
      <c r="A37" s="998"/>
      <c r="B37" s="999"/>
      <c r="C37" s="381" t="s">
        <v>594</v>
      </c>
      <c r="D37" s="1000"/>
      <c r="E37" s="381"/>
      <c r="F37" s="534"/>
      <c r="G37" s="379">
        <v>45550.822200000002</v>
      </c>
      <c r="H37" s="300">
        <v>46469.950197721926</v>
      </c>
      <c r="I37" s="536">
        <v>1.0201780769990563</v>
      </c>
      <c r="J37" s="299">
        <v>3457.4109999999987</v>
      </c>
      <c r="K37" s="829">
        <v>3393.4860000000003</v>
      </c>
      <c r="L37" s="536">
        <v>0.9815107315849928</v>
      </c>
      <c r="M37" s="953">
        <v>-63.924999999998363</v>
      </c>
    </row>
    <row r="38" spans="1:20" s="168" customFormat="1" x14ac:dyDescent="0.25">
      <c r="A38" s="998"/>
      <c r="B38" s="999"/>
      <c r="C38" s="381" t="s">
        <v>595</v>
      </c>
      <c r="D38" s="1000"/>
      <c r="E38" s="381"/>
      <c r="F38" s="534"/>
      <c r="G38" s="379">
        <v>31014.155500000001</v>
      </c>
      <c r="H38" s="300">
        <v>31512.029504305221</v>
      </c>
      <c r="I38" s="536">
        <v>1.0160531214304778</v>
      </c>
      <c r="J38" s="299">
        <v>8916.4290000000037</v>
      </c>
      <c r="K38" s="829">
        <v>8690.0989999999965</v>
      </c>
      <c r="L38" s="536">
        <v>0.97461651968517815</v>
      </c>
      <c r="M38" s="953">
        <v>-226.3300000000072</v>
      </c>
    </row>
    <row r="39" spans="1:20" s="168" customFormat="1" x14ac:dyDescent="0.25">
      <c r="A39" s="998"/>
      <c r="B39" s="999"/>
      <c r="C39" s="381" t="s">
        <v>596</v>
      </c>
      <c r="D39" s="1000"/>
      <c r="E39" s="381"/>
      <c r="F39" s="534"/>
      <c r="G39" s="379">
        <v>24038.369900000002</v>
      </c>
      <c r="H39" s="300">
        <v>24578.227849774907</v>
      </c>
      <c r="I39" s="536">
        <v>1.0224581763247975</v>
      </c>
      <c r="J39" s="299">
        <v>1552.8970000000002</v>
      </c>
      <c r="K39" s="829">
        <v>1386.6299999999985</v>
      </c>
      <c r="L39" s="536">
        <v>0.89293108300164037</v>
      </c>
      <c r="M39" s="953">
        <v>-166.26700000000164</v>
      </c>
    </row>
    <row r="40" spans="1:20" s="168" customFormat="1" x14ac:dyDescent="0.25">
      <c r="A40" s="1001"/>
      <c r="B40" s="1002"/>
      <c r="C40" s="310" t="s">
        <v>597</v>
      </c>
      <c r="D40" s="1003"/>
      <c r="E40" s="310"/>
      <c r="F40" s="932"/>
      <c r="G40" s="392">
        <v>25492.667799999999</v>
      </c>
      <c r="H40" s="418">
        <v>25778.51529235889</v>
      </c>
      <c r="I40" s="958">
        <v>1.0112129297177321</v>
      </c>
      <c r="J40" s="295">
        <v>612.66300000000001</v>
      </c>
      <c r="K40" s="954">
        <v>582.85099999999989</v>
      </c>
      <c r="L40" s="958">
        <v>0.95134029637826978</v>
      </c>
      <c r="M40" s="956">
        <v>-29.812000000000126</v>
      </c>
    </row>
    <row r="41" spans="1:20" s="168" customFormat="1" x14ac:dyDescent="0.25">
      <c r="A41" s="446"/>
      <c r="B41" s="526" t="s">
        <v>598</v>
      </c>
      <c r="C41" s="526"/>
      <c r="D41" s="526"/>
      <c r="E41" s="423"/>
      <c r="F41" s="527"/>
      <c r="G41" s="1004">
        <v>29684.3449</v>
      </c>
      <c r="H41" s="1005">
        <v>31176.956576761644</v>
      </c>
      <c r="I41" s="497">
        <v>1.0502827898607809</v>
      </c>
      <c r="J41" s="840">
        <v>1720.2159999999999</v>
      </c>
      <c r="K41" s="841">
        <v>1627.7919999999997</v>
      </c>
      <c r="L41" s="497">
        <v>0.94627186353341664</v>
      </c>
      <c r="M41" s="567">
        <v>-92.424000000000206</v>
      </c>
    </row>
    <row r="42" spans="1:20" s="168" customFormat="1" ht="13.5" x14ac:dyDescent="0.25">
      <c r="A42" s="994"/>
      <c r="B42" s="547"/>
      <c r="C42" s="547"/>
      <c r="D42" s="547"/>
      <c r="E42" s="547"/>
      <c r="F42" s="547"/>
      <c r="G42" s="547"/>
      <c r="H42" s="547"/>
      <c r="I42" s="547"/>
      <c r="J42" s="547"/>
      <c r="K42" s="547"/>
      <c r="L42" s="547"/>
      <c r="M42" s="246" t="s">
        <v>599</v>
      </c>
    </row>
    <row r="43" spans="1:20" s="168" customFormat="1" ht="12.75" customHeight="1" x14ac:dyDescent="0.25">
      <c r="A43" s="272"/>
      <c r="B43" s="272"/>
      <c r="C43" s="272"/>
      <c r="D43" s="272"/>
      <c r="E43" s="272"/>
      <c r="F43" s="272"/>
      <c r="G43" s="272"/>
      <c r="H43" s="272"/>
      <c r="I43" s="272"/>
      <c r="J43" s="272"/>
      <c r="K43" s="272"/>
      <c r="L43" s="272"/>
      <c r="M43" s="272"/>
    </row>
    <row r="44" spans="1:20" s="168" customFormat="1" ht="18" customHeight="1" x14ac:dyDescent="0.25">
      <c r="A44" s="273"/>
      <c r="B44" s="910" t="s">
        <v>573</v>
      </c>
      <c r="C44" s="910"/>
      <c r="D44" s="910"/>
      <c r="E44" s="910"/>
      <c r="F44" s="911"/>
      <c r="G44" s="522" t="s">
        <v>302</v>
      </c>
      <c r="H44" s="523"/>
      <c r="I44" s="523"/>
      <c r="J44" s="523"/>
      <c r="K44" s="523"/>
      <c r="L44" s="523"/>
      <c r="M44" s="524"/>
    </row>
    <row r="45" spans="1:20" s="168" customFormat="1" ht="27" customHeight="1" x14ac:dyDescent="0.25">
      <c r="A45" s="333"/>
      <c r="B45" s="916"/>
      <c r="C45" s="916"/>
      <c r="D45" s="916"/>
      <c r="E45" s="916"/>
      <c r="F45" s="917"/>
      <c r="G45" s="653" t="s">
        <v>564</v>
      </c>
      <c r="H45" s="654"/>
      <c r="I45" s="655"/>
      <c r="J45" s="945" t="s">
        <v>501</v>
      </c>
      <c r="K45" s="946"/>
      <c r="L45" s="946"/>
      <c r="M45" s="947"/>
    </row>
    <row r="46" spans="1:20" s="168" customFormat="1" ht="13.5" customHeight="1" x14ac:dyDescent="0.25">
      <c r="A46" s="525"/>
      <c r="B46" s="921"/>
      <c r="C46" s="921"/>
      <c r="D46" s="921"/>
      <c r="E46" s="921"/>
      <c r="F46" s="922"/>
      <c r="G46" s="278" t="s">
        <v>502</v>
      </c>
      <c r="H46" s="279" t="s">
        <v>503</v>
      </c>
      <c r="I46" s="280" t="s">
        <v>504</v>
      </c>
      <c r="J46" s="278" t="s">
        <v>502</v>
      </c>
      <c r="K46" s="279" t="s">
        <v>503</v>
      </c>
      <c r="L46" s="279" t="s">
        <v>504</v>
      </c>
      <c r="M46" s="280" t="s">
        <v>455</v>
      </c>
    </row>
    <row r="47" spans="1:20" s="529" customFormat="1" ht="12.75" customHeight="1" x14ac:dyDescent="0.25">
      <c r="A47" s="440" t="s">
        <v>575</v>
      </c>
      <c r="B47" s="526"/>
      <c r="C47" s="423"/>
      <c r="D47" s="527"/>
      <c r="E47" s="423"/>
      <c r="F47" s="527"/>
      <c r="G47" s="1004">
        <v>25712.564299999998</v>
      </c>
      <c r="H47" s="1005">
        <v>26208.101183791063</v>
      </c>
      <c r="I47" s="497">
        <v>1.0192721689680351</v>
      </c>
      <c r="J47" s="840">
        <v>16126.629000000001</v>
      </c>
      <c r="K47" s="841">
        <v>15709.163000000002</v>
      </c>
      <c r="L47" s="949">
        <v>0.97411325082259914</v>
      </c>
      <c r="M47" s="567">
        <v>-417.46599999999853</v>
      </c>
      <c r="N47" s="168"/>
      <c r="O47" s="168"/>
      <c r="P47" s="168"/>
    </row>
    <row r="48" spans="1:20" s="529" customFormat="1" ht="12.75" customHeight="1" x14ac:dyDescent="0.25">
      <c r="A48" s="975" t="s">
        <v>396</v>
      </c>
      <c r="B48" s="1006"/>
      <c r="C48" s="479" t="s">
        <v>576</v>
      </c>
      <c r="D48" s="1007"/>
      <c r="E48" s="479"/>
      <c r="F48" s="1007"/>
      <c r="G48" s="482">
        <v>25370.051299999999</v>
      </c>
      <c r="H48" s="289">
        <v>26028.84643155045</v>
      </c>
      <c r="I48" s="1008">
        <v>1.0259674339543197</v>
      </c>
      <c r="J48" s="288">
        <v>13956.26</v>
      </c>
      <c r="K48" s="1009">
        <v>13399.698999999995</v>
      </c>
      <c r="L48" s="1010">
        <v>0.96012104962217637</v>
      </c>
      <c r="M48" s="1011">
        <v>-556.56100000000515</v>
      </c>
      <c r="N48" s="168"/>
      <c r="O48" s="168"/>
      <c r="P48" s="168"/>
    </row>
    <row r="49" spans="1:16" s="168" customFormat="1" x14ac:dyDescent="0.25">
      <c r="A49" s="975"/>
      <c r="B49" s="1006"/>
      <c r="C49" s="381" t="s">
        <v>577</v>
      </c>
      <c r="D49" s="534"/>
      <c r="E49" s="381"/>
      <c r="F49" s="534"/>
      <c r="G49" s="379">
        <v>16253.0828</v>
      </c>
      <c r="H49" s="300">
        <v>17242.496811413657</v>
      </c>
      <c r="I49" s="536">
        <v>1.060875467355255</v>
      </c>
      <c r="J49" s="299">
        <v>427.80200000000002</v>
      </c>
      <c r="K49" s="829">
        <v>449.52</v>
      </c>
      <c r="L49" s="952">
        <v>1.0507664760800557</v>
      </c>
      <c r="M49" s="953">
        <v>21.717999999999961</v>
      </c>
    </row>
    <row r="50" spans="1:16" s="168" customFormat="1" x14ac:dyDescent="0.25">
      <c r="A50" s="975"/>
      <c r="B50" s="1006"/>
      <c r="C50" s="381" t="s">
        <v>578</v>
      </c>
      <c r="D50" s="534"/>
      <c r="E50" s="381"/>
      <c r="F50" s="534"/>
      <c r="G50" s="379">
        <v>15143.35</v>
      </c>
      <c r="H50" s="300">
        <v>14847.108011854163</v>
      </c>
      <c r="I50" s="536">
        <v>0.98043748654387319</v>
      </c>
      <c r="J50" s="299">
        <v>416.37900000000002</v>
      </c>
      <c r="K50" s="829">
        <v>440.46400000000006</v>
      </c>
      <c r="L50" s="952">
        <v>1.0578439354530369</v>
      </c>
      <c r="M50" s="953">
        <v>24.085000000000036</v>
      </c>
    </row>
    <row r="51" spans="1:16" s="168" customFormat="1" x14ac:dyDescent="0.25">
      <c r="A51" s="975"/>
      <c r="B51" s="1006"/>
      <c r="C51" s="381" t="s">
        <v>579</v>
      </c>
      <c r="D51" s="534"/>
      <c r="E51" s="381"/>
      <c r="F51" s="534"/>
      <c r="G51" s="379">
        <v>15756.7387</v>
      </c>
      <c r="H51" s="300">
        <v>14216.230338289162</v>
      </c>
      <c r="I51" s="536">
        <v>0.9022317758108892</v>
      </c>
      <c r="J51" s="299">
        <v>19.440000000000001</v>
      </c>
      <c r="K51" s="829">
        <v>15.469999999999999</v>
      </c>
      <c r="L51" s="952">
        <v>0.79578189300411517</v>
      </c>
      <c r="M51" s="953">
        <v>-3.9700000000000024</v>
      </c>
    </row>
    <row r="52" spans="1:16" s="168" customFormat="1" x14ac:dyDescent="0.25">
      <c r="A52" s="977"/>
      <c r="B52" s="1012"/>
      <c r="C52" s="310" t="s">
        <v>580</v>
      </c>
      <c r="D52" s="936"/>
      <c r="E52" s="310"/>
      <c r="F52" s="936"/>
      <c r="G52" s="392">
        <v>35983.347999999998</v>
      </c>
      <c r="H52" s="418">
        <v>34485.678224039257</v>
      </c>
      <c r="I52" s="958">
        <v>0.95837880966605049</v>
      </c>
      <c r="J52" s="295">
        <v>1306.748</v>
      </c>
      <c r="K52" s="954">
        <v>1404.01</v>
      </c>
      <c r="L52" s="955">
        <v>1.0744305711583257</v>
      </c>
      <c r="M52" s="956">
        <v>97.261999999999944</v>
      </c>
    </row>
    <row r="53" spans="1:16" s="168" customFormat="1" ht="13.5" customHeight="1" x14ac:dyDescent="0.25">
      <c r="A53" s="1013"/>
      <c r="B53" s="350"/>
      <c r="C53" s="845"/>
      <c r="D53" s="547"/>
      <c r="E53" s="547"/>
      <c r="F53" s="547"/>
      <c r="G53" s="547"/>
      <c r="H53" s="547"/>
      <c r="I53" s="547"/>
      <c r="J53" s="547"/>
      <c r="K53" s="547"/>
      <c r="L53" s="547"/>
      <c r="M53" s="246" t="s">
        <v>600</v>
      </c>
    </row>
    <row r="54" spans="1:16" s="168" customFormat="1" ht="12.75" customHeight="1" x14ac:dyDescent="0.25">
      <c r="A54" s="1014"/>
      <c r="B54" s="1015"/>
      <c r="C54" s="272"/>
      <c r="D54" s="272"/>
      <c r="E54" s="272"/>
      <c r="F54" s="272"/>
      <c r="G54" s="272"/>
      <c r="H54" s="272"/>
      <c r="I54" s="272"/>
      <c r="J54" s="272"/>
      <c r="K54" s="272"/>
      <c r="L54" s="272"/>
      <c r="M54" s="272"/>
    </row>
    <row r="55" spans="1:16" s="168" customFormat="1" ht="18" customHeight="1" x14ac:dyDescent="0.25">
      <c r="A55" s="273"/>
      <c r="B55" s="651" t="s">
        <v>585</v>
      </c>
      <c r="C55" s="651"/>
      <c r="D55" s="651"/>
      <c r="E55" s="651"/>
      <c r="F55" s="721"/>
      <c r="G55" s="522" t="s">
        <v>303</v>
      </c>
      <c r="H55" s="523"/>
      <c r="I55" s="523"/>
      <c r="J55" s="523"/>
      <c r="K55" s="523"/>
      <c r="L55" s="523"/>
      <c r="M55" s="524"/>
    </row>
    <row r="56" spans="1:16" s="168" customFormat="1" ht="13.5" customHeight="1" x14ac:dyDescent="0.25">
      <c r="A56" s="333"/>
      <c r="B56" s="665"/>
      <c r="C56" s="665"/>
      <c r="D56" s="665"/>
      <c r="E56" s="665"/>
      <c r="F56" s="682"/>
      <c r="G56" s="274" t="s">
        <v>564</v>
      </c>
      <c r="H56" s="275"/>
      <c r="I56" s="276"/>
      <c r="J56" s="945" t="s">
        <v>501</v>
      </c>
      <c r="K56" s="946"/>
      <c r="L56" s="946"/>
      <c r="M56" s="947"/>
    </row>
    <row r="57" spans="1:16" s="168" customFormat="1" ht="13.5" customHeight="1" x14ac:dyDescent="0.25">
      <c r="A57" s="525"/>
      <c r="B57" s="652"/>
      <c r="C57" s="652"/>
      <c r="D57" s="652"/>
      <c r="E57" s="652"/>
      <c r="F57" s="722"/>
      <c r="G57" s="278" t="s">
        <v>601</v>
      </c>
      <c r="H57" s="279" t="s">
        <v>502</v>
      </c>
      <c r="I57" s="280" t="s">
        <v>504</v>
      </c>
      <c r="J57" s="278" t="s">
        <v>601</v>
      </c>
      <c r="K57" s="279" t="s">
        <v>502</v>
      </c>
      <c r="L57" s="279" t="s">
        <v>504</v>
      </c>
      <c r="M57" s="280" t="s">
        <v>455</v>
      </c>
    </row>
    <row r="58" spans="1:16" s="529" customFormat="1" x14ac:dyDescent="0.25">
      <c r="A58" s="453"/>
      <c r="B58" s="530" t="s">
        <v>586</v>
      </c>
      <c r="C58" s="530"/>
      <c r="D58" s="530"/>
      <c r="E58" s="530"/>
      <c r="F58" s="531"/>
      <c r="G58" s="376">
        <v>35983.347999999998</v>
      </c>
      <c r="H58" s="993">
        <v>34485.678224039257</v>
      </c>
      <c r="I58" s="533">
        <v>0.95837880966605049</v>
      </c>
      <c r="J58" s="818">
        <v>1306.7479999999998</v>
      </c>
      <c r="K58" s="819">
        <v>1404.01</v>
      </c>
      <c r="L58" s="533">
        <v>1.074430571158326</v>
      </c>
      <c r="M58" s="951">
        <v>97.262000000000171</v>
      </c>
      <c r="N58" s="168"/>
      <c r="O58" s="168"/>
      <c r="P58" s="168"/>
    </row>
    <row r="59" spans="1:16" s="168" customFormat="1" ht="15" x14ac:dyDescent="0.25">
      <c r="A59" s="309"/>
      <c r="B59" s="293" t="s">
        <v>587</v>
      </c>
      <c r="C59" s="293"/>
      <c r="D59" s="293"/>
      <c r="E59" s="293"/>
      <c r="F59" s="936"/>
      <c r="G59" s="392">
        <v>43102.553599999999</v>
      </c>
      <c r="H59" s="418">
        <v>42141.461837141273</v>
      </c>
      <c r="I59" s="958">
        <v>0.97770220827800958</v>
      </c>
      <c r="J59" s="295">
        <v>484.88699999999994</v>
      </c>
      <c r="K59" s="954">
        <v>605.05599999999981</v>
      </c>
      <c r="L59" s="958">
        <v>1.2478288755936948</v>
      </c>
      <c r="M59" s="956">
        <v>120.16899999999987</v>
      </c>
    </row>
    <row r="60" spans="1:16" s="168" customFormat="1" ht="13.5" x14ac:dyDescent="0.25">
      <c r="A60" s="994"/>
      <c r="B60" s="547"/>
      <c r="C60" s="547"/>
      <c r="D60" s="547"/>
      <c r="E60" s="547"/>
      <c r="F60" s="547"/>
      <c r="G60" s="547"/>
      <c r="H60" s="547"/>
      <c r="I60" s="547"/>
      <c r="J60" s="547"/>
      <c r="K60" s="547"/>
      <c r="L60" s="547"/>
      <c r="M60" s="246" t="s">
        <v>602</v>
      </c>
    </row>
    <row r="61" spans="1:16" s="268" customFormat="1" ht="13.5" customHeight="1" x14ac:dyDescent="0.25">
      <c r="A61" s="903" t="s">
        <v>448</v>
      </c>
      <c r="B61" s="995" t="s">
        <v>590</v>
      </c>
      <c r="C61" s="995"/>
      <c r="D61" s="995"/>
      <c r="E61" s="995"/>
      <c r="F61" s="995"/>
      <c r="G61" s="995"/>
      <c r="H61" s="995"/>
      <c r="I61" s="995"/>
      <c r="J61" s="995"/>
      <c r="K61" s="995"/>
      <c r="L61" s="995"/>
      <c r="M61" s="995"/>
    </row>
    <row r="62" spans="1:16" s="168" customFormat="1" ht="12.75" customHeight="1" x14ac:dyDescent="0.25">
      <c r="A62" s="272"/>
      <c r="B62" s="272"/>
      <c r="C62" s="272"/>
      <c r="D62" s="272"/>
      <c r="E62" s="272"/>
      <c r="F62" s="272"/>
      <c r="G62" s="272"/>
      <c r="H62" s="272"/>
      <c r="I62" s="272"/>
      <c r="J62" s="272"/>
      <c r="K62" s="272"/>
      <c r="L62" s="272"/>
      <c r="M62" s="272"/>
    </row>
    <row r="63" spans="1:16" s="168" customFormat="1" ht="18" customHeight="1" x14ac:dyDescent="0.25">
      <c r="A63" s="273"/>
      <c r="B63" s="651" t="s">
        <v>585</v>
      </c>
      <c r="C63" s="651"/>
      <c r="D63" s="651"/>
      <c r="E63" s="651"/>
      <c r="F63" s="721"/>
      <c r="G63" s="522" t="s">
        <v>304</v>
      </c>
      <c r="H63" s="523"/>
      <c r="I63" s="523"/>
      <c r="J63" s="523"/>
      <c r="K63" s="523"/>
      <c r="L63" s="523"/>
      <c r="M63" s="524"/>
    </row>
    <row r="64" spans="1:16" s="168" customFormat="1" ht="13.5" customHeight="1" x14ac:dyDescent="0.25">
      <c r="A64" s="333"/>
      <c r="B64" s="665"/>
      <c r="C64" s="665"/>
      <c r="D64" s="665"/>
      <c r="E64" s="665"/>
      <c r="F64" s="682"/>
      <c r="G64" s="274" t="s">
        <v>564</v>
      </c>
      <c r="H64" s="275"/>
      <c r="I64" s="276"/>
      <c r="J64" s="945" t="s">
        <v>501</v>
      </c>
      <c r="K64" s="946"/>
      <c r="L64" s="946"/>
      <c r="M64" s="947"/>
    </row>
    <row r="65" spans="1:20" s="168" customFormat="1" ht="13.5" customHeight="1" x14ac:dyDescent="0.25">
      <c r="A65" s="525"/>
      <c r="B65" s="652"/>
      <c r="C65" s="652"/>
      <c r="D65" s="652"/>
      <c r="E65" s="652"/>
      <c r="F65" s="722"/>
      <c r="G65" s="278" t="s">
        <v>502</v>
      </c>
      <c r="H65" s="279" t="s">
        <v>503</v>
      </c>
      <c r="I65" s="280" t="s">
        <v>504</v>
      </c>
      <c r="J65" s="278" t="s">
        <v>502</v>
      </c>
      <c r="K65" s="279" t="s">
        <v>503</v>
      </c>
      <c r="L65" s="279" t="s">
        <v>504</v>
      </c>
      <c r="M65" s="280" t="s">
        <v>455</v>
      </c>
    </row>
    <row r="66" spans="1:20" s="529" customFormat="1" x14ac:dyDescent="0.25">
      <c r="A66" s="440"/>
      <c r="B66" s="526" t="s">
        <v>591</v>
      </c>
      <c r="C66" s="526"/>
      <c r="D66" s="526"/>
      <c r="E66" s="526"/>
      <c r="F66" s="527"/>
      <c r="G66" s="470">
        <v>31983.2533</v>
      </c>
      <c r="H66" s="573">
        <v>31968.291875320221</v>
      </c>
      <c r="I66" s="497">
        <v>0.99953221066851949</v>
      </c>
      <c r="J66" s="566">
        <v>5996.7830000000022</v>
      </c>
      <c r="K66" s="948">
        <v>5842.8190000000004</v>
      </c>
      <c r="L66" s="497">
        <v>0.97432556755847233</v>
      </c>
      <c r="M66" s="567">
        <v>-153.96400000000176</v>
      </c>
      <c r="N66" s="168"/>
      <c r="O66" s="168"/>
      <c r="P66" s="168"/>
      <c r="T66" s="529" t="s">
        <v>413</v>
      </c>
    </row>
    <row r="67" spans="1:20" s="529" customFormat="1" ht="12.75" customHeight="1" x14ac:dyDescent="0.25">
      <c r="A67" s="996" t="s">
        <v>396</v>
      </c>
      <c r="B67" s="997"/>
      <c r="C67" s="453" t="s">
        <v>592</v>
      </c>
      <c r="D67" s="282"/>
      <c r="E67" s="359"/>
      <c r="F67" s="283"/>
      <c r="G67" s="376">
        <v>31387.292700000002</v>
      </c>
      <c r="H67" s="377">
        <v>33462.867376445829</v>
      </c>
      <c r="I67" s="533">
        <v>1.0661278657029833</v>
      </c>
      <c r="J67" s="818">
        <v>137.91400000000002</v>
      </c>
      <c r="K67" s="819">
        <v>126.80000000000001</v>
      </c>
      <c r="L67" s="533">
        <v>0.91941354757312521</v>
      </c>
      <c r="M67" s="951">
        <v>-11.114000000000004</v>
      </c>
      <c r="N67" s="168"/>
      <c r="O67" s="168"/>
      <c r="P67" s="168"/>
    </row>
    <row r="68" spans="1:20" s="529" customFormat="1" ht="12.75" customHeight="1" x14ac:dyDescent="0.25">
      <c r="A68" s="998"/>
      <c r="B68" s="999"/>
      <c r="C68" s="381" t="s">
        <v>593</v>
      </c>
      <c r="D68" s="1000"/>
      <c r="E68" s="381"/>
      <c r="F68" s="534"/>
      <c r="G68" s="379">
        <v>58661.235699999997</v>
      </c>
      <c r="H68" s="300">
        <v>58054.323896595983</v>
      </c>
      <c r="I68" s="536">
        <v>0.98965395467446626</v>
      </c>
      <c r="J68" s="299">
        <v>272.17399999999992</v>
      </c>
      <c r="K68" s="829">
        <v>283.28999999999996</v>
      </c>
      <c r="L68" s="536">
        <v>1.0408415204979169</v>
      </c>
      <c r="M68" s="953">
        <v>11.116000000000042</v>
      </c>
      <c r="N68" s="168"/>
      <c r="O68" s="168"/>
      <c r="P68" s="168"/>
    </row>
    <row r="69" spans="1:20" s="168" customFormat="1" x14ac:dyDescent="0.25">
      <c r="A69" s="998"/>
      <c r="B69" s="999"/>
      <c r="C69" s="381" t="s">
        <v>594</v>
      </c>
      <c r="D69" s="1000"/>
      <c r="E69" s="381"/>
      <c r="F69" s="534"/>
      <c r="G69" s="379">
        <v>43450.7742</v>
      </c>
      <c r="H69" s="300">
        <v>43625.787781920466</v>
      </c>
      <c r="I69" s="536">
        <v>1.0040278587699012</v>
      </c>
      <c r="J69" s="299">
        <v>844.86099999999988</v>
      </c>
      <c r="K69" s="829">
        <v>846.20499999999981</v>
      </c>
      <c r="L69" s="536">
        <v>1.0015907942253222</v>
      </c>
      <c r="M69" s="953">
        <v>1.3439999999999372</v>
      </c>
    </row>
    <row r="70" spans="1:20" s="168" customFormat="1" x14ac:dyDescent="0.25">
      <c r="A70" s="998"/>
      <c r="B70" s="999"/>
      <c r="C70" s="381" t="s">
        <v>595</v>
      </c>
      <c r="D70" s="1000"/>
      <c r="E70" s="381"/>
      <c r="F70" s="534"/>
      <c r="G70" s="379">
        <v>29876.7513</v>
      </c>
      <c r="H70" s="300">
        <v>29447.801494762749</v>
      </c>
      <c r="I70" s="536">
        <v>0.98564268916221653</v>
      </c>
      <c r="J70" s="299">
        <v>3624.1929999999993</v>
      </c>
      <c r="K70" s="829">
        <v>3559.8960000000002</v>
      </c>
      <c r="L70" s="536">
        <v>0.98225894702627614</v>
      </c>
      <c r="M70" s="953">
        <v>-64.296999999999116</v>
      </c>
    </row>
    <row r="71" spans="1:20" s="168" customFormat="1" x14ac:dyDescent="0.25">
      <c r="A71" s="998"/>
      <c r="B71" s="999"/>
      <c r="C71" s="381" t="s">
        <v>596</v>
      </c>
      <c r="D71" s="1000"/>
      <c r="E71" s="381"/>
      <c r="F71" s="534"/>
      <c r="G71" s="379">
        <v>23414.822700000001</v>
      </c>
      <c r="H71" s="300">
        <v>23204.57983404028</v>
      </c>
      <c r="I71" s="536">
        <v>0.99102094990624379</v>
      </c>
      <c r="J71" s="299">
        <v>737.77899999999988</v>
      </c>
      <c r="K71" s="829">
        <v>671.20699999999965</v>
      </c>
      <c r="L71" s="536">
        <v>0.90976701695223061</v>
      </c>
      <c r="M71" s="953">
        <v>-66.57200000000023</v>
      </c>
    </row>
    <row r="72" spans="1:20" s="168" customFormat="1" x14ac:dyDescent="0.25">
      <c r="A72" s="1001"/>
      <c r="B72" s="1002"/>
      <c r="C72" s="310" t="s">
        <v>597</v>
      </c>
      <c r="D72" s="1003"/>
      <c r="E72" s="310"/>
      <c r="F72" s="932"/>
      <c r="G72" s="392">
        <v>24318.523700000002</v>
      </c>
      <c r="H72" s="418">
        <v>24683.740832442378</v>
      </c>
      <c r="I72" s="958">
        <v>1.0150180634707844</v>
      </c>
      <c r="J72" s="295">
        <v>379.87</v>
      </c>
      <c r="K72" s="954">
        <v>355.41999999999979</v>
      </c>
      <c r="L72" s="958">
        <v>0.93563587543106796</v>
      </c>
      <c r="M72" s="956">
        <v>-24.450000000000216</v>
      </c>
    </row>
    <row r="73" spans="1:20" s="168" customFormat="1" x14ac:dyDescent="0.25">
      <c r="A73" s="446"/>
      <c r="B73" s="526" t="s">
        <v>598</v>
      </c>
      <c r="C73" s="526"/>
      <c r="D73" s="526"/>
      <c r="E73" s="423"/>
      <c r="F73" s="527"/>
      <c r="G73" s="1004">
        <v>26947.135999999999</v>
      </c>
      <c r="H73" s="1005">
        <v>28619.939698603263</v>
      </c>
      <c r="I73" s="497">
        <v>1.0620772351690089</v>
      </c>
      <c r="J73" s="840">
        <v>651.21</v>
      </c>
      <c r="K73" s="841">
        <v>604.74</v>
      </c>
      <c r="L73" s="497">
        <v>0.92864053070438102</v>
      </c>
      <c r="M73" s="567">
        <v>-46.470000000000027</v>
      </c>
    </row>
    <row r="74" spans="1:20" s="168" customFormat="1" ht="13.5" x14ac:dyDescent="0.25">
      <c r="A74" s="994"/>
      <c r="B74" s="547"/>
      <c r="C74" s="547"/>
      <c r="D74" s="547"/>
      <c r="E74" s="547"/>
      <c r="F74" s="547"/>
      <c r="G74" s="547"/>
      <c r="H74" s="547"/>
      <c r="I74" s="547"/>
      <c r="J74" s="547"/>
      <c r="K74" s="547"/>
      <c r="L74" s="547"/>
      <c r="M74" s="246" t="s">
        <v>599</v>
      </c>
    </row>
    <row r="75" spans="1:20" s="168" customFormat="1" ht="12.75" customHeight="1" x14ac:dyDescent="0.25">
      <c r="A75" s="272"/>
      <c r="B75" s="272"/>
      <c r="C75" s="272"/>
      <c r="D75" s="272"/>
      <c r="E75" s="272"/>
      <c r="F75" s="272"/>
      <c r="G75" s="272"/>
      <c r="H75" s="272"/>
      <c r="I75" s="272"/>
      <c r="J75" s="272"/>
      <c r="K75" s="272"/>
      <c r="L75" s="272"/>
      <c r="M75" s="272"/>
    </row>
    <row r="76" spans="1:20" s="168" customFormat="1" ht="18" customHeight="1" x14ac:dyDescent="0.25">
      <c r="A76" s="273"/>
      <c r="B76" s="910" t="s">
        <v>603</v>
      </c>
      <c r="C76" s="910"/>
      <c r="D76" s="910"/>
      <c r="E76" s="910"/>
      <c r="F76" s="911"/>
      <c r="G76" s="522" t="s">
        <v>305</v>
      </c>
      <c r="H76" s="523"/>
      <c r="I76" s="523"/>
      <c r="J76" s="523"/>
      <c r="K76" s="523"/>
      <c r="L76" s="523"/>
      <c r="M76" s="524"/>
    </row>
    <row r="77" spans="1:20" s="168" customFormat="1" ht="27" customHeight="1" x14ac:dyDescent="0.25">
      <c r="A77" s="333"/>
      <c r="B77" s="916"/>
      <c r="C77" s="916"/>
      <c r="D77" s="916"/>
      <c r="E77" s="916"/>
      <c r="F77" s="917"/>
      <c r="G77" s="653" t="s">
        <v>564</v>
      </c>
      <c r="H77" s="654"/>
      <c r="I77" s="655"/>
      <c r="J77" s="945" t="s">
        <v>501</v>
      </c>
      <c r="K77" s="946"/>
      <c r="L77" s="946"/>
      <c r="M77" s="947"/>
    </row>
    <row r="78" spans="1:20" s="168" customFormat="1" ht="13.5" customHeight="1" x14ac:dyDescent="0.25">
      <c r="A78" s="525"/>
      <c r="B78" s="921"/>
      <c r="C78" s="921"/>
      <c r="D78" s="921"/>
      <c r="E78" s="921"/>
      <c r="F78" s="922"/>
      <c r="G78" s="278" t="s">
        <v>502</v>
      </c>
      <c r="H78" s="279" t="s">
        <v>503</v>
      </c>
      <c r="I78" s="280" t="s">
        <v>504</v>
      </c>
      <c r="J78" s="278" t="s">
        <v>502</v>
      </c>
      <c r="K78" s="279" t="s">
        <v>503</v>
      </c>
      <c r="L78" s="279" t="s">
        <v>504</v>
      </c>
      <c r="M78" s="280" t="s">
        <v>455</v>
      </c>
    </row>
    <row r="79" spans="1:20" s="529" customFormat="1" ht="12.75" customHeight="1" x14ac:dyDescent="0.25">
      <c r="A79" s="440" t="s">
        <v>575</v>
      </c>
      <c r="B79" s="526"/>
      <c r="C79" s="423"/>
      <c r="D79" s="527"/>
      <c r="E79" s="423"/>
      <c r="F79" s="527"/>
      <c r="G79" s="1004">
        <v>34906.241999999998</v>
      </c>
      <c r="H79" s="1005">
        <v>35857.15155167014</v>
      </c>
      <c r="I79" s="497">
        <v>1.0272418197200988</v>
      </c>
      <c r="J79" s="840">
        <v>16707.723000000002</v>
      </c>
      <c r="K79" s="841">
        <v>16089.76</v>
      </c>
      <c r="L79" s="949">
        <v>0.96301333221768148</v>
      </c>
      <c r="M79" s="567">
        <v>-617.96300000000156</v>
      </c>
      <c r="N79" s="168"/>
      <c r="O79" s="168"/>
      <c r="P79" s="168"/>
    </row>
    <row r="80" spans="1:20" s="529" customFormat="1" ht="12.75" customHeight="1" x14ac:dyDescent="0.25">
      <c r="A80" s="975" t="s">
        <v>396</v>
      </c>
      <c r="B80" s="1006"/>
      <c r="C80" s="479" t="s">
        <v>576</v>
      </c>
      <c r="D80" s="1007"/>
      <c r="E80" s="479"/>
      <c r="F80" s="1007"/>
      <c r="G80" s="482">
        <v>32617.3858</v>
      </c>
      <c r="H80" s="289">
        <v>32169.622559559062</v>
      </c>
      <c r="I80" s="1008">
        <v>0.98627225237526739</v>
      </c>
      <c r="J80" s="288">
        <v>13951.950999999999</v>
      </c>
      <c r="K80" s="1009">
        <v>13193.277999999982</v>
      </c>
      <c r="L80" s="1010">
        <v>0.94562244377148275</v>
      </c>
      <c r="M80" s="1011">
        <v>-758.67300000001705</v>
      </c>
      <c r="N80" s="168"/>
      <c r="O80" s="168"/>
      <c r="P80" s="168"/>
    </row>
    <row r="81" spans="1:16" s="168" customFormat="1" x14ac:dyDescent="0.25">
      <c r="A81" s="975"/>
      <c r="B81" s="1006"/>
      <c r="C81" s="381" t="s">
        <v>577</v>
      </c>
      <c r="D81" s="534"/>
      <c r="E81" s="381"/>
      <c r="F81" s="534"/>
      <c r="G81" s="379">
        <v>20547.198199999999</v>
      </c>
      <c r="H81" s="300">
        <v>21657.821676092837</v>
      </c>
      <c r="I81" s="536">
        <v>1.0540523075351869</v>
      </c>
      <c r="J81" s="299">
        <v>123.61</v>
      </c>
      <c r="K81" s="829">
        <v>122.88499999999999</v>
      </c>
      <c r="L81" s="952">
        <v>0.99413477873958411</v>
      </c>
      <c r="M81" s="953">
        <v>-0.72500000000000853</v>
      </c>
    </row>
    <row r="82" spans="1:16" s="168" customFormat="1" x14ac:dyDescent="0.25">
      <c r="A82" s="975"/>
      <c r="B82" s="1006"/>
      <c r="C82" s="381" t="s">
        <v>578</v>
      </c>
      <c r="D82" s="534"/>
      <c r="E82" s="381"/>
      <c r="F82" s="534"/>
      <c r="G82" s="379">
        <v>19156.226699999999</v>
      </c>
      <c r="H82" s="300">
        <v>18409.985972793871</v>
      </c>
      <c r="I82" s="536">
        <v>0.96104448235590534</v>
      </c>
      <c r="J82" s="299">
        <v>130.10900000000001</v>
      </c>
      <c r="K82" s="829">
        <v>140.67899999999997</v>
      </c>
      <c r="L82" s="952">
        <v>1.0812395760477751</v>
      </c>
      <c r="M82" s="953">
        <v>10.569999999999965</v>
      </c>
    </row>
    <row r="83" spans="1:16" s="168" customFormat="1" x14ac:dyDescent="0.25">
      <c r="A83" s="975"/>
      <c r="B83" s="1006"/>
      <c r="C83" s="381" t="s">
        <v>579</v>
      </c>
      <c r="D83" s="534"/>
      <c r="E83" s="381"/>
      <c r="F83" s="534"/>
      <c r="G83" s="379">
        <v>23551.279600000002</v>
      </c>
      <c r="H83" s="300">
        <v>16728.695293146153</v>
      </c>
      <c r="I83" s="536">
        <v>0.71030940047716773</v>
      </c>
      <c r="J83" s="299">
        <v>15.63</v>
      </c>
      <c r="K83" s="829">
        <v>12.110000000000003</v>
      </c>
      <c r="L83" s="952">
        <v>0.7747920665387078</v>
      </c>
      <c r="M83" s="953">
        <v>-3.5199999999999978</v>
      </c>
    </row>
    <row r="84" spans="1:16" s="168" customFormat="1" x14ac:dyDescent="0.25">
      <c r="A84" s="977"/>
      <c r="B84" s="1012"/>
      <c r="C84" s="310" t="s">
        <v>580</v>
      </c>
      <c r="D84" s="936"/>
      <c r="E84" s="310"/>
      <c r="F84" s="936"/>
      <c r="G84" s="392">
        <v>49358.9833</v>
      </c>
      <c r="H84" s="418">
        <v>56111.048513791728</v>
      </c>
      <c r="I84" s="958">
        <v>1.1367950626687995</v>
      </c>
      <c r="J84" s="295">
        <v>2486.4229999999998</v>
      </c>
      <c r="K84" s="954">
        <v>2620.8079999999982</v>
      </c>
      <c r="L84" s="955">
        <v>1.0540475212785589</v>
      </c>
      <c r="M84" s="956">
        <v>134.3849999999984</v>
      </c>
    </row>
    <row r="85" spans="1:16" s="168" customFormat="1" ht="13.5" customHeight="1" x14ac:dyDescent="0.25">
      <c r="A85" s="1013"/>
      <c r="B85" s="350"/>
      <c r="C85" s="845"/>
      <c r="D85" s="547"/>
      <c r="E85" s="547"/>
      <c r="F85" s="547"/>
      <c r="G85" s="547"/>
      <c r="H85" s="547"/>
      <c r="I85" s="547"/>
      <c r="J85" s="547"/>
      <c r="K85" s="547"/>
      <c r="L85" s="547"/>
      <c r="M85" s="246" t="s">
        <v>600</v>
      </c>
    </row>
    <row r="86" spans="1:16" s="168" customFormat="1" ht="12.75" customHeight="1" x14ac:dyDescent="0.25">
      <c r="A86" s="1014"/>
      <c r="B86" s="1015"/>
      <c r="C86" s="272"/>
      <c r="D86" s="272"/>
      <c r="E86" s="272"/>
      <c r="F86" s="272"/>
      <c r="G86" s="272"/>
      <c r="H86" s="272"/>
      <c r="I86" s="272"/>
      <c r="J86" s="272"/>
      <c r="K86" s="272"/>
      <c r="L86" s="272"/>
      <c r="M86" s="272"/>
    </row>
    <row r="87" spans="1:16" s="168" customFormat="1" ht="18" customHeight="1" x14ac:dyDescent="0.25">
      <c r="A87" s="273"/>
      <c r="B87" s="651" t="s">
        <v>585</v>
      </c>
      <c r="C87" s="651"/>
      <c r="D87" s="651"/>
      <c r="E87" s="651"/>
      <c r="F87" s="721"/>
      <c r="G87" s="522" t="s">
        <v>306</v>
      </c>
      <c r="H87" s="523"/>
      <c r="I87" s="523"/>
      <c r="J87" s="523"/>
      <c r="K87" s="523"/>
      <c r="L87" s="523"/>
      <c r="M87" s="524"/>
    </row>
    <row r="88" spans="1:16" s="168" customFormat="1" ht="13.5" customHeight="1" x14ac:dyDescent="0.25">
      <c r="A88" s="333"/>
      <c r="B88" s="665"/>
      <c r="C88" s="665"/>
      <c r="D88" s="665"/>
      <c r="E88" s="665"/>
      <c r="F88" s="682"/>
      <c r="G88" s="274" t="s">
        <v>564</v>
      </c>
      <c r="H88" s="275"/>
      <c r="I88" s="276"/>
      <c r="J88" s="945" t="s">
        <v>501</v>
      </c>
      <c r="K88" s="946"/>
      <c r="L88" s="946"/>
      <c r="M88" s="947"/>
    </row>
    <row r="89" spans="1:16" s="168" customFormat="1" ht="13.5" customHeight="1" x14ac:dyDescent="0.25">
      <c r="A89" s="525"/>
      <c r="B89" s="652"/>
      <c r="C89" s="652"/>
      <c r="D89" s="652"/>
      <c r="E89" s="652"/>
      <c r="F89" s="722"/>
      <c r="G89" s="278" t="s">
        <v>502</v>
      </c>
      <c r="H89" s="279" t="s">
        <v>503</v>
      </c>
      <c r="I89" s="280" t="s">
        <v>504</v>
      </c>
      <c r="J89" s="278" t="s">
        <v>502</v>
      </c>
      <c r="K89" s="279" t="s">
        <v>503</v>
      </c>
      <c r="L89" s="279" t="s">
        <v>504</v>
      </c>
      <c r="M89" s="280" t="s">
        <v>455</v>
      </c>
    </row>
    <row r="90" spans="1:16" s="529" customFormat="1" x14ac:dyDescent="0.25">
      <c r="A90" s="453"/>
      <c r="B90" s="530" t="s">
        <v>586</v>
      </c>
      <c r="C90" s="530"/>
      <c r="D90" s="530"/>
      <c r="E90" s="530"/>
      <c r="F90" s="531"/>
      <c r="G90" s="376">
        <v>49358.9833</v>
      </c>
      <c r="H90" s="993">
        <v>56111.048513791728</v>
      </c>
      <c r="I90" s="533">
        <v>1.1367950626687995</v>
      </c>
      <c r="J90" s="818">
        <v>2486.4229999999998</v>
      </c>
      <c r="K90" s="819">
        <v>2620.8079999999982</v>
      </c>
      <c r="L90" s="533">
        <v>1.0540475212785589</v>
      </c>
      <c r="M90" s="951">
        <v>134.3849999999984</v>
      </c>
      <c r="N90" s="168"/>
      <c r="O90" s="168"/>
      <c r="P90" s="168"/>
    </row>
    <row r="91" spans="1:16" s="168" customFormat="1" ht="15" x14ac:dyDescent="0.25">
      <c r="A91" s="309"/>
      <c r="B91" s="293" t="s">
        <v>587</v>
      </c>
      <c r="C91" s="293"/>
      <c r="D91" s="293"/>
      <c r="E91" s="293"/>
      <c r="F91" s="936"/>
      <c r="G91" s="392">
        <v>66906.736399999994</v>
      </c>
      <c r="H91" s="418">
        <v>60383.674844891539</v>
      </c>
      <c r="I91" s="958">
        <v>0.90250516007669956</v>
      </c>
      <c r="J91" s="295">
        <v>814.03400000000011</v>
      </c>
      <c r="K91" s="954">
        <v>1178.0470000000009</v>
      </c>
      <c r="L91" s="958">
        <v>1.447171739755343</v>
      </c>
      <c r="M91" s="956">
        <v>364.01300000000083</v>
      </c>
    </row>
    <row r="92" spans="1:16" s="168" customFormat="1" ht="13.5" x14ac:dyDescent="0.25">
      <c r="A92" s="994"/>
      <c r="B92" s="547"/>
      <c r="C92" s="547"/>
      <c r="D92" s="547"/>
      <c r="E92" s="547"/>
      <c r="F92" s="547"/>
      <c r="G92" s="547"/>
      <c r="H92" s="547"/>
      <c r="I92" s="547"/>
      <c r="J92" s="547"/>
      <c r="K92" s="547"/>
      <c r="L92" s="547"/>
      <c r="M92" s="246" t="s">
        <v>602</v>
      </c>
    </row>
    <row r="93" spans="1:16" s="268" customFormat="1" ht="13.5" customHeight="1" x14ac:dyDescent="0.25">
      <c r="A93" s="903" t="s">
        <v>448</v>
      </c>
      <c r="B93" s="995" t="s">
        <v>590</v>
      </c>
      <c r="C93" s="995"/>
      <c r="D93" s="995"/>
      <c r="E93" s="995"/>
      <c r="F93" s="995"/>
      <c r="G93" s="995"/>
      <c r="H93" s="995"/>
      <c r="I93" s="995"/>
      <c r="J93" s="995"/>
      <c r="K93" s="995"/>
      <c r="L93" s="995"/>
      <c r="M93" s="995"/>
    </row>
    <row r="94" spans="1:16" s="168" customFormat="1" ht="12.75" customHeight="1" x14ac:dyDescent="0.25">
      <c r="A94" s="272"/>
      <c r="B94" s="272"/>
      <c r="C94" s="272"/>
      <c r="D94" s="272"/>
      <c r="E94" s="272"/>
      <c r="F94" s="272"/>
      <c r="G94" s="272"/>
      <c r="H94" s="272"/>
      <c r="I94" s="272"/>
      <c r="J94" s="272"/>
      <c r="K94" s="272"/>
      <c r="L94" s="272"/>
      <c r="M94" s="272"/>
    </row>
    <row r="95" spans="1:16" s="168" customFormat="1" ht="18" customHeight="1" x14ac:dyDescent="0.25">
      <c r="A95" s="273"/>
      <c r="B95" s="651" t="s">
        <v>585</v>
      </c>
      <c r="C95" s="651"/>
      <c r="D95" s="651"/>
      <c r="E95" s="651"/>
      <c r="F95" s="721"/>
      <c r="G95" s="522" t="s">
        <v>307</v>
      </c>
      <c r="H95" s="523"/>
      <c r="I95" s="523"/>
      <c r="J95" s="523"/>
      <c r="K95" s="523"/>
      <c r="L95" s="523"/>
      <c r="M95" s="524"/>
    </row>
    <row r="96" spans="1:16" s="168" customFormat="1" ht="13.5" customHeight="1" x14ac:dyDescent="0.25">
      <c r="A96" s="333"/>
      <c r="B96" s="665"/>
      <c r="C96" s="665"/>
      <c r="D96" s="665"/>
      <c r="E96" s="665"/>
      <c r="F96" s="682"/>
      <c r="G96" s="274" t="s">
        <v>564</v>
      </c>
      <c r="H96" s="275"/>
      <c r="I96" s="276"/>
      <c r="J96" s="945" t="s">
        <v>501</v>
      </c>
      <c r="K96" s="946"/>
      <c r="L96" s="946"/>
      <c r="M96" s="947"/>
    </row>
    <row r="97" spans="1:20" s="168" customFormat="1" ht="13.5" customHeight="1" x14ac:dyDescent="0.25">
      <c r="A97" s="525"/>
      <c r="B97" s="652"/>
      <c r="C97" s="652"/>
      <c r="D97" s="652"/>
      <c r="E97" s="652"/>
      <c r="F97" s="722"/>
      <c r="G97" s="278" t="s">
        <v>502</v>
      </c>
      <c r="H97" s="279" t="s">
        <v>503</v>
      </c>
      <c r="I97" s="280" t="s">
        <v>504</v>
      </c>
      <c r="J97" s="278" t="s">
        <v>502</v>
      </c>
      <c r="K97" s="279" t="s">
        <v>503</v>
      </c>
      <c r="L97" s="279" t="s">
        <v>504</v>
      </c>
      <c r="M97" s="280" t="s">
        <v>455</v>
      </c>
    </row>
    <row r="98" spans="1:20" s="529" customFormat="1" x14ac:dyDescent="0.25">
      <c r="A98" s="440"/>
      <c r="B98" s="526" t="s">
        <v>591</v>
      </c>
      <c r="C98" s="526"/>
      <c r="D98" s="526"/>
      <c r="E98" s="526"/>
      <c r="F98" s="527"/>
      <c r="G98" s="470">
        <v>39173.827400000002</v>
      </c>
      <c r="H98" s="573">
        <v>40563.005383242918</v>
      </c>
      <c r="I98" s="497">
        <v>1.0354618906408648</v>
      </c>
      <c r="J98" s="566">
        <v>10993.798999999999</v>
      </c>
      <c r="K98" s="948">
        <v>10576.090999999993</v>
      </c>
      <c r="L98" s="497">
        <v>0.96200512670824656</v>
      </c>
      <c r="M98" s="567">
        <v>-417.708000000006</v>
      </c>
      <c r="N98" s="168"/>
      <c r="O98" s="168"/>
      <c r="P98" s="168"/>
      <c r="T98" s="529" t="s">
        <v>413</v>
      </c>
    </row>
    <row r="99" spans="1:20" s="529" customFormat="1" ht="12.75" customHeight="1" x14ac:dyDescent="0.25">
      <c r="A99" s="996" t="s">
        <v>396</v>
      </c>
      <c r="B99" s="997"/>
      <c r="C99" s="453" t="s">
        <v>592</v>
      </c>
      <c r="D99" s="282"/>
      <c r="E99" s="359"/>
      <c r="F99" s="283"/>
      <c r="G99" s="376">
        <v>37600.218500000003</v>
      </c>
      <c r="H99" s="377">
        <v>40489.205235853915</v>
      </c>
      <c r="I99" s="533">
        <v>1.0768343071158992</v>
      </c>
      <c r="J99" s="818">
        <v>349.20100000000014</v>
      </c>
      <c r="K99" s="819">
        <v>314.65100000000001</v>
      </c>
      <c r="L99" s="533">
        <v>0.90105984805312667</v>
      </c>
      <c r="M99" s="951">
        <v>-34.550000000000125</v>
      </c>
      <c r="N99" s="168"/>
      <c r="O99" s="168"/>
      <c r="P99" s="168"/>
    </row>
    <row r="100" spans="1:20" s="529" customFormat="1" ht="12.75" customHeight="1" x14ac:dyDescent="0.25">
      <c r="A100" s="998"/>
      <c r="B100" s="999"/>
      <c r="C100" s="381" t="s">
        <v>593</v>
      </c>
      <c r="D100" s="1000"/>
      <c r="E100" s="381"/>
      <c r="F100" s="534"/>
      <c r="G100" s="379">
        <v>60329.076099999998</v>
      </c>
      <c r="H100" s="300">
        <v>61976.33700158228</v>
      </c>
      <c r="I100" s="536">
        <v>1.027304593540465</v>
      </c>
      <c r="J100" s="299">
        <v>1691.9</v>
      </c>
      <c r="K100" s="829">
        <v>1641.1099999999994</v>
      </c>
      <c r="L100" s="536">
        <v>0.96998049530114039</v>
      </c>
      <c r="M100" s="953">
        <v>-50.790000000000646</v>
      </c>
      <c r="N100" s="168"/>
      <c r="O100" s="168"/>
      <c r="P100" s="168"/>
    </row>
    <row r="101" spans="1:20" s="168" customFormat="1" x14ac:dyDescent="0.25">
      <c r="A101" s="998"/>
      <c r="B101" s="999"/>
      <c r="C101" s="381" t="s">
        <v>594</v>
      </c>
      <c r="D101" s="1000"/>
      <c r="E101" s="381"/>
      <c r="F101" s="534"/>
      <c r="G101" s="379">
        <v>46229.947399999997</v>
      </c>
      <c r="H101" s="300">
        <v>47414.779000301329</v>
      </c>
      <c r="I101" s="536">
        <v>1.025629092545784</v>
      </c>
      <c r="J101" s="299">
        <v>2612.5500000000002</v>
      </c>
      <c r="K101" s="829">
        <v>2547.2810000000004</v>
      </c>
      <c r="L101" s="536">
        <v>0.97501712885877789</v>
      </c>
      <c r="M101" s="953">
        <v>-65.268999999999778</v>
      </c>
    </row>
    <row r="102" spans="1:20" s="168" customFormat="1" x14ac:dyDescent="0.25">
      <c r="A102" s="998"/>
      <c r="B102" s="999"/>
      <c r="C102" s="381" t="s">
        <v>595</v>
      </c>
      <c r="D102" s="1000"/>
      <c r="E102" s="381"/>
      <c r="F102" s="534"/>
      <c r="G102" s="379">
        <v>31793.0648</v>
      </c>
      <c r="H102" s="300">
        <v>32944.416689424062</v>
      </c>
      <c r="I102" s="536">
        <v>1.0362139320844608</v>
      </c>
      <c r="J102" s="299">
        <v>5292.2359999999971</v>
      </c>
      <c r="K102" s="829">
        <v>5130.2029999999959</v>
      </c>
      <c r="L102" s="536">
        <v>0.96938288466349543</v>
      </c>
      <c r="M102" s="953">
        <v>-162.03300000000127</v>
      </c>
    </row>
    <row r="103" spans="1:20" s="168" customFormat="1" x14ac:dyDescent="0.25">
      <c r="A103" s="998"/>
      <c r="B103" s="999"/>
      <c r="C103" s="381" t="s">
        <v>596</v>
      </c>
      <c r="D103" s="1000"/>
      <c r="E103" s="381"/>
      <c r="F103" s="534"/>
      <c r="G103" s="379">
        <v>24602.754400000002</v>
      </c>
      <c r="H103" s="300">
        <v>25866.978929481873</v>
      </c>
      <c r="I103" s="536">
        <v>1.0513854875323176</v>
      </c>
      <c r="J103" s="299">
        <v>815.11799999999982</v>
      </c>
      <c r="K103" s="829">
        <v>715.42299999999886</v>
      </c>
      <c r="L103" s="536">
        <v>0.87769255494296416</v>
      </c>
      <c r="M103" s="953">
        <v>-99.69500000000096</v>
      </c>
    </row>
    <row r="104" spans="1:20" s="168" customFormat="1" x14ac:dyDescent="0.25">
      <c r="A104" s="1001"/>
      <c r="B104" s="1002"/>
      <c r="C104" s="310" t="s">
        <v>597</v>
      </c>
      <c r="D104" s="1003"/>
      <c r="E104" s="310"/>
      <c r="F104" s="932"/>
      <c r="G104" s="392">
        <v>27408.628100000002</v>
      </c>
      <c r="H104" s="418">
        <v>27489.384692500142</v>
      </c>
      <c r="I104" s="958">
        <v>1.0029463930921863</v>
      </c>
      <c r="J104" s="295">
        <v>232.79300000000003</v>
      </c>
      <c r="K104" s="954">
        <v>227.4310000000001</v>
      </c>
      <c r="L104" s="958">
        <v>0.97696666136868404</v>
      </c>
      <c r="M104" s="956">
        <v>-5.3619999999999379</v>
      </c>
    </row>
    <row r="105" spans="1:20" s="168" customFormat="1" x14ac:dyDescent="0.25">
      <c r="A105" s="446"/>
      <c r="B105" s="526" t="s">
        <v>598</v>
      </c>
      <c r="C105" s="526"/>
      <c r="D105" s="526"/>
      <c r="E105" s="423"/>
      <c r="F105" s="527"/>
      <c r="G105" s="1004">
        <v>31351.779699999999</v>
      </c>
      <c r="H105" s="1005">
        <v>32688.444152073072</v>
      </c>
      <c r="I105" s="497">
        <v>1.0426344043261146</v>
      </c>
      <c r="J105" s="840">
        <v>1069.0059999999999</v>
      </c>
      <c r="K105" s="841">
        <v>1023.0519999999997</v>
      </c>
      <c r="L105" s="497">
        <v>0.95701240217547878</v>
      </c>
      <c r="M105" s="567">
        <v>-45.954000000000178</v>
      </c>
    </row>
    <row r="106" spans="1:20" s="168" customFormat="1" ht="13.5" x14ac:dyDescent="0.25">
      <c r="A106" s="994"/>
      <c r="B106" s="547"/>
      <c r="C106" s="547"/>
      <c r="D106" s="547"/>
      <c r="E106" s="547"/>
      <c r="F106" s="547"/>
      <c r="G106" s="547"/>
      <c r="H106" s="547"/>
      <c r="I106" s="547"/>
      <c r="J106" s="547"/>
      <c r="K106" s="547"/>
      <c r="L106" s="547"/>
      <c r="M106" s="246" t="s">
        <v>599</v>
      </c>
    </row>
  </sheetData>
  <sheetProtection password="CB3F" sheet="1" objects="1" scenarios="1"/>
  <mergeCells count="25">
    <mergeCell ref="B44:F46"/>
    <mergeCell ref="G45:I45"/>
    <mergeCell ref="A80:B84"/>
    <mergeCell ref="B87:F89"/>
    <mergeCell ref="B93:M93"/>
    <mergeCell ref="A48:B52"/>
    <mergeCell ref="B55:F57"/>
    <mergeCell ref="B95:F97"/>
    <mergeCell ref="B61:M61"/>
    <mergeCell ref="B63:F65"/>
    <mergeCell ref="A99:B104"/>
    <mergeCell ref="B76:F78"/>
    <mergeCell ref="G77:I77"/>
    <mergeCell ref="A67:B72"/>
    <mergeCell ref="B21:M21"/>
    <mergeCell ref="B23:F25"/>
    <mergeCell ref="B29:M29"/>
    <mergeCell ref="B31:F33"/>
    <mergeCell ref="A35:B40"/>
    <mergeCell ref="A3:I3"/>
    <mergeCell ref="A5:M5"/>
    <mergeCell ref="B8:F10"/>
    <mergeCell ref="G9:I9"/>
    <mergeCell ref="A11:B19"/>
    <mergeCell ref="C12:D16"/>
  </mergeCells>
  <phoneticPr fontId="0" type="noConversion"/>
  <conditionalFormatting sqref="I90:I91 L90:L91 I98:I105 L98:L105 I58:I59 L58:L59 I66:I73 L66:L73 L79:L84 I79:I84 I26:I27 L26:L27 I34:I41 L34:L41 L47:L52 I47:I52 I19 L19 L11:L17 I11:I17">
    <cfRule type="cellIs" dxfId="2" priority="2" stopIfTrue="1" operator="lessThan">
      <formula>1</formula>
    </cfRule>
  </conditionalFormatting>
  <conditionalFormatting sqref="L18 I18">
    <cfRule type="cellIs" dxfId="1"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85" orientation="portrait" blackAndWhite="1" r:id="rId1"/>
  <headerFooter alignWithMargins="0"/>
  <rowBreaks count="2" manualBreakCount="2">
    <brk id="42" max="12" man="1"/>
    <brk id="7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autoPageBreaks="0"/>
  </sheetPr>
  <dimension ref="A1:AA38"/>
  <sheetViews>
    <sheetView topLeftCell="A2" zoomScale="90" workbookViewId="0">
      <pane xSplit="6" ySplit="10" topLeftCell="G12" activePane="bottomRight" state="frozen"/>
      <selection activeCell="C39" sqref="C39"/>
      <selection pane="topRight" activeCell="C39" sqref="C39"/>
      <selection pane="bottomLeft" activeCell="C39" sqref="C39"/>
      <selection pane="bottomRight" activeCell="A3" sqref="A3:I3"/>
    </sheetView>
  </sheetViews>
  <sheetFormatPr defaultColWidth="4.42578125" defaultRowHeight="12.75" x14ac:dyDescent="0.25"/>
  <cols>
    <col min="1" max="1" width="1.140625" style="168" customWidth="1"/>
    <col min="2" max="2" width="2.7109375" style="168" customWidth="1"/>
    <col min="3" max="3" width="1.7109375" style="168" customWidth="1"/>
    <col min="4" max="4" width="15.7109375" style="168" customWidth="1"/>
    <col min="5" max="5" width="4.85546875" style="168" customWidth="1"/>
    <col min="6" max="6" width="1.140625" style="168" customWidth="1"/>
    <col min="7" max="7" width="9.5703125" style="168" customWidth="1"/>
    <col min="8" max="9" width="8.42578125" style="168" customWidth="1"/>
    <col min="10" max="10" width="7.28515625" style="168" customWidth="1"/>
    <col min="11" max="12" width="6.7109375" style="168" customWidth="1"/>
    <col min="13" max="13" width="7.85546875" style="168" customWidth="1"/>
    <col min="14" max="14" width="9.140625" style="168" customWidth="1"/>
    <col min="15" max="15" width="6.42578125" style="168" customWidth="1"/>
    <col min="16" max="17" width="8" style="168" customWidth="1"/>
    <col min="18" max="18" width="7.85546875" style="168" customWidth="1"/>
    <col min="19" max="19" width="7.7109375" style="168" customWidth="1"/>
    <col min="20" max="20" width="7.5703125" style="168" customWidth="1"/>
    <col min="21" max="21" width="9.7109375" style="168" bestFit="1" customWidth="1"/>
    <col min="22" max="22" width="7.7109375" style="168" customWidth="1"/>
    <col min="23" max="23" width="9.7109375" style="168" customWidth="1"/>
    <col min="24" max="24" width="10.85546875" style="168" customWidth="1"/>
    <col min="25" max="255" width="9.140625" style="168" customWidth="1"/>
    <col min="256" max="16384" width="4.42578125" style="168"/>
  </cols>
  <sheetData>
    <row r="1" spans="1:27" hidden="1" x14ac:dyDescent="0.25"/>
    <row r="2" spans="1:27" ht="9" customHeight="1" x14ac:dyDescent="0.25"/>
    <row r="3" spans="1:27" ht="36" customHeight="1" x14ac:dyDescent="0.2">
      <c r="A3" s="648" t="s">
        <v>669</v>
      </c>
      <c r="B3" s="649"/>
      <c r="C3" s="649"/>
      <c r="D3" s="649"/>
      <c r="E3" s="649"/>
      <c r="F3" s="649"/>
      <c r="G3" s="649"/>
      <c r="H3" s="649"/>
      <c r="I3" s="650"/>
      <c r="J3" s="467"/>
      <c r="K3" s="265"/>
      <c r="L3" s="313"/>
      <c r="M3" s="313"/>
      <c r="N3" s="265"/>
      <c r="O3" s="265"/>
      <c r="P3" s="265"/>
      <c r="Q3" s="265"/>
      <c r="R3" s="265"/>
      <c r="S3" s="265"/>
      <c r="T3" s="265"/>
      <c r="U3" s="265"/>
      <c r="V3" s="267"/>
      <c r="W3" s="267"/>
      <c r="X3" s="267"/>
      <c r="Y3" s="267" t="s">
        <v>308</v>
      </c>
      <c r="Z3" s="268"/>
      <c r="AA3" s="268"/>
    </row>
    <row r="4" spans="1:27" ht="18" customHeight="1" x14ac:dyDescent="0.25">
      <c r="A4" s="269" t="s">
        <v>673</v>
      </c>
      <c r="B4" s="269"/>
      <c r="C4" s="269"/>
      <c r="D4" s="269"/>
      <c r="E4" s="269"/>
      <c r="F4" s="269"/>
      <c r="G4" s="269"/>
      <c r="H4" s="269"/>
      <c r="I4" s="269"/>
      <c r="J4" s="269"/>
      <c r="K4" s="269"/>
      <c r="L4" s="269"/>
      <c r="M4" s="269"/>
      <c r="N4" s="269"/>
      <c r="O4" s="269"/>
      <c r="P4" s="269"/>
      <c r="Q4" s="269"/>
      <c r="R4" s="269"/>
      <c r="S4" s="269"/>
      <c r="T4" s="269"/>
      <c r="U4" s="269"/>
      <c r="V4" s="269"/>
      <c r="W4" s="269"/>
      <c r="X4" s="269"/>
      <c r="Y4" s="269"/>
    </row>
    <row r="5" spans="1:27" ht="17.25" x14ac:dyDescent="0.25">
      <c r="A5" s="270" t="s">
        <v>674</v>
      </c>
      <c r="B5" s="272"/>
      <c r="C5" s="272"/>
      <c r="D5" s="272"/>
      <c r="E5" s="272"/>
      <c r="F5" s="272"/>
      <c r="G5" s="272"/>
      <c r="H5" s="272"/>
      <c r="I5" s="272"/>
      <c r="J5" s="272"/>
      <c r="K5" s="272"/>
      <c r="L5" s="272"/>
      <c r="M5" s="272"/>
      <c r="N5" s="272"/>
      <c r="O5" s="272"/>
      <c r="P5" s="272"/>
      <c r="Q5" s="272"/>
      <c r="R5" s="272"/>
      <c r="S5" s="272"/>
      <c r="T5" s="272"/>
      <c r="U5" s="272"/>
      <c r="V5" s="272"/>
      <c r="W5" s="272"/>
      <c r="X5" s="272"/>
      <c r="Y5" s="272"/>
    </row>
    <row r="6" spans="1:27" x14ac:dyDescent="0.25">
      <c r="A6" s="272"/>
      <c r="B6" s="272"/>
      <c r="C6" s="272"/>
      <c r="D6" s="272"/>
      <c r="E6" s="272"/>
      <c r="F6" s="272"/>
      <c r="G6" s="272"/>
      <c r="H6" s="272"/>
      <c r="I6" s="272"/>
      <c r="J6" s="272"/>
      <c r="K6" s="272"/>
      <c r="L6" s="272"/>
      <c r="M6" s="272"/>
      <c r="N6" s="272"/>
      <c r="O6" s="272"/>
      <c r="P6" s="272"/>
      <c r="Q6" s="272"/>
      <c r="R6" s="272"/>
      <c r="S6" s="272"/>
      <c r="T6" s="272"/>
      <c r="U6" s="272"/>
      <c r="V6" s="272"/>
      <c r="W6" s="272"/>
      <c r="X6" s="272"/>
      <c r="Y6" s="272"/>
    </row>
    <row r="7" spans="1:27" ht="18" customHeight="1" x14ac:dyDescent="0.25">
      <c r="A7" s="314"/>
      <c r="B7" s="562"/>
      <c r="C7" s="562"/>
      <c r="D7" s="562"/>
      <c r="E7" s="562"/>
      <c r="F7" s="315"/>
      <c r="G7" s="316" t="s">
        <v>310</v>
      </c>
      <c r="H7" s="317"/>
      <c r="I7" s="317"/>
      <c r="J7" s="317"/>
      <c r="K7" s="317"/>
      <c r="L7" s="317"/>
      <c r="M7" s="317"/>
      <c r="N7" s="317"/>
      <c r="O7" s="317"/>
      <c r="P7" s="317"/>
      <c r="Q7" s="317"/>
      <c r="R7" s="317"/>
      <c r="S7" s="317"/>
      <c r="T7" s="317"/>
      <c r="U7" s="317"/>
      <c r="V7" s="317"/>
      <c r="W7" s="318"/>
      <c r="X7" s="316"/>
      <c r="Y7" s="318"/>
    </row>
    <row r="8" spans="1:27" ht="12.75" customHeight="1" x14ac:dyDescent="0.25">
      <c r="A8" s="662" t="s">
        <v>503</v>
      </c>
      <c r="B8" s="663"/>
      <c r="C8" s="663"/>
      <c r="D8" s="663"/>
      <c r="E8" s="663"/>
      <c r="F8" s="663"/>
      <c r="G8" s="663"/>
      <c r="H8" s="663"/>
      <c r="I8" s="663"/>
      <c r="J8" s="663"/>
      <c r="K8" s="663"/>
      <c r="L8" s="663"/>
      <c r="M8" s="663"/>
      <c r="N8" s="663"/>
      <c r="O8" s="663"/>
      <c r="P8" s="663"/>
      <c r="Q8" s="663"/>
      <c r="R8" s="663"/>
      <c r="S8" s="663"/>
      <c r="T8" s="663"/>
      <c r="U8" s="663"/>
      <c r="V8" s="663"/>
      <c r="W8" s="663"/>
      <c r="X8" s="663"/>
      <c r="Y8" s="664"/>
    </row>
    <row r="9" spans="1:27" ht="15" customHeight="1" x14ac:dyDescent="0.25">
      <c r="A9" s="319"/>
      <c r="B9" s="665" t="s">
        <v>605</v>
      </c>
      <c r="C9" s="666"/>
      <c r="D9" s="666"/>
      <c r="E9" s="666"/>
      <c r="F9" s="667"/>
      <c r="G9" s="656" t="s">
        <v>606</v>
      </c>
      <c r="H9" s="671" t="s">
        <v>607</v>
      </c>
      <c r="I9" s="320" t="s">
        <v>512</v>
      </c>
      <c r="J9" s="275"/>
      <c r="K9" s="275"/>
      <c r="L9" s="275"/>
      <c r="M9" s="275"/>
      <c r="N9" s="275"/>
      <c r="O9" s="275"/>
      <c r="P9" s="275"/>
      <c r="Q9" s="275"/>
      <c r="R9" s="275"/>
      <c r="S9" s="275"/>
      <c r="T9" s="275"/>
      <c r="U9" s="276"/>
      <c r="V9" s="674" t="s">
        <v>513</v>
      </c>
      <c r="W9" s="675"/>
      <c r="X9" s="656" t="s">
        <v>608</v>
      </c>
      <c r="Y9" s="656" t="s">
        <v>609</v>
      </c>
    </row>
    <row r="10" spans="1:27" ht="15" customHeight="1" x14ac:dyDescent="0.25">
      <c r="A10" s="319"/>
      <c r="B10" s="666"/>
      <c r="C10" s="666"/>
      <c r="D10" s="666"/>
      <c r="E10" s="666"/>
      <c r="F10" s="667"/>
      <c r="G10" s="670"/>
      <c r="H10" s="672"/>
      <c r="I10" s="678" t="s">
        <v>516</v>
      </c>
      <c r="J10" s="658" t="s">
        <v>517</v>
      </c>
      <c r="K10" s="658" t="s">
        <v>518</v>
      </c>
      <c r="L10" s="658" t="s">
        <v>519</v>
      </c>
      <c r="M10" s="658" t="s">
        <v>610</v>
      </c>
      <c r="N10" s="658" t="s">
        <v>611</v>
      </c>
      <c r="O10" s="658" t="s">
        <v>522</v>
      </c>
      <c r="P10" s="658" t="s">
        <v>523</v>
      </c>
      <c r="Q10" s="658" t="s">
        <v>528</v>
      </c>
      <c r="R10" s="678" t="s">
        <v>524</v>
      </c>
      <c r="S10" s="658" t="s">
        <v>525</v>
      </c>
      <c r="T10" s="658" t="s">
        <v>526</v>
      </c>
      <c r="U10" s="660" t="s">
        <v>527</v>
      </c>
      <c r="V10" s="676"/>
      <c r="W10" s="677"/>
      <c r="X10" s="670"/>
      <c r="Y10" s="670"/>
    </row>
    <row r="11" spans="1:27" ht="57" customHeight="1" x14ac:dyDescent="0.25">
      <c r="A11" s="277"/>
      <c r="B11" s="668"/>
      <c r="C11" s="668"/>
      <c r="D11" s="668"/>
      <c r="E11" s="668"/>
      <c r="F11" s="669"/>
      <c r="G11" s="657"/>
      <c r="H11" s="673"/>
      <c r="I11" s="679"/>
      <c r="J11" s="659"/>
      <c r="K11" s="659"/>
      <c r="L11" s="659"/>
      <c r="M11" s="659"/>
      <c r="N11" s="659"/>
      <c r="O11" s="659"/>
      <c r="P11" s="659"/>
      <c r="Q11" s="659"/>
      <c r="R11" s="679"/>
      <c r="S11" s="659"/>
      <c r="T11" s="659"/>
      <c r="U11" s="661"/>
      <c r="V11" s="278" t="s">
        <v>612</v>
      </c>
      <c r="W11" s="501" t="s">
        <v>530</v>
      </c>
      <c r="X11" s="657"/>
      <c r="Y11" s="657"/>
    </row>
    <row r="12" spans="1:27" x14ac:dyDescent="0.25">
      <c r="A12" s="286"/>
      <c r="B12" s="287" t="s">
        <v>423</v>
      </c>
      <c r="C12" s="287"/>
      <c r="D12" s="287"/>
      <c r="E12" s="287"/>
      <c r="F12" s="321"/>
      <c r="G12" s="322">
        <v>92</v>
      </c>
      <c r="H12" s="323">
        <v>26649.378623188404</v>
      </c>
      <c r="I12" s="324">
        <v>21166.720108695652</v>
      </c>
      <c r="J12" s="289">
        <v>1344.8052536231883</v>
      </c>
      <c r="K12" s="289">
        <v>823.92572463768113</v>
      </c>
      <c r="L12" s="289">
        <v>3.4601449275362319</v>
      </c>
      <c r="M12" s="289" t="s">
        <v>406</v>
      </c>
      <c r="N12" s="325" t="s">
        <v>406</v>
      </c>
      <c r="O12" s="289">
        <v>0</v>
      </c>
      <c r="P12" s="289">
        <v>44.127717391304344</v>
      </c>
      <c r="Q12" s="289" t="s">
        <v>406</v>
      </c>
      <c r="R12" s="324">
        <v>2216.31884057971</v>
      </c>
      <c r="S12" s="289">
        <v>2412.6259057971015</v>
      </c>
      <c r="T12" s="289">
        <v>853.713768115942</v>
      </c>
      <c r="U12" s="326">
        <v>3266.3396739130435</v>
      </c>
      <c r="V12" s="327">
        <v>0.12256719828622592</v>
      </c>
      <c r="W12" s="290">
        <v>0.1543148705675555</v>
      </c>
      <c r="X12" s="328">
        <v>92</v>
      </c>
      <c r="Y12" s="329">
        <v>26649.378623188404</v>
      </c>
    </row>
    <row r="13" spans="1:27" x14ac:dyDescent="0.25">
      <c r="A13" s="286"/>
      <c r="B13" s="287" t="s">
        <v>613</v>
      </c>
      <c r="C13" s="287"/>
      <c r="D13" s="287"/>
      <c r="E13" s="287"/>
      <c r="F13" s="321"/>
      <c r="G13" s="322">
        <v>724.37599999999998</v>
      </c>
      <c r="H13" s="323">
        <v>24430.732336061195</v>
      </c>
      <c r="I13" s="324">
        <v>17279.091820638267</v>
      </c>
      <c r="J13" s="289">
        <v>2706.1911447461907</v>
      </c>
      <c r="K13" s="289">
        <v>796.32930043697388</v>
      </c>
      <c r="L13" s="289">
        <v>2.4173679599176858</v>
      </c>
      <c r="M13" s="289" t="s">
        <v>406</v>
      </c>
      <c r="N13" s="325" t="s">
        <v>406</v>
      </c>
      <c r="O13" s="289">
        <v>52.818448798230015</v>
      </c>
      <c r="P13" s="289">
        <v>58.078493305502484</v>
      </c>
      <c r="Q13" s="289" t="s">
        <v>406</v>
      </c>
      <c r="R13" s="324">
        <v>3615.8347552468144</v>
      </c>
      <c r="S13" s="289">
        <v>2237.9006206721374</v>
      </c>
      <c r="T13" s="289">
        <v>1297.9051395039778</v>
      </c>
      <c r="U13" s="326">
        <v>3535.8057601761152</v>
      </c>
      <c r="V13" s="327">
        <v>0.14472778431439234</v>
      </c>
      <c r="W13" s="290">
        <v>0.2046291435266826</v>
      </c>
      <c r="X13" s="322">
        <v>976.73399999999992</v>
      </c>
      <c r="Y13" s="330">
        <v>26878.282282245389</v>
      </c>
    </row>
    <row r="14" spans="1:27" ht="12.75" customHeight="1" x14ac:dyDescent="0.25">
      <c r="A14" s="662" t="s">
        <v>502</v>
      </c>
      <c r="B14" s="663"/>
      <c r="C14" s="663"/>
      <c r="D14" s="663"/>
      <c r="E14" s="663"/>
      <c r="F14" s="663"/>
      <c r="G14" s="663"/>
      <c r="H14" s="663"/>
      <c r="I14" s="663"/>
      <c r="J14" s="663"/>
      <c r="K14" s="663"/>
      <c r="L14" s="663"/>
      <c r="M14" s="663"/>
      <c r="N14" s="663"/>
      <c r="O14" s="663"/>
      <c r="P14" s="663"/>
      <c r="Q14" s="663"/>
      <c r="R14" s="663"/>
      <c r="S14" s="663"/>
      <c r="T14" s="663"/>
      <c r="U14" s="663"/>
      <c r="V14" s="663"/>
      <c r="W14" s="663"/>
      <c r="X14" s="663"/>
      <c r="Y14" s="664"/>
    </row>
    <row r="15" spans="1:27" ht="15" customHeight="1" x14ac:dyDescent="0.25">
      <c r="A15" s="333"/>
      <c r="B15" s="665" t="s">
        <v>614</v>
      </c>
      <c r="C15" s="665"/>
      <c r="D15" s="665"/>
      <c r="E15" s="665"/>
      <c r="F15" s="682"/>
      <c r="G15" s="670" t="s">
        <v>606</v>
      </c>
      <c r="H15" s="672" t="s">
        <v>607</v>
      </c>
      <c r="I15" s="334" t="s">
        <v>512</v>
      </c>
      <c r="J15" s="335"/>
      <c r="K15" s="335"/>
      <c r="L15" s="335"/>
      <c r="M15" s="335"/>
      <c r="N15" s="335"/>
      <c r="O15" s="335"/>
      <c r="P15" s="335"/>
      <c r="Q15" s="335"/>
      <c r="R15" s="335"/>
      <c r="S15" s="335"/>
      <c r="T15" s="335"/>
      <c r="U15" s="336"/>
      <c r="V15" s="680" t="s">
        <v>513</v>
      </c>
      <c r="W15" s="681"/>
      <c r="X15" s="670" t="s">
        <v>608</v>
      </c>
      <c r="Y15" s="670" t="s">
        <v>609</v>
      </c>
    </row>
    <row r="16" spans="1:27" ht="15" customHeight="1" x14ac:dyDescent="0.25">
      <c r="A16" s="333"/>
      <c r="B16" s="665"/>
      <c r="C16" s="665"/>
      <c r="D16" s="665"/>
      <c r="E16" s="665"/>
      <c r="F16" s="682"/>
      <c r="G16" s="670"/>
      <c r="H16" s="672"/>
      <c r="I16" s="678" t="s">
        <v>516</v>
      </c>
      <c r="J16" s="658" t="s">
        <v>517</v>
      </c>
      <c r="K16" s="658" t="s">
        <v>518</v>
      </c>
      <c r="L16" s="658" t="s">
        <v>519</v>
      </c>
      <c r="M16" s="658" t="s">
        <v>610</v>
      </c>
      <c r="N16" s="658" t="s">
        <v>615</v>
      </c>
      <c r="O16" s="658" t="s">
        <v>522</v>
      </c>
      <c r="P16" s="658" t="s">
        <v>523</v>
      </c>
      <c r="Q16" s="658" t="s">
        <v>528</v>
      </c>
      <c r="R16" s="678" t="s">
        <v>524</v>
      </c>
      <c r="S16" s="658" t="s">
        <v>525</v>
      </c>
      <c r="T16" s="658" t="s">
        <v>526</v>
      </c>
      <c r="U16" s="660" t="s">
        <v>527</v>
      </c>
      <c r="V16" s="676"/>
      <c r="W16" s="677"/>
      <c r="X16" s="670"/>
      <c r="Y16" s="670"/>
    </row>
    <row r="17" spans="1:25" ht="56.25" customHeight="1" x14ac:dyDescent="0.25">
      <c r="A17" s="333"/>
      <c r="B17" s="665"/>
      <c r="C17" s="665"/>
      <c r="D17" s="665"/>
      <c r="E17" s="665"/>
      <c r="F17" s="682"/>
      <c r="G17" s="657"/>
      <c r="H17" s="673"/>
      <c r="I17" s="679"/>
      <c r="J17" s="659"/>
      <c r="K17" s="659"/>
      <c r="L17" s="659"/>
      <c r="M17" s="659"/>
      <c r="N17" s="659"/>
      <c r="O17" s="659"/>
      <c r="P17" s="659"/>
      <c r="Q17" s="659"/>
      <c r="R17" s="679"/>
      <c r="S17" s="659"/>
      <c r="T17" s="659"/>
      <c r="U17" s="661"/>
      <c r="V17" s="278" t="s">
        <v>612</v>
      </c>
      <c r="W17" s="501" t="s">
        <v>530</v>
      </c>
      <c r="X17" s="657"/>
      <c r="Y17" s="657"/>
    </row>
    <row r="18" spans="1:25" x14ac:dyDescent="0.25">
      <c r="A18" s="337"/>
      <c r="B18" s="338"/>
      <c r="C18" s="338"/>
      <c r="D18" s="338"/>
      <c r="E18" s="338"/>
      <c r="F18" s="338"/>
      <c r="G18" s="338"/>
      <c r="H18" s="338"/>
      <c r="I18" s="338"/>
      <c r="J18" s="338"/>
      <c r="K18" s="338"/>
      <c r="L18" s="338"/>
      <c r="M18" s="338"/>
      <c r="N18" s="338"/>
      <c r="O18" s="338"/>
      <c r="P18" s="338"/>
      <c r="Q18" s="338"/>
      <c r="R18" s="338"/>
      <c r="S18" s="338"/>
      <c r="T18" s="338"/>
      <c r="U18" s="338"/>
      <c r="V18" s="338"/>
      <c r="W18" s="339"/>
      <c r="X18" s="337"/>
      <c r="Y18" s="340"/>
    </row>
    <row r="19" spans="1:25" x14ac:dyDescent="0.25">
      <c r="A19" s="286"/>
      <c r="B19" s="287" t="s">
        <v>616</v>
      </c>
      <c r="C19" s="287"/>
      <c r="D19" s="287"/>
      <c r="E19" s="287"/>
      <c r="F19" s="321"/>
      <c r="G19" s="322">
        <v>92</v>
      </c>
      <c r="H19" s="323">
        <v>26448.321557971012</v>
      </c>
      <c r="I19" s="324">
        <v>20998.240942028984</v>
      </c>
      <c r="J19" s="289">
        <v>1530.3097826086957</v>
      </c>
      <c r="K19" s="289">
        <v>829.09057971014499</v>
      </c>
      <c r="L19" s="289">
        <v>3.5887681159420293</v>
      </c>
      <c r="M19" s="289" t="s">
        <v>540</v>
      </c>
      <c r="N19" s="325" t="s">
        <v>406</v>
      </c>
      <c r="O19" s="289">
        <v>0</v>
      </c>
      <c r="P19" s="289">
        <v>64.235507246376798</v>
      </c>
      <c r="Q19" s="289" t="s">
        <v>406</v>
      </c>
      <c r="R19" s="324">
        <v>2427.2246376811599</v>
      </c>
      <c r="S19" s="289">
        <v>2449.758152173913</v>
      </c>
      <c r="T19" s="289">
        <v>573.09782608695662</v>
      </c>
      <c r="U19" s="326">
        <v>3022.8559782608695</v>
      </c>
      <c r="V19" s="327">
        <v>0.11429292296054376</v>
      </c>
      <c r="W19" s="290">
        <v>0.14395758133294292</v>
      </c>
      <c r="X19" s="322">
        <v>92</v>
      </c>
      <c r="Y19" s="341">
        <v>26448.322</v>
      </c>
    </row>
    <row r="20" spans="1:25" x14ac:dyDescent="0.25">
      <c r="A20" s="291"/>
      <c r="B20" s="292" t="s">
        <v>613</v>
      </c>
      <c r="C20" s="292"/>
      <c r="D20" s="292"/>
      <c r="E20" s="292"/>
      <c r="F20" s="342"/>
      <c r="G20" s="343">
        <v>789.00400000000002</v>
      </c>
      <c r="H20" s="344">
        <v>23746.556840438501</v>
      </c>
      <c r="I20" s="345">
        <v>16929.20758323152</v>
      </c>
      <c r="J20" s="418">
        <v>2412.8928159215079</v>
      </c>
      <c r="K20" s="418">
        <v>769.07584329948486</v>
      </c>
      <c r="L20" s="418">
        <v>2.5090705074583486</v>
      </c>
      <c r="M20" s="418" t="s">
        <v>540</v>
      </c>
      <c r="N20" s="435" t="s">
        <v>406</v>
      </c>
      <c r="O20" s="418">
        <v>42.74682595609994</v>
      </c>
      <c r="P20" s="418">
        <v>68.623543099908247</v>
      </c>
      <c r="Q20" s="418" t="s">
        <v>406</v>
      </c>
      <c r="R20" s="345">
        <v>3295.8480987844596</v>
      </c>
      <c r="S20" s="418">
        <v>2272.4957668148704</v>
      </c>
      <c r="T20" s="418">
        <v>1249.0053916076474</v>
      </c>
      <c r="U20" s="347">
        <v>3521.5011584225176</v>
      </c>
      <c r="V20" s="348">
        <v>0.14829523210816317</v>
      </c>
      <c r="W20" s="297">
        <v>0.20801334859350329</v>
      </c>
      <c r="X20" s="343">
        <v>1062.377</v>
      </c>
      <c r="Y20" s="349">
        <v>25984.799999999999</v>
      </c>
    </row>
    <row r="21" spans="1:25" ht="13.5" customHeight="1" x14ac:dyDescent="0.25">
      <c r="A21" s="251"/>
      <c r="B21" s="350"/>
      <c r="C21" s="438"/>
      <c r="D21" s="438"/>
      <c r="E21" s="255"/>
      <c r="F21" s="438"/>
      <c r="G21" s="255"/>
      <c r="H21" s="255"/>
      <c r="I21" s="255"/>
      <c r="J21" s="255"/>
      <c r="K21" s="255"/>
      <c r="L21" s="255"/>
      <c r="M21" s="255"/>
      <c r="N21" s="255"/>
      <c r="O21" s="255"/>
      <c r="P21" s="255"/>
      <c r="Q21" s="255"/>
      <c r="R21" s="255"/>
      <c r="S21" s="255"/>
      <c r="T21" s="255"/>
      <c r="U21" s="255"/>
      <c r="V21" s="255"/>
      <c r="W21" s="255"/>
      <c r="X21" s="255"/>
      <c r="Y21" s="255" t="s">
        <v>604</v>
      </c>
    </row>
    <row r="22" spans="1:25" x14ac:dyDescent="0.25">
      <c r="A22" s="311"/>
      <c r="B22" s="312"/>
      <c r="C22" s="241"/>
      <c r="D22" s="241"/>
      <c r="E22" s="241"/>
      <c r="F22" s="241"/>
      <c r="G22" s="241"/>
      <c r="H22" s="241"/>
      <c r="I22" s="241"/>
      <c r="J22" s="241"/>
      <c r="K22" s="241"/>
      <c r="L22" s="241"/>
      <c r="M22" s="241"/>
      <c r="N22" s="241"/>
      <c r="O22" s="241"/>
      <c r="P22" s="241"/>
      <c r="Q22" s="241"/>
      <c r="R22" s="241"/>
      <c r="S22" s="241"/>
      <c r="T22" s="241"/>
      <c r="U22" s="241"/>
      <c r="V22" s="241"/>
      <c r="W22" s="241"/>
      <c r="X22" s="241"/>
      <c r="Y22" s="241"/>
    </row>
    <row r="29" spans="1:25" x14ac:dyDescent="0.25">
      <c r="X29" s="168" t="s">
        <v>413</v>
      </c>
    </row>
    <row r="38" spans="21:21" x14ac:dyDescent="0.25">
      <c r="U38" s="168" t="s">
        <v>413</v>
      </c>
    </row>
  </sheetData>
  <sheetProtection password="CB3F" sheet="1" objects="1" scenarios="1"/>
  <mergeCells count="41">
    <mergeCell ref="B15:F17"/>
    <mergeCell ref="G15:G17"/>
    <mergeCell ref="H15:H17"/>
    <mergeCell ref="X9:X11"/>
    <mergeCell ref="Y9:Y11"/>
    <mergeCell ref="A14:Y14"/>
    <mergeCell ref="K10:K11"/>
    <mergeCell ref="L10:L11"/>
    <mergeCell ref="M10:M11"/>
    <mergeCell ref="Y15:Y17"/>
    <mergeCell ref="I16:I17"/>
    <mergeCell ref="J16:J17"/>
    <mergeCell ref="K16:K17"/>
    <mergeCell ref="L16:L17"/>
    <mergeCell ref="X15:X17"/>
    <mergeCell ref="S16:S17"/>
    <mergeCell ref="T16:T17"/>
    <mergeCell ref="V15:W16"/>
    <mergeCell ref="M16:M17"/>
    <mergeCell ref="N16:N17"/>
    <mergeCell ref="O16:O17"/>
    <mergeCell ref="P16:P17"/>
    <mergeCell ref="Q16:Q17"/>
    <mergeCell ref="R16:R17"/>
    <mergeCell ref="U16:U17"/>
    <mergeCell ref="T10:T11"/>
    <mergeCell ref="U10:U11"/>
    <mergeCell ref="A3:I3"/>
    <mergeCell ref="A8:Y8"/>
    <mergeCell ref="B9:F11"/>
    <mergeCell ref="G9:G11"/>
    <mergeCell ref="H9:H11"/>
    <mergeCell ref="V9:W10"/>
    <mergeCell ref="N10:N11"/>
    <mergeCell ref="O10:O11"/>
    <mergeCell ref="P10:P11"/>
    <mergeCell ref="Q10:Q11"/>
    <mergeCell ref="I10:I11"/>
    <mergeCell ref="J10:J11"/>
    <mergeCell ref="R10:R11"/>
    <mergeCell ref="S10:S11"/>
  </mergeCells>
  <phoneticPr fontId="0" type="noConversion"/>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47"/>
  <sheetViews>
    <sheetView showOutlineSymbols="0" topLeftCell="A2" zoomScale="90" workbookViewId="0">
      <pane xSplit="6" ySplit="5" topLeftCell="G7" activePane="bottomRight" state="frozen"/>
      <selection activeCell="C39" sqref="C39"/>
      <selection pane="topRight" activeCell="C39" sqref="C39"/>
      <selection pane="bottomLeft" activeCell="C39" sqref="C39"/>
      <selection pane="bottomRight" activeCell="A3" sqref="A3:I3"/>
    </sheetView>
  </sheetViews>
  <sheetFormatPr defaultColWidth="1.7109375" defaultRowHeight="12.75" x14ac:dyDescent="0.25"/>
  <cols>
    <col min="1" max="1" width="1.140625" style="168" customWidth="1"/>
    <col min="2" max="2" width="2.140625" style="168" customWidth="1"/>
    <col min="3" max="4" width="1.42578125" style="168" customWidth="1"/>
    <col min="5" max="5" width="25.28515625" style="168" customWidth="1"/>
    <col min="6" max="6" width="2.28515625" style="168" customWidth="1"/>
    <col min="7" max="8" width="12.140625" style="168" customWidth="1"/>
    <col min="9" max="9" width="7.7109375" style="168" customWidth="1"/>
    <col min="10" max="11" width="11.7109375" style="168" customWidth="1"/>
    <col min="12" max="12" width="7.7109375" style="168" customWidth="1"/>
    <col min="13" max="13" width="9.7109375" style="168" customWidth="1"/>
    <col min="14" max="14" width="9.28515625" style="168" customWidth="1"/>
    <col min="15" max="254" width="9.140625" style="168" customWidth="1"/>
    <col min="255" max="255" width="4.42578125" style="168" customWidth="1"/>
    <col min="256" max="16384" width="1.7109375" style="168"/>
  </cols>
  <sheetData>
    <row r="1" spans="1:16" s="168" customFormat="1" hidden="1" x14ac:dyDescent="0.25"/>
    <row r="2" spans="1:16" s="168" customFormat="1" ht="9" customHeight="1" x14ac:dyDescent="0.25"/>
    <row r="3" spans="1:16" s="268" customFormat="1" ht="39" customHeight="1" x14ac:dyDescent="0.2">
      <c r="A3" s="648" t="s">
        <v>669</v>
      </c>
      <c r="B3" s="649"/>
      <c r="C3" s="649"/>
      <c r="D3" s="649"/>
      <c r="E3" s="649"/>
      <c r="F3" s="649"/>
      <c r="G3" s="649"/>
      <c r="H3" s="649"/>
      <c r="I3" s="650"/>
      <c r="J3" s="313"/>
      <c r="K3" s="266"/>
      <c r="L3" s="266"/>
      <c r="M3" s="267" t="s">
        <v>309</v>
      </c>
    </row>
    <row r="4" spans="1:16" s="168" customFormat="1" ht="18" x14ac:dyDescent="0.25">
      <c r="A4" s="269" t="s">
        <v>671</v>
      </c>
      <c r="B4" s="269"/>
      <c r="C4" s="269"/>
      <c r="D4" s="269"/>
      <c r="E4" s="269"/>
      <c r="F4" s="269"/>
      <c r="G4" s="269"/>
      <c r="H4" s="269"/>
      <c r="I4" s="269"/>
      <c r="J4" s="269"/>
      <c r="K4" s="269"/>
      <c r="L4" s="269"/>
      <c r="M4" s="269"/>
    </row>
    <row r="5" spans="1:16" s="168" customFormat="1" ht="33" customHeight="1" x14ac:dyDescent="0.25">
      <c r="A5" s="1016" t="s">
        <v>311</v>
      </c>
      <c r="B5" s="1016"/>
      <c r="C5" s="1016"/>
      <c r="D5" s="1016"/>
      <c r="E5" s="1016"/>
      <c r="F5" s="1016"/>
      <c r="G5" s="1016"/>
      <c r="H5" s="1016"/>
      <c r="I5" s="1016"/>
      <c r="J5" s="1016"/>
      <c r="K5" s="1016"/>
      <c r="L5" s="1016"/>
      <c r="M5" s="1016"/>
    </row>
    <row r="6" spans="1:16" s="168" customFormat="1" ht="12.75" customHeight="1" x14ac:dyDescent="0.25">
      <c r="A6" s="272"/>
      <c r="B6" s="272"/>
      <c r="C6" s="272"/>
      <c r="D6" s="272"/>
      <c r="E6" s="272"/>
      <c r="F6" s="272"/>
      <c r="G6" s="942"/>
      <c r="H6" s="272"/>
      <c r="I6" s="272"/>
      <c r="J6" s="272"/>
      <c r="K6" s="272"/>
      <c r="L6" s="272"/>
      <c r="M6" s="272"/>
    </row>
    <row r="7" spans="1:16" s="168" customFormat="1" ht="12.75" customHeight="1" x14ac:dyDescent="0.25">
      <c r="A7" s="272"/>
      <c r="B7" s="272"/>
      <c r="C7" s="272"/>
      <c r="D7" s="272"/>
      <c r="E7" s="272"/>
      <c r="F7" s="272"/>
      <c r="G7" s="272"/>
      <c r="H7" s="272"/>
      <c r="I7" s="272"/>
      <c r="J7" s="272"/>
      <c r="K7" s="272"/>
      <c r="L7" s="272"/>
      <c r="M7" s="272"/>
    </row>
    <row r="8" spans="1:16" s="168" customFormat="1" ht="18" customHeight="1" x14ac:dyDescent="0.25">
      <c r="A8" s="273"/>
      <c r="B8" s="910" t="s">
        <v>617</v>
      </c>
      <c r="C8" s="910"/>
      <c r="D8" s="910"/>
      <c r="E8" s="910"/>
      <c r="F8" s="911"/>
      <c r="G8" s="522" t="s">
        <v>313</v>
      </c>
      <c r="H8" s="523"/>
      <c r="I8" s="523"/>
      <c r="J8" s="523"/>
      <c r="K8" s="523"/>
      <c r="L8" s="523"/>
      <c r="M8" s="524"/>
    </row>
    <row r="9" spans="1:16" s="168" customFormat="1" ht="27" customHeight="1" x14ac:dyDescent="0.25">
      <c r="A9" s="333"/>
      <c r="B9" s="916"/>
      <c r="C9" s="916"/>
      <c r="D9" s="916"/>
      <c r="E9" s="916"/>
      <c r="F9" s="917"/>
      <c r="G9" s="653" t="s">
        <v>574</v>
      </c>
      <c r="H9" s="654"/>
      <c r="I9" s="655"/>
      <c r="J9" s="945" t="s">
        <v>501</v>
      </c>
      <c r="K9" s="946"/>
      <c r="L9" s="946"/>
      <c r="M9" s="947"/>
    </row>
    <row r="10" spans="1:16" s="168" customFormat="1" ht="13.5" customHeight="1" x14ac:dyDescent="0.25">
      <c r="A10" s="525"/>
      <c r="B10" s="921"/>
      <c r="C10" s="921"/>
      <c r="D10" s="921"/>
      <c r="E10" s="921"/>
      <c r="F10" s="922"/>
      <c r="G10" s="278" t="s">
        <v>502</v>
      </c>
      <c r="H10" s="279" t="s">
        <v>503</v>
      </c>
      <c r="I10" s="280" t="s">
        <v>504</v>
      </c>
      <c r="J10" s="278" t="s">
        <v>502</v>
      </c>
      <c r="K10" s="279" t="s">
        <v>503</v>
      </c>
      <c r="L10" s="279" t="s">
        <v>504</v>
      </c>
      <c r="M10" s="280" t="s">
        <v>455</v>
      </c>
    </row>
    <row r="11" spans="1:16" s="529" customFormat="1" ht="12.75" customHeight="1" x14ac:dyDescent="0.25">
      <c r="A11" s="754" t="s">
        <v>396</v>
      </c>
      <c r="B11" s="755"/>
      <c r="C11" s="281" t="s">
        <v>575</v>
      </c>
      <c r="D11" s="282"/>
      <c r="E11" s="359"/>
      <c r="F11" s="283"/>
      <c r="G11" s="968">
        <v>30367.899600000001</v>
      </c>
      <c r="H11" s="969">
        <v>29863.069220067944</v>
      </c>
      <c r="I11" s="431">
        <v>0.98337618384604852</v>
      </c>
      <c r="J11" s="970">
        <v>33567.004999999997</v>
      </c>
      <c r="K11" s="971">
        <v>33294.794999999998</v>
      </c>
      <c r="L11" s="972">
        <v>0.99189054847163161</v>
      </c>
      <c r="M11" s="973">
        <v>-272.20999999999913</v>
      </c>
      <c r="N11" s="168"/>
      <c r="O11" s="168"/>
      <c r="P11" s="168"/>
    </row>
    <row r="12" spans="1:16" s="529" customFormat="1" ht="12.75" customHeight="1" x14ac:dyDescent="0.25">
      <c r="A12" s="756"/>
      <c r="B12" s="757"/>
      <c r="C12" s="974" t="s">
        <v>396</v>
      </c>
      <c r="D12" s="738"/>
      <c r="E12" s="381" t="s">
        <v>576</v>
      </c>
      <c r="F12" s="534"/>
      <c r="G12" s="379">
        <v>28993.159100000001</v>
      </c>
      <c r="H12" s="300">
        <v>29075.401414566495</v>
      </c>
      <c r="I12" s="536">
        <v>1.0028366110185798</v>
      </c>
      <c r="J12" s="299">
        <v>27908.210999999999</v>
      </c>
      <c r="K12" s="829">
        <v>26592.976999999977</v>
      </c>
      <c r="L12" s="952">
        <v>0.95287286598198562</v>
      </c>
      <c r="M12" s="953">
        <v>-1315.2340000000222</v>
      </c>
      <c r="N12" s="168"/>
      <c r="O12" s="168"/>
      <c r="P12" s="168"/>
    </row>
    <row r="13" spans="1:16" s="168" customFormat="1" x14ac:dyDescent="0.25">
      <c r="A13" s="756"/>
      <c r="B13" s="757"/>
      <c r="C13" s="975"/>
      <c r="D13" s="976"/>
      <c r="E13" s="381" t="s">
        <v>577</v>
      </c>
      <c r="F13" s="534"/>
      <c r="G13" s="379">
        <v>17215.6944</v>
      </c>
      <c r="H13" s="300">
        <v>18190.387196710955</v>
      </c>
      <c r="I13" s="536">
        <v>1.0566165252509916</v>
      </c>
      <c r="J13" s="299">
        <v>551.41200000000003</v>
      </c>
      <c r="K13" s="829">
        <v>572.40499999999997</v>
      </c>
      <c r="L13" s="952">
        <v>1.0380713513670359</v>
      </c>
      <c r="M13" s="953">
        <v>20.992999999999938</v>
      </c>
    </row>
    <row r="14" spans="1:16" s="168" customFormat="1" x14ac:dyDescent="0.25">
      <c r="A14" s="756"/>
      <c r="B14" s="757"/>
      <c r="C14" s="975"/>
      <c r="D14" s="976"/>
      <c r="E14" s="381" t="s">
        <v>578</v>
      </c>
      <c r="F14" s="534"/>
      <c r="G14" s="379">
        <v>16098.744000000001</v>
      </c>
      <c r="H14" s="300">
        <v>15709.584388007772</v>
      </c>
      <c r="I14" s="536">
        <v>0.97582670971150121</v>
      </c>
      <c r="J14" s="299">
        <v>546.48800000000006</v>
      </c>
      <c r="K14" s="829">
        <v>581.14300000000003</v>
      </c>
      <c r="L14" s="952">
        <v>1.0634140182401077</v>
      </c>
      <c r="M14" s="953">
        <v>34.654999999999973</v>
      </c>
    </row>
    <row r="15" spans="1:16" s="168" customFormat="1" x14ac:dyDescent="0.25">
      <c r="A15" s="756"/>
      <c r="B15" s="757"/>
      <c r="C15" s="975"/>
      <c r="D15" s="976"/>
      <c r="E15" s="381" t="s">
        <v>579</v>
      </c>
      <c r="F15" s="534"/>
      <c r="G15" s="379">
        <v>19230.610199999999</v>
      </c>
      <c r="H15" s="300">
        <v>15319.419265167993</v>
      </c>
      <c r="I15" s="536">
        <v>0.79661638948763014</v>
      </c>
      <c r="J15" s="299">
        <v>35.07</v>
      </c>
      <c r="K15" s="829">
        <v>27.580000000000002</v>
      </c>
      <c r="L15" s="952">
        <v>0.78642714570858285</v>
      </c>
      <c r="M15" s="953">
        <v>-7.4899999999999984</v>
      </c>
    </row>
    <row r="16" spans="1:16" s="168" customFormat="1" x14ac:dyDescent="0.25">
      <c r="A16" s="756"/>
      <c r="B16" s="757"/>
      <c r="C16" s="975"/>
      <c r="D16" s="976"/>
      <c r="E16" s="1017" t="s">
        <v>580</v>
      </c>
      <c r="F16" s="932"/>
      <c r="G16" s="386">
        <v>44751.074800000002</v>
      </c>
      <c r="H16" s="308">
        <v>48567.294699205493</v>
      </c>
      <c r="I16" s="962">
        <v>1.0852766088023766</v>
      </c>
      <c r="J16" s="307">
        <v>3793.1709999999998</v>
      </c>
      <c r="K16" s="1018">
        <v>4024.8179999999979</v>
      </c>
      <c r="L16" s="1019">
        <v>1.0610694851352598</v>
      </c>
      <c r="M16" s="963">
        <v>231.64699999999812</v>
      </c>
    </row>
    <row r="17" spans="1:16" s="168" customFormat="1" x14ac:dyDescent="0.25">
      <c r="A17" s="756"/>
      <c r="B17" s="757"/>
      <c r="C17" s="977"/>
      <c r="D17" s="740"/>
      <c r="E17" s="1020" t="s">
        <v>618</v>
      </c>
      <c r="F17" s="936"/>
      <c r="G17" s="386">
        <v>29343.534299999999</v>
      </c>
      <c r="H17" s="308">
        <v>33636.434579072717</v>
      </c>
      <c r="I17" s="962">
        <v>1.146297996525685</v>
      </c>
      <c r="J17" s="307">
        <v>732.65300000000002</v>
      </c>
      <c r="K17" s="1018">
        <v>1495.8719999999994</v>
      </c>
      <c r="L17" s="1019">
        <v>2.0417196135141729</v>
      </c>
      <c r="M17" s="963">
        <v>763.21899999999937</v>
      </c>
      <c r="N17" s="944"/>
    </row>
    <row r="18" spans="1:16" s="168" customFormat="1" x14ac:dyDescent="0.25">
      <c r="A18" s="756"/>
      <c r="B18" s="757"/>
      <c r="C18" s="281" t="s">
        <v>581</v>
      </c>
      <c r="D18" s="282"/>
      <c r="E18" s="1021"/>
      <c r="F18" s="283"/>
      <c r="G18" s="968">
        <v>25984.799900000002</v>
      </c>
      <c r="H18" s="969">
        <v>26878.282282245389</v>
      </c>
      <c r="I18" s="431">
        <v>1.0343848090300432</v>
      </c>
      <c r="J18" s="970">
        <v>1062.377</v>
      </c>
      <c r="K18" s="971">
        <v>976.73399999999992</v>
      </c>
      <c r="L18" s="972">
        <v>0.9193854912145123</v>
      </c>
      <c r="M18" s="973">
        <v>-85.643000000000029</v>
      </c>
    </row>
    <row r="19" spans="1:16" s="168" customFormat="1" x14ac:dyDescent="0.25">
      <c r="A19" s="756"/>
      <c r="B19" s="757"/>
      <c r="C19" s="979" t="s">
        <v>582</v>
      </c>
      <c r="D19" s="980"/>
      <c r="E19" s="765"/>
      <c r="F19" s="981"/>
      <c r="G19" s="323">
        <v>31990.996599999999</v>
      </c>
      <c r="H19" s="1022">
        <v>31125.933882589175</v>
      </c>
      <c r="I19" s="427">
        <v>0.9729591819777561</v>
      </c>
      <c r="J19" s="1023">
        <v>22.436</v>
      </c>
      <c r="K19" s="1024">
        <v>22.576000000000001</v>
      </c>
      <c r="L19" s="1025">
        <v>1.0062399714744161</v>
      </c>
      <c r="M19" s="1026">
        <v>0.14000000000000057</v>
      </c>
    </row>
    <row r="20" spans="1:16" s="168" customFormat="1" x14ac:dyDescent="0.25">
      <c r="A20" s="758"/>
      <c r="B20" s="759"/>
      <c r="C20" s="291" t="s">
        <v>583</v>
      </c>
      <c r="D20" s="292"/>
      <c r="E20" s="982"/>
      <c r="F20" s="294"/>
      <c r="G20" s="983">
        <v>26448.321599999999</v>
      </c>
      <c r="H20" s="418">
        <v>26649.378623188404</v>
      </c>
      <c r="I20" s="958">
        <v>1.0076018821242858</v>
      </c>
      <c r="J20" s="295">
        <v>92</v>
      </c>
      <c r="K20" s="954">
        <v>92</v>
      </c>
      <c r="L20" s="955">
        <v>1</v>
      </c>
      <c r="M20" s="989">
        <v>0</v>
      </c>
    </row>
    <row r="21" spans="1:16" s="168" customFormat="1" ht="13.5" customHeight="1" x14ac:dyDescent="0.25">
      <c r="A21" s="990"/>
      <c r="B21" s="350"/>
      <c r="C21" s="845"/>
      <c r="D21" s="394"/>
      <c r="E21" s="394"/>
      <c r="F21" s="394"/>
      <c r="G21" s="394"/>
      <c r="H21" s="394"/>
      <c r="I21" s="394"/>
      <c r="J21" s="394"/>
      <c r="K21" s="394"/>
      <c r="L21" s="394"/>
      <c r="M21" s="255" t="s">
        <v>584</v>
      </c>
    </row>
    <row r="22" spans="1:16" s="168" customFormat="1" ht="13.5" customHeight="1" x14ac:dyDescent="0.25">
      <c r="A22" s="903"/>
      <c r="B22" s="995"/>
      <c r="C22" s="995"/>
      <c r="D22" s="995"/>
      <c r="E22" s="995"/>
      <c r="F22" s="995"/>
      <c r="G22" s="995"/>
      <c r="H22" s="995"/>
      <c r="I22" s="995"/>
      <c r="J22" s="995"/>
      <c r="K22" s="995"/>
      <c r="L22" s="995"/>
      <c r="M22" s="995"/>
    </row>
    <row r="23" spans="1:16" s="168" customFormat="1" ht="12.75" customHeight="1" x14ac:dyDescent="0.25">
      <c r="A23" s="1014"/>
      <c r="B23" s="1015"/>
      <c r="C23" s="272"/>
      <c r="D23" s="272"/>
      <c r="E23" s="272"/>
      <c r="F23" s="272"/>
      <c r="G23" s="272"/>
      <c r="H23" s="272"/>
      <c r="I23" s="272"/>
      <c r="J23" s="272"/>
      <c r="K23" s="272"/>
      <c r="L23" s="272"/>
      <c r="M23" s="272"/>
    </row>
    <row r="24" spans="1:16" s="168" customFormat="1" ht="18" customHeight="1" x14ac:dyDescent="0.25">
      <c r="A24" s="273"/>
      <c r="B24" s="910" t="s">
        <v>619</v>
      </c>
      <c r="C24" s="910"/>
      <c r="D24" s="910"/>
      <c r="E24" s="910"/>
      <c r="F24" s="911"/>
      <c r="G24" s="522" t="s">
        <v>314</v>
      </c>
      <c r="H24" s="523"/>
      <c r="I24" s="523"/>
      <c r="J24" s="523"/>
      <c r="K24" s="523"/>
      <c r="L24" s="523"/>
      <c r="M24" s="524"/>
    </row>
    <row r="25" spans="1:16" s="168" customFormat="1" ht="27" customHeight="1" x14ac:dyDescent="0.25">
      <c r="A25" s="333"/>
      <c r="B25" s="916"/>
      <c r="C25" s="916"/>
      <c r="D25" s="916"/>
      <c r="E25" s="916"/>
      <c r="F25" s="917"/>
      <c r="G25" s="653" t="s">
        <v>564</v>
      </c>
      <c r="H25" s="654"/>
      <c r="I25" s="655"/>
      <c r="J25" s="945" t="s">
        <v>501</v>
      </c>
      <c r="K25" s="946"/>
      <c r="L25" s="946"/>
      <c r="M25" s="947"/>
    </row>
    <row r="26" spans="1:16" s="168" customFormat="1" ht="13.5" customHeight="1" x14ac:dyDescent="0.25">
      <c r="A26" s="525"/>
      <c r="B26" s="921"/>
      <c r="C26" s="921"/>
      <c r="D26" s="921"/>
      <c r="E26" s="921"/>
      <c r="F26" s="922"/>
      <c r="G26" s="278" t="s">
        <v>502</v>
      </c>
      <c r="H26" s="279" t="s">
        <v>503</v>
      </c>
      <c r="I26" s="280" t="s">
        <v>504</v>
      </c>
      <c r="J26" s="278" t="s">
        <v>502</v>
      </c>
      <c r="K26" s="279" t="s">
        <v>503</v>
      </c>
      <c r="L26" s="279" t="s">
        <v>504</v>
      </c>
      <c r="M26" s="280" t="s">
        <v>455</v>
      </c>
    </row>
    <row r="27" spans="1:16" s="529" customFormat="1" ht="12.75" customHeight="1" x14ac:dyDescent="0.25">
      <c r="A27" s="281" t="s">
        <v>575</v>
      </c>
      <c r="B27" s="282"/>
      <c r="C27" s="359"/>
      <c r="D27" s="282"/>
      <c r="E27" s="359"/>
      <c r="F27" s="283"/>
      <c r="G27" s="968">
        <v>25743.659500000002</v>
      </c>
      <c r="H27" s="969">
        <v>25332.214589232852</v>
      </c>
      <c r="I27" s="431">
        <v>0.98401762147424499</v>
      </c>
      <c r="J27" s="970">
        <v>16468.107</v>
      </c>
      <c r="K27" s="971">
        <v>16383.714000000002</v>
      </c>
      <c r="L27" s="972">
        <v>0.99487536727809711</v>
      </c>
      <c r="M27" s="973">
        <v>-84.39299999999821</v>
      </c>
      <c r="N27" s="168"/>
      <c r="O27" s="168"/>
      <c r="P27" s="168"/>
    </row>
    <row r="28" spans="1:16" s="529" customFormat="1" ht="12.75" customHeight="1" x14ac:dyDescent="0.25">
      <c r="A28" s="974" t="s">
        <v>396</v>
      </c>
      <c r="B28" s="738"/>
      <c r="C28" s="1017" t="s">
        <v>576</v>
      </c>
      <c r="D28" s="1027"/>
      <c r="E28" s="381"/>
      <c r="F28" s="534"/>
      <c r="G28" s="379">
        <v>25370.051299999999</v>
      </c>
      <c r="H28" s="300">
        <v>26028.84643155045</v>
      </c>
      <c r="I28" s="536">
        <v>1.0259674339543197</v>
      </c>
      <c r="J28" s="299">
        <v>13956.26</v>
      </c>
      <c r="K28" s="829">
        <v>13399.698999999995</v>
      </c>
      <c r="L28" s="952">
        <v>0.96012104962217637</v>
      </c>
      <c r="M28" s="953">
        <v>-556.56100000000515</v>
      </c>
      <c r="N28" s="168"/>
      <c r="O28" s="168"/>
      <c r="P28" s="168"/>
    </row>
    <row r="29" spans="1:16" s="168" customFormat="1" x14ac:dyDescent="0.25">
      <c r="A29" s="975"/>
      <c r="B29" s="976"/>
      <c r="C29" s="1017" t="s">
        <v>577</v>
      </c>
      <c r="D29" s="1027"/>
      <c r="E29" s="381"/>
      <c r="F29" s="534"/>
      <c r="G29" s="379">
        <v>16253.0828</v>
      </c>
      <c r="H29" s="300">
        <v>17242.496811413657</v>
      </c>
      <c r="I29" s="536">
        <v>1.060875467355255</v>
      </c>
      <c r="J29" s="299">
        <v>427.80200000000002</v>
      </c>
      <c r="K29" s="829">
        <v>449.52</v>
      </c>
      <c r="L29" s="952">
        <v>1.0507664760800557</v>
      </c>
      <c r="M29" s="953">
        <v>21.717999999999961</v>
      </c>
    </row>
    <row r="30" spans="1:16" s="168" customFormat="1" x14ac:dyDescent="0.25">
      <c r="A30" s="975"/>
      <c r="B30" s="976"/>
      <c r="C30" s="1017" t="s">
        <v>578</v>
      </c>
      <c r="D30" s="1027"/>
      <c r="E30" s="381"/>
      <c r="F30" s="534"/>
      <c r="G30" s="379">
        <v>15143.35</v>
      </c>
      <c r="H30" s="300">
        <v>14847.108011854163</v>
      </c>
      <c r="I30" s="536">
        <v>0.98043748654387319</v>
      </c>
      <c r="J30" s="299">
        <v>416.37900000000002</v>
      </c>
      <c r="K30" s="829">
        <v>440.46400000000006</v>
      </c>
      <c r="L30" s="952">
        <v>1.0578439354530369</v>
      </c>
      <c r="M30" s="953">
        <v>24.085000000000036</v>
      </c>
    </row>
    <row r="31" spans="1:16" s="168" customFormat="1" x14ac:dyDescent="0.25">
      <c r="A31" s="975"/>
      <c r="B31" s="976"/>
      <c r="C31" s="1017" t="s">
        <v>579</v>
      </c>
      <c r="D31" s="1027"/>
      <c r="E31" s="381"/>
      <c r="F31" s="534"/>
      <c r="G31" s="379">
        <v>15756.7387</v>
      </c>
      <c r="H31" s="300">
        <v>14216.230338289162</v>
      </c>
      <c r="I31" s="536">
        <v>0.9022317758108892</v>
      </c>
      <c r="J31" s="299">
        <v>19.440000000000001</v>
      </c>
      <c r="K31" s="829">
        <v>15.469999999999999</v>
      </c>
      <c r="L31" s="952">
        <v>0.79578189300411517</v>
      </c>
      <c r="M31" s="953">
        <v>-3.9700000000000024</v>
      </c>
    </row>
    <row r="32" spans="1:16" s="168" customFormat="1" x14ac:dyDescent="0.25">
      <c r="A32" s="975"/>
      <c r="B32" s="976"/>
      <c r="C32" s="1017" t="s">
        <v>580</v>
      </c>
      <c r="D32" s="1027"/>
      <c r="E32" s="381"/>
      <c r="F32" s="932"/>
      <c r="G32" s="386">
        <v>35983.347999999998</v>
      </c>
      <c r="H32" s="308">
        <v>34485.678224039257</v>
      </c>
      <c r="I32" s="962">
        <v>0.95837880966605049</v>
      </c>
      <c r="J32" s="307">
        <v>1306.748</v>
      </c>
      <c r="K32" s="1018">
        <v>1404.01</v>
      </c>
      <c r="L32" s="1019">
        <v>1.0744305711583257</v>
      </c>
      <c r="M32" s="963">
        <v>97.261999999999944</v>
      </c>
    </row>
    <row r="33" spans="1:16" s="168" customFormat="1" x14ac:dyDescent="0.25">
      <c r="A33" s="977"/>
      <c r="B33" s="740"/>
      <c r="C33" s="1028" t="s">
        <v>618</v>
      </c>
      <c r="D33" s="1029"/>
      <c r="E33" s="413"/>
      <c r="F33" s="936"/>
      <c r="G33" s="386">
        <v>27212.160800000001</v>
      </c>
      <c r="H33" s="308">
        <v>30266.497393574886</v>
      </c>
      <c r="I33" s="962">
        <v>1.112241604627549</v>
      </c>
      <c r="J33" s="307">
        <v>341.47800000000001</v>
      </c>
      <c r="K33" s="1018">
        <v>674.55100000000004</v>
      </c>
      <c r="L33" s="1019">
        <v>1.9753864084948372</v>
      </c>
      <c r="M33" s="963">
        <v>333.07300000000004</v>
      </c>
      <c r="N33" s="944"/>
    </row>
    <row r="34" spans="1:16" s="168" customFormat="1" ht="13.5" customHeight="1" x14ac:dyDescent="0.25">
      <c r="A34" s="1013"/>
      <c r="B34" s="350"/>
      <c r="C34" s="845"/>
      <c r="D34" s="547"/>
      <c r="E34" s="547"/>
      <c r="F34" s="547"/>
      <c r="G34" s="547"/>
      <c r="H34" s="547"/>
      <c r="I34" s="547"/>
      <c r="J34" s="547"/>
      <c r="K34" s="547"/>
      <c r="L34" s="547"/>
      <c r="M34" s="246" t="s">
        <v>600</v>
      </c>
    </row>
    <row r="35" spans="1:16" s="168" customFormat="1" ht="12.75" customHeight="1" x14ac:dyDescent="0.25">
      <c r="A35" s="1014"/>
      <c r="B35" s="1015"/>
      <c r="C35" s="272"/>
      <c r="D35" s="272"/>
      <c r="E35" s="272"/>
      <c r="F35" s="272"/>
      <c r="G35" s="272"/>
      <c r="H35" s="272"/>
      <c r="I35" s="272"/>
      <c r="J35" s="272"/>
      <c r="K35" s="272"/>
      <c r="L35" s="272"/>
      <c r="M35" s="272"/>
    </row>
    <row r="36" spans="1:16" s="168" customFormat="1" ht="18" customHeight="1" x14ac:dyDescent="0.25">
      <c r="A36" s="273"/>
      <c r="B36" s="910" t="s">
        <v>619</v>
      </c>
      <c r="C36" s="910"/>
      <c r="D36" s="910"/>
      <c r="E36" s="910"/>
      <c r="F36" s="911"/>
      <c r="G36" s="522" t="s">
        <v>315</v>
      </c>
      <c r="H36" s="523"/>
      <c r="I36" s="523"/>
      <c r="J36" s="523"/>
      <c r="K36" s="523"/>
      <c r="L36" s="523"/>
      <c r="M36" s="524"/>
    </row>
    <row r="37" spans="1:16" s="168" customFormat="1" ht="27" customHeight="1" x14ac:dyDescent="0.25">
      <c r="A37" s="333"/>
      <c r="B37" s="916"/>
      <c r="C37" s="916"/>
      <c r="D37" s="916"/>
      <c r="E37" s="916"/>
      <c r="F37" s="917"/>
      <c r="G37" s="653" t="s">
        <v>620</v>
      </c>
      <c r="H37" s="654"/>
      <c r="I37" s="655"/>
      <c r="J37" s="945" t="s">
        <v>501</v>
      </c>
      <c r="K37" s="946"/>
      <c r="L37" s="946"/>
      <c r="M37" s="947"/>
    </row>
    <row r="38" spans="1:16" s="168" customFormat="1" ht="13.5" customHeight="1" x14ac:dyDescent="0.25">
      <c r="A38" s="525"/>
      <c r="B38" s="921"/>
      <c r="C38" s="921"/>
      <c r="D38" s="921"/>
      <c r="E38" s="921"/>
      <c r="F38" s="922"/>
      <c r="G38" s="278" t="s">
        <v>502</v>
      </c>
      <c r="H38" s="279" t="s">
        <v>503</v>
      </c>
      <c r="I38" s="280" t="s">
        <v>504</v>
      </c>
      <c r="J38" s="278" t="s">
        <v>502</v>
      </c>
      <c r="K38" s="279" t="s">
        <v>503</v>
      </c>
      <c r="L38" s="279" t="s">
        <v>504</v>
      </c>
      <c r="M38" s="280" t="s">
        <v>455</v>
      </c>
    </row>
    <row r="39" spans="1:16" s="529" customFormat="1" ht="12.75" customHeight="1" x14ac:dyDescent="0.25">
      <c r="A39" s="281" t="s">
        <v>575</v>
      </c>
      <c r="B39" s="282"/>
      <c r="C39" s="359"/>
      <c r="D39" s="282"/>
      <c r="E39" s="359"/>
      <c r="F39" s="283"/>
      <c r="G39" s="968">
        <v>34821.548000000003</v>
      </c>
      <c r="H39" s="969">
        <v>31802.129818138728</v>
      </c>
      <c r="I39" s="431">
        <v>0.91328880089244524</v>
      </c>
      <c r="J39" s="970">
        <v>17098.898000000001</v>
      </c>
      <c r="K39" s="971">
        <v>18260.182999999997</v>
      </c>
      <c r="L39" s="972">
        <v>1.0679157803035024</v>
      </c>
      <c r="M39" s="973">
        <v>1161.2849999999962</v>
      </c>
      <c r="N39" s="168"/>
      <c r="O39" s="168"/>
      <c r="P39" s="168"/>
    </row>
    <row r="40" spans="1:16" s="529" customFormat="1" ht="12.75" customHeight="1" x14ac:dyDescent="0.25">
      <c r="A40" s="974" t="s">
        <v>396</v>
      </c>
      <c r="B40" s="738"/>
      <c r="C40" s="1017" t="s">
        <v>576</v>
      </c>
      <c r="D40" s="1027"/>
      <c r="E40" s="381"/>
      <c r="F40" s="534"/>
      <c r="G40" s="379">
        <v>32617.3858</v>
      </c>
      <c r="H40" s="300">
        <v>32169.622559559062</v>
      </c>
      <c r="I40" s="536">
        <v>0.98627225237526739</v>
      </c>
      <c r="J40" s="299">
        <v>13951.950999999999</v>
      </c>
      <c r="K40" s="829">
        <v>13193.277999999982</v>
      </c>
      <c r="L40" s="952">
        <v>0.94562244377148275</v>
      </c>
      <c r="M40" s="953">
        <v>-758.67300000001705</v>
      </c>
      <c r="N40" s="168"/>
      <c r="O40" s="168"/>
      <c r="P40" s="168"/>
    </row>
    <row r="41" spans="1:16" s="168" customFormat="1" x14ac:dyDescent="0.25">
      <c r="A41" s="975"/>
      <c r="B41" s="976"/>
      <c r="C41" s="1017" t="s">
        <v>577</v>
      </c>
      <c r="D41" s="1027"/>
      <c r="E41" s="381"/>
      <c r="F41" s="534"/>
      <c r="G41" s="379">
        <v>20547.198199999999</v>
      </c>
      <c r="H41" s="300">
        <v>21657.821676092837</v>
      </c>
      <c r="I41" s="536">
        <v>1.0540523075351869</v>
      </c>
      <c r="J41" s="299">
        <v>123.61</v>
      </c>
      <c r="K41" s="829">
        <v>122.88499999999999</v>
      </c>
      <c r="L41" s="952">
        <v>0.99413477873958411</v>
      </c>
      <c r="M41" s="953">
        <v>-0.72500000000000853</v>
      </c>
    </row>
    <row r="42" spans="1:16" s="168" customFormat="1" x14ac:dyDescent="0.25">
      <c r="A42" s="975"/>
      <c r="B42" s="976"/>
      <c r="C42" s="1017" t="s">
        <v>578</v>
      </c>
      <c r="D42" s="1027"/>
      <c r="E42" s="381"/>
      <c r="F42" s="534"/>
      <c r="G42" s="379">
        <v>19156.226699999999</v>
      </c>
      <c r="H42" s="300">
        <v>18409.985972793871</v>
      </c>
      <c r="I42" s="536">
        <v>0.96104448235590534</v>
      </c>
      <c r="J42" s="299">
        <v>130.10900000000001</v>
      </c>
      <c r="K42" s="829">
        <v>140.67899999999997</v>
      </c>
      <c r="L42" s="952">
        <v>1.0812395760477751</v>
      </c>
      <c r="M42" s="953">
        <v>10.569999999999965</v>
      </c>
    </row>
    <row r="43" spans="1:16" s="168" customFormat="1" x14ac:dyDescent="0.25">
      <c r="A43" s="975"/>
      <c r="B43" s="976"/>
      <c r="C43" s="1017" t="s">
        <v>579</v>
      </c>
      <c r="D43" s="1027"/>
      <c r="E43" s="381"/>
      <c r="F43" s="534"/>
      <c r="G43" s="379">
        <v>23551.279600000002</v>
      </c>
      <c r="H43" s="300">
        <v>16728.695293146153</v>
      </c>
      <c r="I43" s="536">
        <v>0.71030940047716773</v>
      </c>
      <c r="J43" s="299">
        <v>15.63</v>
      </c>
      <c r="K43" s="829">
        <v>12.110000000000003</v>
      </c>
      <c r="L43" s="952">
        <v>0.7747920665387078</v>
      </c>
      <c r="M43" s="953">
        <v>-3.5199999999999978</v>
      </c>
    </row>
    <row r="44" spans="1:16" s="168" customFormat="1" x14ac:dyDescent="0.25">
      <c r="A44" s="975"/>
      <c r="B44" s="976"/>
      <c r="C44" s="1017" t="s">
        <v>580</v>
      </c>
      <c r="D44" s="1027"/>
      <c r="E44" s="381"/>
      <c r="F44" s="932"/>
      <c r="G44" s="386">
        <v>49358.9833</v>
      </c>
      <c r="H44" s="308">
        <v>56111.048513791728</v>
      </c>
      <c r="I44" s="962">
        <v>1.1367950626687995</v>
      </c>
      <c r="J44" s="307">
        <v>2486.4229999999998</v>
      </c>
      <c r="K44" s="1018">
        <v>2620.8079999999982</v>
      </c>
      <c r="L44" s="1019">
        <v>1.0540475212785589</v>
      </c>
      <c r="M44" s="963">
        <v>134.3849999999984</v>
      </c>
    </row>
    <row r="45" spans="1:16" s="168" customFormat="1" x14ac:dyDescent="0.25">
      <c r="A45" s="977"/>
      <c r="B45" s="740"/>
      <c r="C45" s="1028" t="s">
        <v>618</v>
      </c>
      <c r="D45" s="1029"/>
      <c r="E45" s="413"/>
      <c r="F45" s="936"/>
      <c r="G45" s="386">
        <v>31204.126499999998</v>
      </c>
      <c r="H45" s="308">
        <v>36404.164246784545</v>
      </c>
      <c r="I45" s="962">
        <v>1.1666458359853318</v>
      </c>
      <c r="J45" s="307">
        <v>391.17500000000001</v>
      </c>
      <c r="K45" s="1018">
        <v>821.32099999999934</v>
      </c>
      <c r="L45" s="1019">
        <v>2.0996254873138605</v>
      </c>
      <c r="M45" s="963">
        <v>430.14599999999933</v>
      </c>
      <c r="N45" s="944"/>
    </row>
    <row r="46" spans="1:16" s="168" customFormat="1" ht="13.5" customHeight="1" x14ac:dyDescent="0.25">
      <c r="A46" s="1013"/>
      <c r="B46" s="350"/>
      <c r="C46" s="845"/>
      <c r="D46" s="547"/>
      <c r="E46" s="547"/>
      <c r="F46" s="547"/>
      <c r="G46" s="547"/>
      <c r="H46" s="547"/>
      <c r="I46" s="547"/>
      <c r="J46" s="547"/>
      <c r="K46" s="547"/>
      <c r="L46" s="547"/>
      <c r="M46" s="246" t="s">
        <v>600</v>
      </c>
    </row>
    <row r="47" spans="1:16" s="168" customFormat="1" ht="12.75" customHeight="1" x14ac:dyDescent="0.25">
      <c r="A47" s="1014"/>
      <c r="B47" s="1015"/>
      <c r="C47" s="272"/>
      <c r="D47" s="272"/>
      <c r="E47" s="272"/>
      <c r="F47" s="272"/>
      <c r="G47" s="272"/>
      <c r="H47" s="272"/>
      <c r="I47" s="272"/>
      <c r="J47" s="272"/>
      <c r="K47" s="272"/>
      <c r="L47" s="272"/>
      <c r="M47" s="272"/>
    </row>
  </sheetData>
  <sheetProtection password="CB3F" sheet="1" objects="1" scenarios="1"/>
  <mergeCells count="13">
    <mergeCell ref="A40:B45"/>
    <mergeCell ref="B22:M22"/>
    <mergeCell ref="B24:F26"/>
    <mergeCell ref="G25:I25"/>
    <mergeCell ref="A28:B33"/>
    <mergeCell ref="B36:F38"/>
    <mergeCell ref="G37:I37"/>
    <mergeCell ref="A11:B20"/>
    <mergeCell ref="C12:D17"/>
    <mergeCell ref="A3:I3"/>
    <mergeCell ref="A5:M5"/>
    <mergeCell ref="B8:F10"/>
    <mergeCell ref="G9:I9"/>
  </mergeCells>
  <phoneticPr fontId="0" type="noConversion"/>
  <printOptions horizontalCentered="1"/>
  <pageMargins left="0.39370078740157483" right="0.39370078740157483" top="0.47244094488188981" bottom="0.47244094488188981" header="0.47244094488188981" footer="0.47244094488188981"/>
  <pageSetup paperSize="9" scale="78"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autoPageBreaks="0"/>
  </sheetPr>
  <dimension ref="A1:T47"/>
  <sheetViews>
    <sheetView topLeftCell="A2" zoomScale="90" zoomScaleNormal="90" workbookViewId="0">
      <pane xSplit="6" ySplit="4" topLeftCell="G6" activePane="bottomRight" state="frozen"/>
      <selection activeCell="C39" sqref="C39"/>
      <selection pane="topRight" activeCell="C39" sqref="C39"/>
      <selection pane="bottomLeft" activeCell="C39" sqref="C39"/>
      <selection pane="bottomRight" activeCell="A3" sqref="A3:I3"/>
    </sheetView>
  </sheetViews>
  <sheetFormatPr defaultColWidth="1.7109375" defaultRowHeight="12.75" x14ac:dyDescent="0.25"/>
  <cols>
    <col min="1" max="1" width="1.140625" style="168" customWidth="1"/>
    <col min="2" max="2" width="2.140625" style="168" customWidth="1"/>
    <col min="3" max="3" width="0.85546875" style="168" customWidth="1"/>
    <col min="4" max="4" width="2.28515625" style="168" customWidth="1"/>
    <col min="5" max="5" width="38.5703125" style="168" customWidth="1"/>
    <col min="6" max="6" width="1.140625" style="168" customWidth="1"/>
    <col min="7" max="8" width="11.5703125" style="168" customWidth="1"/>
    <col min="9" max="9" width="7.42578125" style="168" customWidth="1"/>
    <col min="10" max="10" width="3.7109375" style="168" customWidth="1"/>
    <col min="11" max="11" width="8.140625" style="168" customWidth="1"/>
    <col min="12" max="12" width="3.7109375" style="168" customWidth="1"/>
    <col min="13" max="13" width="8.140625" style="168" customWidth="1"/>
    <col min="14" max="14" width="7.42578125" style="168" customWidth="1"/>
    <col min="15" max="254" width="9.140625" style="168" customWidth="1"/>
    <col min="255" max="255" width="4.42578125" style="168" customWidth="1"/>
    <col min="256" max="16384" width="1.7109375" style="168"/>
  </cols>
  <sheetData>
    <row r="1" spans="1:16" hidden="1" x14ac:dyDescent="0.25"/>
    <row r="2" spans="1:16" ht="9" customHeight="1" x14ac:dyDescent="0.25"/>
    <row r="3" spans="1:16" ht="39" customHeight="1" x14ac:dyDescent="0.2">
      <c r="A3" s="648" t="s">
        <v>669</v>
      </c>
      <c r="B3" s="649"/>
      <c r="C3" s="649"/>
      <c r="D3" s="649"/>
      <c r="E3" s="649"/>
      <c r="F3" s="649"/>
      <c r="G3" s="649"/>
      <c r="H3" s="649"/>
      <c r="I3" s="650"/>
      <c r="J3" s="313"/>
      <c r="K3" s="265"/>
      <c r="L3" s="266"/>
      <c r="M3" s="267"/>
      <c r="N3" s="267" t="s">
        <v>312</v>
      </c>
      <c r="O3" s="268"/>
      <c r="P3" s="268"/>
    </row>
    <row r="4" spans="1:16" ht="18" customHeight="1" x14ac:dyDescent="0.25">
      <c r="A4" s="269" t="s">
        <v>317</v>
      </c>
      <c r="B4" s="269"/>
      <c r="C4" s="269"/>
      <c r="D4" s="269"/>
      <c r="E4" s="269"/>
      <c r="F4" s="269"/>
      <c r="G4" s="269"/>
      <c r="H4" s="269"/>
      <c r="I4" s="269"/>
      <c r="J4" s="269"/>
      <c r="K4" s="269"/>
      <c r="L4" s="269"/>
      <c r="M4" s="269"/>
      <c r="N4" s="269"/>
    </row>
    <row r="5" spans="1:16" ht="15" customHeight="1" x14ac:dyDescent="0.25">
      <c r="A5" s="352" t="s">
        <v>621</v>
      </c>
      <c r="B5" s="272"/>
      <c r="C5" s="272"/>
      <c r="D5" s="272"/>
      <c r="E5" s="272"/>
      <c r="F5" s="272"/>
      <c r="G5" s="272"/>
      <c r="H5" s="272"/>
      <c r="I5" s="272"/>
      <c r="J5" s="272"/>
      <c r="K5" s="272"/>
      <c r="L5" s="272"/>
      <c r="M5" s="272"/>
      <c r="N5" s="272"/>
    </row>
    <row r="6" spans="1:16" ht="12.75" customHeight="1" x14ac:dyDescent="0.25">
      <c r="A6" s="272"/>
      <c r="B6" s="272"/>
      <c r="C6" s="272"/>
      <c r="D6" s="272"/>
      <c r="E6" s="272"/>
      <c r="F6" s="272"/>
      <c r="G6" s="272"/>
      <c r="H6" s="272"/>
      <c r="I6" s="272"/>
      <c r="J6" s="272"/>
      <c r="K6" s="272"/>
      <c r="L6" s="272"/>
      <c r="M6" s="272"/>
      <c r="N6" s="272"/>
    </row>
    <row r="7" spans="1:16" ht="24" customHeight="1" x14ac:dyDescent="0.25">
      <c r="A7" s="273"/>
      <c r="B7" s="690"/>
      <c r="C7" s="690"/>
      <c r="D7" s="690"/>
      <c r="E7" s="690"/>
      <c r="F7" s="691"/>
      <c r="G7" s="316" t="s">
        <v>320</v>
      </c>
      <c r="H7" s="317"/>
      <c r="I7" s="317"/>
      <c r="J7" s="317"/>
      <c r="K7" s="317"/>
      <c r="L7" s="317"/>
      <c r="M7" s="317"/>
      <c r="N7" s="318"/>
    </row>
    <row r="8" spans="1:16" ht="13.5" customHeight="1" x14ac:dyDescent="0.25">
      <c r="A8" s="319"/>
      <c r="B8" s="692"/>
      <c r="C8" s="692"/>
      <c r="D8" s="692"/>
      <c r="E8" s="692"/>
      <c r="F8" s="693"/>
      <c r="G8" s="274" t="s">
        <v>622</v>
      </c>
      <c r="H8" s="275"/>
      <c r="I8" s="276"/>
      <c r="J8" s="274" t="s">
        <v>623</v>
      </c>
      <c r="K8" s="275"/>
      <c r="L8" s="275"/>
      <c r="M8" s="275"/>
      <c r="N8" s="276"/>
    </row>
    <row r="9" spans="1:16" ht="13.5" customHeight="1" x14ac:dyDescent="0.25">
      <c r="A9" s="277"/>
      <c r="B9" s="694"/>
      <c r="C9" s="694"/>
      <c r="D9" s="694"/>
      <c r="E9" s="694"/>
      <c r="F9" s="695"/>
      <c r="G9" s="500" t="s">
        <v>502</v>
      </c>
      <c r="H9" s="354" t="s">
        <v>503</v>
      </c>
      <c r="I9" s="501" t="s">
        <v>504</v>
      </c>
      <c r="J9" s="355" t="s">
        <v>502</v>
      </c>
      <c r="K9" s="356"/>
      <c r="L9" s="357" t="s">
        <v>503</v>
      </c>
      <c r="M9" s="356"/>
      <c r="N9" s="501" t="s">
        <v>504</v>
      </c>
    </row>
    <row r="10" spans="1:16" x14ac:dyDescent="0.25">
      <c r="A10" s="281"/>
      <c r="B10" s="410" t="s">
        <v>624</v>
      </c>
      <c r="C10" s="410"/>
      <c r="D10" s="410"/>
      <c r="E10" s="359"/>
      <c r="F10" s="411"/>
      <c r="G10" s="361">
        <v>23004</v>
      </c>
      <c r="H10" s="400">
        <v>23496</v>
      </c>
      <c r="I10" s="363">
        <v>1.0213875847678664</v>
      </c>
      <c r="J10" s="696">
        <v>23797</v>
      </c>
      <c r="K10" s="684"/>
      <c r="L10" s="683">
        <v>24319</v>
      </c>
      <c r="M10" s="684"/>
      <c r="N10" s="363">
        <v>1.0219355380930368</v>
      </c>
      <c r="O10" s="240"/>
      <c r="P10" s="239"/>
    </row>
    <row r="11" spans="1:16" x14ac:dyDescent="0.25">
      <c r="A11" s="302"/>
      <c r="B11" s="381"/>
      <c r="C11" s="381" t="s">
        <v>625</v>
      </c>
      <c r="D11" s="381"/>
      <c r="E11" s="364"/>
      <c r="F11" s="382"/>
      <c r="G11" s="365">
        <v>23032</v>
      </c>
      <c r="H11" s="366">
        <v>23646</v>
      </c>
      <c r="I11" s="367">
        <v>1.0266585620006947</v>
      </c>
      <c r="J11" s="685">
        <v>23689</v>
      </c>
      <c r="K11" s="686"/>
      <c r="L11" s="687">
        <v>24326</v>
      </c>
      <c r="M11" s="686"/>
      <c r="N11" s="367">
        <v>1.0268901177761831</v>
      </c>
      <c r="O11" s="240"/>
      <c r="P11" s="239"/>
    </row>
    <row r="12" spans="1:16" x14ac:dyDescent="0.25">
      <c r="A12" s="309"/>
      <c r="B12" s="310"/>
      <c r="C12" s="310" t="s">
        <v>626</v>
      </c>
      <c r="D12" s="310"/>
      <c r="E12" s="368"/>
      <c r="F12" s="369"/>
      <c r="G12" s="370">
        <v>22889</v>
      </c>
      <c r="H12" s="403">
        <v>22857</v>
      </c>
      <c r="I12" s="372">
        <v>0.99860194853423045</v>
      </c>
      <c r="J12" s="698">
        <v>24265</v>
      </c>
      <c r="K12" s="699"/>
      <c r="L12" s="700">
        <v>24287</v>
      </c>
      <c r="M12" s="699"/>
      <c r="N12" s="372">
        <v>1.0009066556769008</v>
      </c>
      <c r="O12" s="240"/>
      <c r="P12" s="239"/>
    </row>
    <row r="13" spans="1:16" ht="12.75" customHeight="1" x14ac:dyDescent="0.25">
      <c r="A13" s="701" t="s">
        <v>627</v>
      </c>
      <c r="B13" s="702"/>
      <c r="C13" s="373"/>
      <c r="D13" s="373" t="s">
        <v>628</v>
      </c>
      <c r="E13" s="374"/>
      <c r="F13" s="375"/>
      <c r="G13" s="376">
        <v>17865</v>
      </c>
      <c r="H13" s="377">
        <v>18317</v>
      </c>
      <c r="I13" s="378">
        <v>1.025300867618248</v>
      </c>
      <c r="J13" s="707">
        <v>18399</v>
      </c>
      <c r="K13" s="708"/>
      <c r="L13" s="709">
        <v>18630</v>
      </c>
      <c r="M13" s="708"/>
      <c r="N13" s="378">
        <v>1.0125550301646828</v>
      </c>
    </row>
    <row r="14" spans="1:16" x14ac:dyDescent="0.25">
      <c r="A14" s="703"/>
      <c r="B14" s="704"/>
      <c r="C14" s="381"/>
      <c r="D14" s="381" t="s">
        <v>629</v>
      </c>
      <c r="E14" s="364"/>
      <c r="F14" s="382"/>
      <c r="G14" s="379">
        <v>23187</v>
      </c>
      <c r="H14" s="300">
        <v>23945</v>
      </c>
      <c r="I14" s="380">
        <v>1.03269073187562</v>
      </c>
      <c r="J14" s="688">
        <v>23473</v>
      </c>
      <c r="K14" s="689"/>
      <c r="L14" s="697">
        <v>24242</v>
      </c>
      <c r="M14" s="689"/>
      <c r="N14" s="380">
        <v>1.0327610446044391</v>
      </c>
    </row>
    <row r="15" spans="1:16" x14ac:dyDescent="0.25">
      <c r="A15" s="703"/>
      <c r="B15" s="704"/>
      <c r="C15" s="381"/>
      <c r="D15" s="381" t="s">
        <v>630</v>
      </c>
      <c r="E15" s="364"/>
      <c r="F15" s="382"/>
      <c r="G15" s="379">
        <v>22106</v>
      </c>
      <c r="H15" s="300">
        <v>22265</v>
      </c>
      <c r="I15" s="380">
        <v>1.0071926173889443</v>
      </c>
      <c r="J15" s="688">
        <v>22352</v>
      </c>
      <c r="K15" s="689"/>
      <c r="L15" s="697">
        <v>22636</v>
      </c>
      <c r="M15" s="689"/>
      <c r="N15" s="380">
        <v>1.012705798138869</v>
      </c>
    </row>
    <row r="16" spans="1:16" x14ac:dyDescent="0.25">
      <c r="A16" s="703"/>
      <c r="B16" s="704"/>
      <c r="C16" s="381"/>
      <c r="D16" s="381" t="s">
        <v>631</v>
      </c>
      <c r="E16" s="364"/>
      <c r="F16" s="382"/>
      <c r="G16" s="379">
        <v>20822</v>
      </c>
      <c r="H16" s="300">
        <v>21588</v>
      </c>
      <c r="I16" s="380">
        <v>1.0367880126788973</v>
      </c>
      <c r="J16" s="688">
        <v>21683</v>
      </c>
      <c r="K16" s="689"/>
      <c r="L16" s="697">
        <v>22480</v>
      </c>
      <c r="M16" s="689"/>
      <c r="N16" s="380">
        <v>1.0367569063321496</v>
      </c>
    </row>
    <row r="17" spans="1:15" x14ac:dyDescent="0.25">
      <c r="A17" s="703"/>
      <c r="B17" s="704"/>
      <c r="C17" s="381"/>
      <c r="D17" s="381" t="s">
        <v>632</v>
      </c>
      <c r="E17" s="364"/>
      <c r="F17" s="382"/>
      <c r="G17" s="379">
        <v>22749</v>
      </c>
      <c r="H17" s="300">
        <v>22945</v>
      </c>
      <c r="I17" s="380">
        <v>1.0086157633302564</v>
      </c>
      <c r="J17" s="688">
        <v>23090</v>
      </c>
      <c r="K17" s="689"/>
      <c r="L17" s="697">
        <v>23352</v>
      </c>
      <c r="M17" s="689"/>
      <c r="N17" s="380">
        <v>1.0113469034213944</v>
      </c>
    </row>
    <row r="18" spans="1:15" x14ac:dyDescent="0.25">
      <c r="A18" s="703"/>
      <c r="B18" s="704"/>
      <c r="C18" s="381"/>
      <c r="D18" s="381" t="s">
        <v>633</v>
      </c>
      <c r="E18" s="364"/>
      <c r="F18" s="382"/>
      <c r="G18" s="379">
        <v>12098</v>
      </c>
      <c r="H18" s="300">
        <v>12314</v>
      </c>
      <c r="I18" s="380">
        <v>1.0178541907753347</v>
      </c>
      <c r="J18" s="688">
        <v>12632</v>
      </c>
      <c r="K18" s="689"/>
      <c r="L18" s="697">
        <v>12856</v>
      </c>
      <c r="M18" s="689"/>
      <c r="N18" s="380">
        <v>1.0177327422419253</v>
      </c>
    </row>
    <row r="19" spans="1:15" x14ac:dyDescent="0.25">
      <c r="A19" s="703"/>
      <c r="B19" s="704"/>
      <c r="C19" s="381"/>
      <c r="D19" s="381" t="s">
        <v>634</v>
      </c>
      <c r="E19" s="364"/>
      <c r="F19" s="382"/>
      <c r="G19" s="379">
        <v>42388</v>
      </c>
      <c r="H19" s="300">
        <v>43424</v>
      </c>
      <c r="I19" s="380">
        <v>1.0244408794941964</v>
      </c>
      <c r="J19" s="688">
        <v>43461</v>
      </c>
      <c r="K19" s="689"/>
      <c r="L19" s="697">
        <v>44639</v>
      </c>
      <c r="M19" s="689"/>
      <c r="N19" s="380">
        <v>1.0271047605899541</v>
      </c>
    </row>
    <row r="20" spans="1:15" ht="12" customHeight="1" x14ac:dyDescent="0.25">
      <c r="A20" s="703"/>
      <c r="B20" s="704"/>
      <c r="C20" s="381"/>
      <c r="D20" s="710" t="s">
        <v>635</v>
      </c>
      <c r="E20" s="711"/>
      <c r="F20" s="712"/>
      <c r="G20" s="379">
        <v>45527</v>
      </c>
      <c r="H20" s="300">
        <v>46444</v>
      </c>
      <c r="I20" s="380">
        <v>1.020141893821249</v>
      </c>
      <c r="J20" s="688">
        <v>46356</v>
      </c>
      <c r="K20" s="689"/>
      <c r="L20" s="697">
        <v>47425</v>
      </c>
      <c r="M20" s="689"/>
      <c r="N20" s="380">
        <v>1.0230606609716111</v>
      </c>
    </row>
    <row r="21" spans="1:15" x14ac:dyDescent="0.25">
      <c r="A21" s="703"/>
      <c r="B21" s="704"/>
      <c r="C21" s="381"/>
      <c r="D21" s="710" t="s">
        <v>636</v>
      </c>
      <c r="E21" s="711"/>
      <c r="F21" s="712"/>
      <c r="G21" s="379">
        <v>19930</v>
      </c>
      <c r="H21" s="300">
        <v>20715</v>
      </c>
      <c r="I21" s="380">
        <v>1.0393878575012543</v>
      </c>
      <c r="J21" s="688">
        <v>20885</v>
      </c>
      <c r="K21" s="689"/>
      <c r="L21" s="697">
        <v>21880</v>
      </c>
      <c r="M21" s="689"/>
      <c r="N21" s="380">
        <v>1.0476418482164234</v>
      </c>
    </row>
    <row r="22" spans="1:15" x14ac:dyDescent="0.25">
      <c r="A22" s="703"/>
      <c r="B22" s="704"/>
      <c r="C22" s="383"/>
      <c r="D22" s="381" t="s">
        <v>637</v>
      </c>
      <c r="E22" s="364"/>
      <c r="F22" s="382"/>
      <c r="G22" s="379">
        <v>29301</v>
      </c>
      <c r="H22" s="300">
        <v>28679</v>
      </c>
      <c r="I22" s="380">
        <v>0.97877205556124369</v>
      </c>
      <c r="J22" s="688">
        <v>31017</v>
      </c>
      <c r="K22" s="689"/>
      <c r="L22" s="697">
        <v>30702</v>
      </c>
      <c r="M22" s="689"/>
      <c r="N22" s="380">
        <v>0.989844278943805</v>
      </c>
    </row>
    <row r="23" spans="1:15" x14ac:dyDescent="0.25">
      <c r="A23" s="703"/>
      <c r="B23" s="704"/>
      <c r="C23" s="381"/>
      <c r="D23" s="381" t="s">
        <v>638</v>
      </c>
      <c r="E23" s="384"/>
      <c r="F23" s="385"/>
      <c r="G23" s="379">
        <v>15043</v>
      </c>
      <c r="H23" s="300">
        <v>15508</v>
      </c>
      <c r="I23" s="380">
        <v>1.0309113873562454</v>
      </c>
      <c r="J23" s="688">
        <v>16031</v>
      </c>
      <c r="K23" s="689"/>
      <c r="L23" s="697">
        <v>16368</v>
      </c>
      <c r="M23" s="689"/>
      <c r="N23" s="380">
        <v>1.0210217703200051</v>
      </c>
    </row>
    <row r="24" spans="1:15" x14ac:dyDescent="0.25">
      <c r="A24" s="703"/>
      <c r="B24" s="704"/>
      <c r="C24" s="305"/>
      <c r="D24" s="381" t="s">
        <v>639</v>
      </c>
      <c r="E24" s="364"/>
      <c r="F24" s="382"/>
      <c r="G24" s="386">
        <v>26485</v>
      </c>
      <c r="H24" s="308">
        <v>25909</v>
      </c>
      <c r="I24" s="387">
        <v>0.97825184066452708</v>
      </c>
      <c r="J24" s="688">
        <v>26958</v>
      </c>
      <c r="K24" s="689"/>
      <c r="L24" s="697">
        <v>26349</v>
      </c>
      <c r="M24" s="689"/>
      <c r="N24" s="387">
        <v>0.97740930336078347</v>
      </c>
    </row>
    <row r="25" spans="1:15" ht="15" customHeight="1" x14ac:dyDescent="0.25">
      <c r="A25" s="703"/>
      <c r="B25" s="704"/>
      <c r="C25" s="305"/>
      <c r="D25" s="383" t="s">
        <v>640</v>
      </c>
      <c r="E25" s="388"/>
      <c r="F25" s="389"/>
      <c r="G25" s="390">
        <v>20943</v>
      </c>
      <c r="H25" s="332">
        <v>21473</v>
      </c>
      <c r="I25" s="391">
        <v>1.0253067850833213</v>
      </c>
      <c r="J25" s="713">
        <v>23030</v>
      </c>
      <c r="K25" s="714"/>
      <c r="L25" s="715">
        <v>23718</v>
      </c>
      <c r="M25" s="714"/>
      <c r="N25" s="387">
        <v>1.0298740772904906</v>
      </c>
      <c r="O25" s="240"/>
    </row>
    <row r="26" spans="1:15" x14ac:dyDescent="0.25">
      <c r="A26" s="703"/>
      <c r="B26" s="704"/>
      <c r="C26" s="305"/>
      <c r="D26" s="381" t="s">
        <v>641</v>
      </c>
      <c r="E26" s="388"/>
      <c r="F26" s="389"/>
      <c r="G26" s="386">
        <v>22831</v>
      </c>
      <c r="H26" s="308">
        <v>23442</v>
      </c>
      <c r="I26" s="387">
        <v>1.0267618588760896</v>
      </c>
      <c r="J26" s="688">
        <v>24338</v>
      </c>
      <c r="K26" s="689"/>
      <c r="L26" s="697">
        <v>24941</v>
      </c>
      <c r="M26" s="689"/>
      <c r="N26" s="387">
        <v>1.024776070342674</v>
      </c>
    </row>
    <row r="27" spans="1:15" x14ac:dyDescent="0.25">
      <c r="A27" s="703"/>
      <c r="B27" s="704"/>
      <c r="C27" s="305"/>
      <c r="D27" s="381" t="s">
        <v>642</v>
      </c>
      <c r="E27" s="388"/>
      <c r="F27" s="389"/>
      <c r="G27" s="386">
        <v>18575</v>
      </c>
      <c r="H27" s="308">
        <v>18588</v>
      </c>
      <c r="I27" s="387">
        <v>1.0006998654104979</v>
      </c>
      <c r="J27" s="688">
        <v>19881</v>
      </c>
      <c r="K27" s="689"/>
      <c r="L27" s="697">
        <v>19829</v>
      </c>
      <c r="M27" s="689"/>
      <c r="N27" s="387">
        <v>0.99738443740254512</v>
      </c>
    </row>
    <row r="28" spans="1:15" x14ac:dyDescent="0.25">
      <c r="A28" s="705"/>
      <c r="B28" s="706"/>
      <c r="C28" s="310"/>
      <c r="D28" s="310" t="s">
        <v>643</v>
      </c>
      <c r="E28" s="368"/>
      <c r="F28" s="369"/>
      <c r="G28" s="392">
        <v>16856</v>
      </c>
      <c r="H28" s="418">
        <v>17929</v>
      </c>
      <c r="I28" s="393">
        <v>1.063656858092074</v>
      </c>
      <c r="J28" s="688">
        <v>18568</v>
      </c>
      <c r="K28" s="689"/>
      <c r="L28" s="697">
        <v>19594</v>
      </c>
      <c r="M28" s="689"/>
      <c r="N28" s="393">
        <v>1.0552563550193883</v>
      </c>
    </row>
    <row r="29" spans="1:15" ht="15" customHeight="1" x14ac:dyDescent="0.25">
      <c r="A29" s="250"/>
      <c r="B29" s="351"/>
      <c r="C29" s="351"/>
      <c r="D29" s="351"/>
      <c r="E29" s="246"/>
      <c r="F29" s="351"/>
      <c r="G29" s="246"/>
      <c r="H29" s="246"/>
      <c r="I29" s="246"/>
      <c r="J29" s="246"/>
      <c r="K29" s="246"/>
      <c r="L29" s="246"/>
      <c r="M29" s="246"/>
      <c r="N29" s="246" t="s">
        <v>644</v>
      </c>
    </row>
    <row r="30" spans="1:15" ht="12.75" customHeight="1" x14ac:dyDescent="0.25">
      <c r="A30" s="272"/>
      <c r="B30" s="272"/>
      <c r="C30" s="272"/>
      <c r="D30" s="272"/>
      <c r="E30" s="272"/>
      <c r="F30" s="272"/>
      <c r="G30" s="272"/>
      <c r="H30" s="272"/>
      <c r="I30" s="272"/>
      <c r="J30" s="272"/>
      <c r="K30" s="272"/>
      <c r="L30" s="272"/>
      <c r="M30" s="272"/>
      <c r="N30" s="272"/>
    </row>
    <row r="31" spans="1:15" ht="27.95" customHeight="1" x14ac:dyDescent="0.25">
      <c r="A31" s="273"/>
      <c r="B31" s="651" t="s">
        <v>645</v>
      </c>
      <c r="C31" s="651"/>
      <c r="D31" s="651"/>
      <c r="E31" s="651"/>
      <c r="F31" s="721"/>
      <c r="G31" s="316" t="s">
        <v>321</v>
      </c>
      <c r="H31" s="317"/>
      <c r="I31" s="317"/>
      <c r="J31" s="317"/>
      <c r="K31" s="317"/>
      <c r="L31" s="318"/>
      <c r="M31" s="394"/>
      <c r="N31" s="394"/>
    </row>
    <row r="32" spans="1:15" ht="38.25" customHeight="1" x14ac:dyDescent="0.25">
      <c r="A32" s="277"/>
      <c r="B32" s="652"/>
      <c r="C32" s="652"/>
      <c r="D32" s="652"/>
      <c r="E32" s="652"/>
      <c r="F32" s="722"/>
      <c r="G32" s="395" t="s">
        <v>646</v>
      </c>
      <c r="H32" s="396" t="s">
        <v>601</v>
      </c>
      <c r="I32" s="397" t="s">
        <v>502</v>
      </c>
      <c r="J32" s="397"/>
      <c r="K32" s="398" t="s">
        <v>503</v>
      </c>
      <c r="L32" s="399"/>
      <c r="M32" s="394"/>
      <c r="N32" s="394"/>
    </row>
    <row r="33" spans="1:20" ht="15" customHeight="1" x14ac:dyDescent="0.25">
      <c r="A33" s="281"/>
      <c r="B33" s="410" t="s">
        <v>624</v>
      </c>
      <c r="C33" s="410"/>
      <c r="D33" s="410"/>
      <c r="E33" s="359"/>
      <c r="F33" s="411"/>
      <c r="G33" s="361">
        <v>22691</v>
      </c>
      <c r="H33" s="400">
        <v>23488</v>
      </c>
      <c r="I33" s="723">
        <v>23797</v>
      </c>
      <c r="J33" s="723"/>
      <c r="K33" s="401">
        <v>24319</v>
      </c>
      <c r="L33" s="402"/>
      <c r="M33" s="394"/>
      <c r="N33" s="394"/>
    </row>
    <row r="34" spans="1:20" ht="15" customHeight="1" x14ac:dyDescent="0.25">
      <c r="A34" s="309"/>
      <c r="B34" s="310"/>
      <c r="C34" s="310" t="s">
        <v>626</v>
      </c>
      <c r="D34" s="310"/>
      <c r="E34" s="368"/>
      <c r="F34" s="369"/>
      <c r="G34" s="370">
        <v>23337</v>
      </c>
      <c r="H34" s="403">
        <v>24432</v>
      </c>
      <c r="I34" s="724">
        <v>24265</v>
      </c>
      <c r="J34" s="724"/>
      <c r="K34" s="404">
        <v>24287</v>
      </c>
      <c r="L34" s="405"/>
      <c r="M34" s="394"/>
      <c r="N34" s="394"/>
    </row>
    <row r="35" spans="1:20" ht="15" customHeight="1" x14ac:dyDescent="0.25">
      <c r="A35" s="281"/>
      <c r="B35" s="410" t="s">
        <v>647</v>
      </c>
      <c r="C35" s="410"/>
      <c r="D35" s="410"/>
      <c r="E35" s="359"/>
      <c r="F35" s="411"/>
      <c r="G35" s="406">
        <v>20490.1711</v>
      </c>
      <c r="H35" s="407">
        <v>21863.812999999998</v>
      </c>
      <c r="I35" s="725">
        <v>21360.305199999999</v>
      </c>
      <c r="J35" s="725"/>
      <c r="K35" s="408">
        <v>21971.487052277836</v>
      </c>
      <c r="L35" s="409"/>
      <c r="M35" s="394"/>
      <c r="N35" s="394"/>
    </row>
    <row r="36" spans="1:20" ht="27" customHeight="1" x14ac:dyDescent="0.25">
      <c r="A36" s="281"/>
      <c r="B36" s="718" t="s">
        <v>648</v>
      </c>
      <c r="C36" s="719"/>
      <c r="D36" s="719"/>
      <c r="E36" s="719"/>
      <c r="F36" s="720"/>
      <c r="G36" s="406">
        <v>29344.4136</v>
      </c>
      <c r="H36" s="407">
        <v>30486.915400000002</v>
      </c>
      <c r="I36" s="725">
        <v>30390.7569</v>
      </c>
      <c r="J36" s="725"/>
      <c r="K36" s="408">
        <v>31090.37045583798</v>
      </c>
      <c r="L36" s="409"/>
      <c r="M36" s="394"/>
      <c r="N36" s="394"/>
    </row>
    <row r="37" spans="1:20" ht="15" customHeight="1" x14ac:dyDescent="0.25">
      <c r="A37" s="412"/>
      <c r="B37" s="413" t="s">
        <v>649</v>
      </c>
      <c r="C37" s="413"/>
      <c r="D37" s="413"/>
      <c r="E37" s="414"/>
      <c r="F37" s="415"/>
      <c r="G37" s="416">
        <v>35528.859199999999</v>
      </c>
      <c r="H37" s="417">
        <v>36889.087699999996</v>
      </c>
      <c r="I37" s="716">
        <v>36635.932399999998</v>
      </c>
      <c r="J37" s="716"/>
      <c r="K37" s="419">
        <v>37504.498126448925</v>
      </c>
      <c r="L37" s="420"/>
      <c r="M37" s="394"/>
      <c r="N37" s="394"/>
      <c r="T37" s="168" t="s">
        <v>413</v>
      </c>
    </row>
    <row r="38" spans="1:20" ht="15" customHeight="1" x14ac:dyDescent="0.25">
      <c r="A38" s="337" t="s">
        <v>650</v>
      </c>
      <c r="B38" s="338"/>
      <c r="C38" s="338"/>
      <c r="D38" s="338"/>
      <c r="E38" s="338"/>
      <c r="F38" s="338"/>
      <c r="G38" s="421"/>
      <c r="H38" s="422"/>
      <c r="I38" s="423"/>
      <c r="J38" s="423"/>
      <c r="K38" s="424"/>
      <c r="L38" s="425"/>
      <c r="M38" s="272"/>
      <c r="N38" s="272"/>
    </row>
    <row r="39" spans="1:20" ht="15" customHeight="1" x14ac:dyDescent="0.25">
      <c r="A39" s="281"/>
      <c r="B39" s="410" t="s">
        <v>647</v>
      </c>
      <c r="C39" s="410"/>
      <c r="D39" s="410"/>
      <c r="E39" s="359"/>
      <c r="F39" s="411"/>
      <c r="G39" s="426">
        <v>0.9030087303336124</v>
      </c>
      <c r="H39" s="427">
        <v>0.93085034911444131</v>
      </c>
      <c r="I39" s="717">
        <v>0.89760495860822787</v>
      </c>
      <c r="J39" s="717" t="s">
        <v>406</v>
      </c>
      <c r="K39" s="428">
        <v>0.90347000502807828</v>
      </c>
      <c r="L39" s="429"/>
      <c r="M39" s="394"/>
      <c r="N39" s="394"/>
    </row>
    <row r="40" spans="1:20" ht="27" customHeight="1" x14ac:dyDescent="0.25">
      <c r="A40" s="281"/>
      <c r="B40" s="718" t="s">
        <v>648</v>
      </c>
      <c r="C40" s="719"/>
      <c r="D40" s="719"/>
      <c r="E40" s="719"/>
      <c r="F40" s="720"/>
      <c r="G40" s="426">
        <v>1.2932181746066722</v>
      </c>
      <c r="H40" s="431">
        <v>1.2979783463896459</v>
      </c>
      <c r="I40" s="726">
        <v>1.2770835357397992</v>
      </c>
      <c r="J40" s="726" t="s">
        <v>406</v>
      </c>
      <c r="K40" s="432">
        <v>1.2784395104995263</v>
      </c>
      <c r="L40" s="298"/>
      <c r="M40" s="394"/>
      <c r="N40" s="394"/>
    </row>
    <row r="41" spans="1:20" ht="15" customHeight="1" x14ac:dyDescent="0.25">
      <c r="A41" s="412"/>
      <c r="B41" s="413" t="s">
        <v>649</v>
      </c>
      <c r="C41" s="413"/>
      <c r="D41" s="413"/>
      <c r="E41" s="414"/>
      <c r="F41" s="415"/>
      <c r="G41" s="433">
        <v>1.5657687717597284</v>
      </c>
      <c r="H41" s="434">
        <v>1.5705503959468663</v>
      </c>
      <c r="I41" s="727">
        <v>1.5395189477665252</v>
      </c>
      <c r="J41" s="727" t="s">
        <v>406</v>
      </c>
      <c r="K41" s="436">
        <v>1.5421891577140887</v>
      </c>
      <c r="L41" s="437"/>
      <c r="M41" s="394"/>
      <c r="N41" s="394"/>
    </row>
    <row r="42" spans="1:20" ht="15" customHeight="1" x14ac:dyDescent="0.25">
      <c r="A42" s="337" t="s">
        <v>651</v>
      </c>
      <c r="B42" s="338"/>
      <c r="C42" s="338"/>
      <c r="D42" s="338"/>
      <c r="E42" s="338"/>
      <c r="F42" s="338"/>
      <c r="G42" s="421"/>
      <c r="H42" s="422"/>
      <c r="I42" s="423"/>
      <c r="J42" s="423"/>
      <c r="K42" s="424"/>
      <c r="L42" s="425"/>
      <c r="M42" s="272"/>
      <c r="N42" s="272"/>
    </row>
    <row r="43" spans="1:20" ht="15" customHeight="1" x14ac:dyDescent="0.25">
      <c r="A43" s="281"/>
      <c r="B43" s="410" t="s">
        <v>647</v>
      </c>
      <c r="C43" s="410"/>
      <c r="D43" s="410"/>
      <c r="E43" s="359"/>
      <c r="F43" s="411"/>
      <c r="G43" s="426">
        <v>0.87801221665166895</v>
      </c>
      <c r="H43" s="427">
        <v>0.89488429109364764</v>
      </c>
      <c r="I43" s="717">
        <v>0.88029281681434157</v>
      </c>
      <c r="J43" s="717" t="s">
        <v>406</v>
      </c>
      <c r="K43" s="428">
        <v>0.90466039660220843</v>
      </c>
      <c r="L43" s="429"/>
      <c r="M43" s="394"/>
      <c r="N43" s="394"/>
    </row>
    <row r="44" spans="1:20" ht="27" customHeight="1" x14ac:dyDescent="0.25">
      <c r="A44" s="281"/>
      <c r="B44" s="718" t="s">
        <v>648</v>
      </c>
      <c r="C44" s="719"/>
      <c r="D44" s="719"/>
      <c r="E44" s="719"/>
      <c r="F44" s="720"/>
      <c r="G44" s="426">
        <v>1.2574201311222521</v>
      </c>
      <c r="H44" s="431">
        <v>1.247827251146038</v>
      </c>
      <c r="I44" s="726">
        <v>1.2524523758499897</v>
      </c>
      <c r="J44" s="726" t="s">
        <v>406</v>
      </c>
      <c r="K44" s="432">
        <v>1.2801239533840318</v>
      </c>
      <c r="L44" s="298"/>
      <c r="M44" s="394"/>
      <c r="N44" s="394"/>
    </row>
    <row r="45" spans="1:20" ht="15" customHeight="1" x14ac:dyDescent="0.25">
      <c r="A45" s="412"/>
      <c r="B45" s="413" t="s">
        <v>649</v>
      </c>
      <c r="C45" s="413"/>
      <c r="D45" s="413"/>
      <c r="E45" s="414"/>
      <c r="F45" s="415"/>
      <c r="G45" s="433">
        <v>1.5224261558897887</v>
      </c>
      <c r="H45" s="434">
        <v>1.509867702193844</v>
      </c>
      <c r="I45" s="727">
        <v>1.5098261858644138</v>
      </c>
      <c r="J45" s="727" t="s">
        <v>406</v>
      </c>
      <c r="K45" s="436">
        <v>1.544221111147895</v>
      </c>
      <c r="L45" s="437"/>
      <c r="M45" s="394"/>
      <c r="N45" s="394"/>
    </row>
    <row r="46" spans="1:20" ht="13.5" customHeight="1" x14ac:dyDescent="0.25">
      <c r="A46" s="250"/>
      <c r="B46" s="351"/>
      <c r="C46" s="351"/>
      <c r="D46" s="351"/>
      <c r="E46" s="246"/>
      <c r="F46" s="351"/>
      <c r="G46" s="246"/>
      <c r="H46" s="246"/>
      <c r="I46" s="246"/>
      <c r="J46" s="246"/>
      <c r="K46" s="246"/>
      <c r="L46" s="246" t="s">
        <v>652</v>
      </c>
      <c r="M46" s="255"/>
      <c r="N46" s="255"/>
    </row>
    <row r="47" spans="1:20" ht="15.75" x14ac:dyDescent="0.25">
      <c r="A47" s="242"/>
      <c r="B47" s="254"/>
      <c r="C47" s="254"/>
      <c r="D47" s="438"/>
      <c r="E47" s="438"/>
      <c r="F47" s="438"/>
      <c r="G47" s="438"/>
      <c r="H47" s="438"/>
      <c r="I47" s="438"/>
      <c r="J47" s="438"/>
      <c r="K47" s="438"/>
      <c r="L47" s="438"/>
      <c r="M47" s="438"/>
      <c r="N47" s="438"/>
    </row>
  </sheetData>
  <sheetProtection password="CB3F" sheet="1" objects="1" scenarios="1"/>
  <mergeCells count="58">
    <mergeCell ref="I43:J43"/>
    <mergeCell ref="B44:F44"/>
    <mergeCell ref="I44:J44"/>
    <mergeCell ref="I45:J45"/>
    <mergeCell ref="I41:J41"/>
    <mergeCell ref="I37:J37"/>
    <mergeCell ref="I39:J39"/>
    <mergeCell ref="B40:F40"/>
    <mergeCell ref="J28:K28"/>
    <mergeCell ref="L28:M28"/>
    <mergeCell ref="B31:F32"/>
    <mergeCell ref="I33:J33"/>
    <mergeCell ref="I34:J34"/>
    <mergeCell ref="B36:F36"/>
    <mergeCell ref="I36:J36"/>
    <mergeCell ref="I35:J35"/>
    <mergeCell ref="I40:J40"/>
    <mergeCell ref="D21:F21"/>
    <mergeCell ref="J21:K21"/>
    <mergeCell ref="L21:M21"/>
    <mergeCell ref="J27:K27"/>
    <mergeCell ref="L27:M27"/>
    <mergeCell ref="J24:K24"/>
    <mergeCell ref="L24:M24"/>
    <mergeCell ref="J25:K25"/>
    <mergeCell ref="L25:M25"/>
    <mergeCell ref="J26:K26"/>
    <mergeCell ref="L26:M26"/>
    <mergeCell ref="J22:K22"/>
    <mergeCell ref="L22:M22"/>
    <mergeCell ref="J23:K23"/>
    <mergeCell ref="L23:M23"/>
    <mergeCell ref="L14:M14"/>
    <mergeCell ref="J15:K15"/>
    <mergeCell ref="D20:F20"/>
    <mergeCell ref="J20:K20"/>
    <mergeCell ref="L20:M20"/>
    <mergeCell ref="L15:M15"/>
    <mergeCell ref="L18:M18"/>
    <mergeCell ref="L17:M17"/>
    <mergeCell ref="L19:M19"/>
    <mergeCell ref="J19:K19"/>
    <mergeCell ref="L10:M10"/>
    <mergeCell ref="J11:K11"/>
    <mergeCell ref="L11:M11"/>
    <mergeCell ref="J18:K18"/>
    <mergeCell ref="A3:I3"/>
    <mergeCell ref="B7:F9"/>
    <mergeCell ref="J10:K10"/>
    <mergeCell ref="J16:K16"/>
    <mergeCell ref="L16:M16"/>
    <mergeCell ref="J17:K17"/>
    <mergeCell ref="J12:K12"/>
    <mergeCell ref="L12:M12"/>
    <mergeCell ref="A13:B28"/>
    <mergeCell ref="J13:K13"/>
    <mergeCell ref="L13:M13"/>
    <mergeCell ref="J14:K14"/>
  </mergeCells>
  <phoneticPr fontId="0" type="noConversion"/>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3"/>
  <sheetViews>
    <sheetView topLeftCell="A2" zoomScale="90" workbookViewId="0">
      <pane xSplit="6" ySplit="8" topLeftCell="G10" activePane="bottomRight" state="frozen"/>
      <selection activeCell="C39" sqref="C39"/>
      <selection pane="topRight" activeCell="C39" sqref="C39"/>
      <selection pane="bottomLeft" activeCell="C39" sqref="C39"/>
      <selection pane="bottomRight" activeCell="A3" sqref="A3:H3"/>
    </sheetView>
  </sheetViews>
  <sheetFormatPr defaultColWidth="1.7109375" defaultRowHeight="12.75" x14ac:dyDescent="0.25"/>
  <cols>
    <col min="1" max="1" width="1.140625" style="168" customWidth="1"/>
    <col min="2" max="3" width="1.7109375" style="168" customWidth="1"/>
    <col min="4" max="4" width="21.7109375" style="168" customWidth="1"/>
    <col min="5" max="5" width="6.28515625" style="168" customWidth="1"/>
    <col min="6" max="6" width="1.140625" style="168" customWidth="1"/>
    <col min="7" max="9" width="13.140625" style="168" customWidth="1"/>
    <col min="10" max="254" width="9.140625" style="168" customWidth="1"/>
    <col min="255" max="255" width="4.42578125" style="168" customWidth="1"/>
    <col min="256" max="16384" width="1.7109375" style="168"/>
  </cols>
  <sheetData>
    <row r="1" spans="1:11" hidden="1" x14ac:dyDescent="0.25"/>
    <row r="2" spans="1:11" ht="9" customHeight="1" x14ac:dyDescent="0.25"/>
    <row r="3" spans="1:11" ht="39" customHeight="1" x14ac:dyDescent="0.25">
      <c r="A3" s="648" t="s">
        <v>669</v>
      </c>
      <c r="B3" s="728"/>
      <c r="C3" s="728"/>
      <c r="D3" s="728"/>
      <c r="E3" s="728"/>
      <c r="F3" s="728"/>
      <c r="G3" s="728"/>
      <c r="H3" s="728"/>
      <c r="I3" s="267" t="s">
        <v>316</v>
      </c>
      <c r="J3" s="268"/>
      <c r="K3" s="268"/>
    </row>
    <row r="4" spans="1:11" ht="18" customHeight="1" x14ac:dyDescent="0.25">
      <c r="A4" s="269"/>
      <c r="B4" s="269"/>
      <c r="C4" s="269"/>
      <c r="D4" s="269"/>
      <c r="E4" s="269"/>
      <c r="F4" s="269"/>
      <c r="G4" s="269"/>
      <c r="H4" s="269"/>
      <c r="I4" s="269"/>
    </row>
    <row r="5" spans="1:11" ht="17.25" customHeight="1" x14ac:dyDescent="0.25">
      <c r="A5" s="270" t="s">
        <v>322</v>
      </c>
      <c r="B5" s="271"/>
      <c r="C5" s="271"/>
      <c r="D5" s="271"/>
      <c r="E5" s="271"/>
      <c r="F5" s="271"/>
      <c r="G5" s="271"/>
      <c r="H5" s="271"/>
      <c r="I5" s="439"/>
    </row>
    <row r="6" spans="1:11" ht="12.75" customHeight="1" x14ac:dyDescent="0.25">
      <c r="A6" s="272"/>
      <c r="B6" s="272"/>
      <c r="C6" s="272"/>
      <c r="D6" s="272"/>
      <c r="E6" s="272"/>
      <c r="F6" s="272"/>
      <c r="G6" s="272"/>
      <c r="H6" s="272"/>
      <c r="I6" s="272"/>
    </row>
    <row r="7" spans="1:11" ht="12.75" customHeight="1" x14ac:dyDescent="0.25">
      <c r="A7" s="272"/>
      <c r="B7" s="272"/>
      <c r="C7" s="272"/>
      <c r="D7" s="272"/>
      <c r="E7" s="272"/>
      <c r="F7" s="272"/>
      <c r="G7" s="272"/>
      <c r="H7" s="272"/>
      <c r="I7" s="272"/>
    </row>
    <row r="8" spans="1:11" ht="25.5" customHeight="1" x14ac:dyDescent="0.25">
      <c r="A8" s="273"/>
      <c r="B8" s="651" t="s">
        <v>653</v>
      </c>
      <c r="C8" s="690"/>
      <c r="D8" s="690"/>
      <c r="E8" s="690"/>
      <c r="F8" s="691"/>
      <c r="G8" s="656" t="s">
        <v>654</v>
      </c>
      <c r="H8" s="653" t="s">
        <v>655</v>
      </c>
      <c r="I8" s="729"/>
    </row>
    <row r="9" spans="1:11" ht="41.25" customHeight="1" x14ac:dyDescent="0.25">
      <c r="A9" s="277"/>
      <c r="B9" s="694"/>
      <c r="C9" s="694"/>
      <c r="D9" s="694"/>
      <c r="E9" s="694"/>
      <c r="F9" s="695"/>
      <c r="G9" s="657"/>
      <c r="H9" s="500" t="s">
        <v>656</v>
      </c>
      <c r="I9" s="501" t="s">
        <v>657</v>
      </c>
    </row>
    <row r="10" spans="1:11" x14ac:dyDescent="0.25">
      <c r="A10" s="440"/>
      <c r="B10" s="495" t="s">
        <v>658</v>
      </c>
      <c r="C10" s="495"/>
      <c r="D10" s="495"/>
      <c r="E10" s="423" t="s">
        <v>659</v>
      </c>
      <c r="F10" s="496"/>
      <c r="G10" s="443">
        <v>25202.215133824895</v>
      </c>
      <c r="H10" s="444">
        <v>1.0363179050875815</v>
      </c>
      <c r="I10" s="445">
        <v>1.0376833340398113</v>
      </c>
    </row>
    <row r="11" spans="1:11" x14ac:dyDescent="0.25">
      <c r="A11" s="440"/>
      <c r="B11" s="495" t="s">
        <v>660</v>
      </c>
      <c r="C11" s="495"/>
      <c r="D11" s="495"/>
      <c r="E11" s="423" t="s">
        <v>661</v>
      </c>
      <c r="F11" s="496"/>
      <c r="G11" s="443">
        <v>26328.031296027926</v>
      </c>
      <c r="H11" s="444">
        <v>1.0826115915961976</v>
      </c>
      <c r="I11" s="445">
        <v>1.0840380160591232</v>
      </c>
    </row>
    <row r="12" spans="1:11" x14ac:dyDescent="0.25">
      <c r="A12" s="446"/>
      <c r="B12" s="447"/>
      <c r="C12" s="447" t="s">
        <v>662</v>
      </c>
      <c r="D12" s="447"/>
      <c r="E12" s="448" t="s">
        <v>663</v>
      </c>
      <c r="F12" s="449"/>
      <c r="G12" s="450">
        <v>26328.031296027926</v>
      </c>
      <c r="H12" s="451">
        <v>1.0826115915961976</v>
      </c>
      <c r="I12" s="452">
        <v>1.0840380160591232</v>
      </c>
    </row>
    <row r="13" spans="1:11" x14ac:dyDescent="0.25">
      <c r="A13" s="440"/>
      <c r="B13" s="495" t="s">
        <v>664</v>
      </c>
      <c r="C13" s="495"/>
      <c r="D13" s="495"/>
      <c r="E13" s="423" t="s">
        <v>665</v>
      </c>
      <c r="F13" s="496"/>
      <c r="G13" s="443">
        <v>25431.333765607531</v>
      </c>
      <c r="H13" s="444">
        <v>1.0457392888526473</v>
      </c>
      <c r="I13" s="445">
        <v>1.047117131206305</v>
      </c>
    </row>
    <row r="14" spans="1:11" x14ac:dyDescent="0.25">
      <c r="A14" s="446"/>
      <c r="B14" s="447"/>
      <c r="C14" s="447" t="s">
        <v>666</v>
      </c>
      <c r="D14" s="447"/>
      <c r="E14" s="448" t="s">
        <v>667</v>
      </c>
      <c r="F14" s="449"/>
      <c r="G14" s="450">
        <v>25431.333765607531</v>
      </c>
      <c r="H14" s="451">
        <v>1.0457392888526473</v>
      </c>
      <c r="I14" s="452">
        <v>1.047117131206305</v>
      </c>
    </row>
    <row r="15" spans="1:11" hidden="1" x14ac:dyDescent="0.25">
      <c r="A15" s="453"/>
      <c r="B15" s="373"/>
      <c r="C15" s="373"/>
      <c r="D15" s="373" t="s">
        <v>0</v>
      </c>
      <c r="E15" s="374" t="s">
        <v>1</v>
      </c>
      <c r="F15" s="375"/>
      <c r="G15" s="454"/>
      <c r="H15" s="455" t="s">
        <v>406</v>
      </c>
      <c r="I15" s="456" t="s">
        <v>406</v>
      </c>
    </row>
    <row r="16" spans="1:11" hidden="1" x14ac:dyDescent="0.25">
      <c r="A16" s="302"/>
      <c r="B16" s="381"/>
      <c r="C16" s="381"/>
      <c r="D16" s="381" t="s">
        <v>2</v>
      </c>
      <c r="E16" s="364" t="s">
        <v>3</v>
      </c>
      <c r="F16" s="382"/>
      <c r="G16" s="457"/>
      <c r="H16" s="458" t="s">
        <v>406</v>
      </c>
      <c r="I16" s="301" t="s">
        <v>406</v>
      </c>
    </row>
    <row r="17" spans="1:9" hidden="1" x14ac:dyDescent="0.25">
      <c r="A17" s="302"/>
      <c r="B17" s="381"/>
      <c r="C17" s="381"/>
      <c r="D17" s="381" t="s">
        <v>4</v>
      </c>
      <c r="E17" s="364" t="s">
        <v>5</v>
      </c>
      <c r="F17" s="382"/>
      <c r="G17" s="457"/>
      <c r="H17" s="458" t="s">
        <v>406</v>
      </c>
      <c r="I17" s="301" t="s">
        <v>406</v>
      </c>
    </row>
    <row r="18" spans="1:9" hidden="1" x14ac:dyDescent="0.25">
      <c r="A18" s="302"/>
      <c r="B18" s="381"/>
      <c r="C18" s="381"/>
      <c r="D18" s="381" t="s">
        <v>6</v>
      </c>
      <c r="E18" s="364" t="s">
        <v>7</v>
      </c>
      <c r="F18" s="382"/>
      <c r="G18" s="457"/>
      <c r="H18" s="458" t="s">
        <v>406</v>
      </c>
      <c r="I18" s="301" t="s">
        <v>406</v>
      </c>
    </row>
    <row r="19" spans="1:9" hidden="1" x14ac:dyDescent="0.25">
      <c r="A19" s="302"/>
      <c r="B19" s="381"/>
      <c r="C19" s="381"/>
      <c r="D19" s="381" t="s">
        <v>8</v>
      </c>
      <c r="E19" s="364" t="s">
        <v>9</v>
      </c>
      <c r="F19" s="382"/>
      <c r="G19" s="457"/>
      <c r="H19" s="458" t="s">
        <v>406</v>
      </c>
      <c r="I19" s="301" t="s">
        <v>406</v>
      </c>
    </row>
    <row r="20" spans="1:9" hidden="1" x14ac:dyDescent="0.25">
      <c r="A20" s="302"/>
      <c r="B20" s="381"/>
      <c r="C20" s="381"/>
      <c r="D20" s="381" t="s">
        <v>10</v>
      </c>
      <c r="E20" s="364" t="s">
        <v>11</v>
      </c>
      <c r="F20" s="382"/>
      <c r="G20" s="457"/>
      <c r="H20" s="458" t="s">
        <v>406</v>
      </c>
      <c r="I20" s="301" t="s">
        <v>406</v>
      </c>
    </row>
    <row r="21" spans="1:9" hidden="1" x14ac:dyDescent="0.25">
      <c r="A21" s="302"/>
      <c r="B21" s="381"/>
      <c r="C21" s="381"/>
      <c r="D21" s="381" t="s">
        <v>12</v>
      </c>
      <c r="E21" s="364" t="s">
        <v>13</v>
      </c>
      <c r="F21" s="382"/>
      <c r="G21" s="457"/>
      <c r="H21" s="458" t="s">
        <v>406</v>
      </c>
      <c r="I21" s="301" t="s">
        <v>406</v>
      </c>
    </row>
    <row r="22" spans="1:9" hidden="1" x14ac:dyDescent="0.25">
      <c r="A22" s="302"/>
      <c r="B22" s="381"/>
      <c r="C22" s="381"/>
      <c r="D22" s="381" t="s">
        <v>14</v>
      </c>
      <c r="E22" s="364" t="s">
        <v>15</v>
      </c>
      <c r="F22" s="382"/>
      <c r="G22" s="457"/>
      <c r="H22" s="458" t="s">
        <v>406</v>
      </c>
      <c r="I22" s="301" t="s">
        <v>406</v>
      </c>
    </row>
    <row r="23" spans="1:9" hidden="1" x14ac:dyDescent="0.25">
      <c r="A23" s="302"/>
      <c r="B23" s="381"/>
      <c r="C23" s="381"/>
      <c r="D23" s="381" t="s">
        <v>16</v>
      </c>
      <c r="E23" s="364" t="s">
        <v>17</v>
      </c>
      <c r="F23" s="382"/>
      <c r="G23" s="457"/>
      <c r="H23" s="458" t="s">
        <v>406</v>
      </c>
      <c r="I23" s="301" t="s">
        <v>406</v>
      </c>
    </row>
    <row r="24" spans="1:9" hidden="1" x14ac:dyDescent="0.25">
      <c r="A24" s="302"/>
      <c r="B24" s="381"/>
      <c r="C24" s="381"/>
      <c r="D24" s="381" t="s">
        <v>18</v>
      </c>
      <c r="E24" s="364" t="s">
        <v>19</v>
      </c>
      <c r="F24" s="382"/>
      <c r="G24" s="457"/>
      <c r="H24" s="458" t="s">
        <v>406</v>
      </c>
      <c r="I24" s="301" t="s">
        <v>406</v>
      </c>
    </row>
    <row r="25" spans="1:9" hidden="1" x14ac:dyDescent="0.25">
      <c r="A25" s="302"/>
      <c r="B25" s="381"/>
      <c r="C25" s="381"/>
      <c r="D25" s="381" t="s">
        <v>20</v>
      </c>
      <c r="E25" s="364" t="s">
        <v>21</v>
      </c>
      <c r="F25" s="382"/>
      <c r="G25" s="457"/>
      <c r="H25" s="458" t="s">
        <v>406</v>
      </c>
      <c r="I25" s="301" t="s">
        <v>406</v>
      </c>
    </row>
    <row r="26" spans="1:9" hidden="1" x14ac:dyDescent="0.25">
      <c r="A26" s="309"/>
      <c r="B26" s="310"/>
      <c r="C26" s="310"/>
      <c r="D26" s="310" t="s">
        <v>22</v>
      </c>
      <c r="E26" s="368" t="s">
        <v>23</v>
      </c>
      <c r="F26" s="369"/>
      <c r="G26" s="459"/>
      <c r="H26" s="348" t="s">
        <v>406</v>
      </c>
      <c r="I26" s="297" t="s">
        <v>406</v>
      </c>
    </row>
    <row r="27" spans="1:9" x14ac:dyDescent="0.25">
      <c r="A27" s="440"/>
      <c r="B27" s="495" t="s">
        <v>24</v>
      </c>
      <c r="C27" s="495"/>
      <c r="D27" s="495"/>
      <c r="E27" s="423" t="s">
        <v>25</v>
      </c>
      <c r="F27" s="496"/>
      <c r="G27" s="443">
        <v>25019.067656431795</v>
      </c>
      <c r="H27" s="444">
        <v>1.0287868603327355</v>
      </c>
      <c r="I27" s="445">
        <v>1.0301423665513152</v>
      </c>
    </row>
    <row r="28" spans="1:9" x14ac:dyDescent="0.25">
      <c r="A28" s="446"/>
      <c r="B28" s="447"/>
      <c r="C28" s="447" t="s">
        <v>26</v>
      </c>
      <c r="D28" s="447"/>
      <c r="E28" s="448" t="s">
        <v>27</v>
      </c>
      <c r="F28" s="449"/>
      <c r="G28" s="450">
        <v>25063.269379626814</v>
      </c>
      <c r="H28" s="451">
        <v>1.0306044401343317</v>
      </c>
      <c r="I28" s="452">
        <v>1.0319623411548078</v>
      </c>
    </row>
    <row r="29" spans="1:9" hidden="1" x14ac:dyDescent="0.25">
      <c r="A29" s="453"/>
      <c r="B29" s="373"/>
      <c r="C29" s="373"/>
      <c r="D29" s="373" t="s">
        <v>28</v>
      </c>
      <c r="E29" s="374" t="s">
        <v>29</v>
      </c>
      <c r="F29" s="375"/>
      <c r="G29" s="454"/>
      <c r="H29" s="455" t="s">
        <v>406</v>
      </c>
      <c r="I29" s="456" t="s">
        <v>406</v>
      </c>
    </row>
    <row r="30" spans="1:9" hidden="1" x14ac:dyDescent="0.25">
      <c r="A30" s="302"/>
      <c r="B30" s="381"/>
      <c r="C30" s="381"/>
      <c r="D30" s="381" t="s">
        <v>30</v>
      </c>
      <c r="E30" s="364" t="s">
        <v>31</v>
      </c>
      <c r="F30" s="382"/>
      <c r="G30" s="457"/>
      <c r="H30" s="458" t="s">
        <v>406</v>
      </c>
      <c r="I30" s="301" t="s">
        <v>406</v>
      </c>
    </row>
    <row r="31" spans="1:9" hidden="1" x14ac:dyDescent="0.25">
      <c r="A31" s="302"/>
      <c r="B31" s="381"/>
      <c r="C31" s="381"/>
      <c r="D31" s="381" t="s">
        <v>32</v>
      </c>
      <c r="E31" s="364" t="s">
        <v>33</v>
      </c>
      <c r="F31" s="382"/>
      <c r="G31" s="457"/>
      <c r="H31" s="458" t="s">
        <v>406</v>
      </c>
      <c r="I31" s="301" t="s">
        <v>406</v>
      </c>
    </row>
    <row r="32" spans="1:9" hidden="1" x14ac:dyDescent="0.25">
      <c r="A32" s="302"/>
      <c r="B32" s="381"/>
      <c r="C32" s="381"/>
      <c r="D32" s="381" t="s">
        <v>34</v>
      </c>
      <c r="E32" s="364" t="s">
        <v>35</v>
      </c>
      <c r="F32" s="382"/>
      <c r="G32" s="457"/>
      <c r="H32" s="458" t="s">
        <v>406</v>
      </c>
      <c r="I32" s="301" t="s">
        <v>406</v>
      </c>
    </row>
    <row r="33" spans="1:20" hidden="1" x14ac:dyDescent="0.25">
      <c r="A33" s="302"/>
      <c r="B33" s="381"/>
      <c r="C33" s="381"/>
      <c r="D33" s="381" t="s">
        <v>36</v>
      </c>
      <c r="E33" s="364" t="s">
        <v>37</v>
      </c>
      <c r="F33" s="382"/>
      <c r="G33" s="457"/>
      <c r="H33" s="458" t="s">
        <v>406</v>
      </c>
      <c r="I33" s="301" t="s">
        <v>406</v>
      </c>
    </row>
    <row r="34" spans="1:20" hidden="1" x14ac:dyDescent="0.25">
      <c r="A34" s="302"/>
      <c r="B34" s="381"/>
      <c r="C34" s="381"/>
      <c r="D34" s="381" t="s">
        <v>38</v>
      </c>
      <c r="E34" s="364" t="s">
        <v>39</v>
      </c>
      <c r="F34" s="382"/>
      <c r="G34" s="457"/>
      <c r="H34" s="458" t="s">
        <v>406</v>
      </c>
      <c r="I34" s="301" t="s">
        <v>406</v>
      </c>
    </row>
    <row r="35" spans="1:20" hidden="1" x14ac:dyDescent="0.25">
      <c r="A35" s="309"/>
      <c r="B35" s="310"/>
      <c r="C35" s="310"/>
      <c r="D35" s="310" t="s">
        <v>40</v>
      </c>
      <c r="E35" s="368" t="s">
        <v>41</v>
      </c>
      <c r="F35" s="369"/>
      <c r="G35" s="459"/>
      <c r="H35" s="348" t="s">
        <v>406</v>
      </c>
      <c r="I35" s="297" t="s">
        <v>406</v>
      </c>
    </row>
    <row r="36" spans="1:20" x14ac:dyDescent="0.25">
      <c r="A36" s="446"/>
      <c r="B36" s="447"/>
      <c r="C36" s="447" t="s">
        <v>42</v>
      </c>
      <c r="D36" s="447"/>
      <c r="E36" s="448" t="s">
        <v>43</v>
      </c>
      <c r="F36" s="449"/>
      <c r="G36" s="450">
        <v>24966.935314815855</v>
      </c>
      <c r="H36" s="451">
        <v>1.0266431726146574</v>
      </c>
      <c r="I36" s="452">
        <v>1.0279958543589516</v>
      </c>
      <c r="T36" s="168" t="s">
        <v>413</v>
      </c>
    </row>
    <row r="37" spans="1:20" hidden="1" x14ac:dyDescent="0.25">
      <c r="A37" s="453"/>
      <c r="B37" s="373"/>
      <c r="C37" s="373"/>
      <c r="D37" s="373" t="s">
        <v>44</v>
      </c>
      <c r="E37" s="374" t="s">
        <v>45</v>
      </c>
      <c r="F37" s="375"/>
      <c r="G37" s="454"/>
      <c r="H37" s="455" t="s">
        <v>406</v>
      </c>
      <c r="I37" s="456" t="s">
        <v>406</v>
      </c>
    </row>
    <row r="38" spans="1:20" hidden="1" x14ac:dyDescent="0.25">
      <c r="A38" s="302"/>
      <c r="B38" s="381"/>
      <c r="C38" s="381"/>
      <c r="D38" s="381" t="s">
        <v>46</v>
      </c>
      <c r="E38" s="364" t="s">
        <v>47</v>
      </c>
      <c r="F38" s="382"/>
      <c r="G38" s="457"/>
      <c r="H38" s="458" t="s">
        <v>406</v>
      </c>
      <c r="I38" s="301" t="s">
        <v>406</v>
      </c>
    </row>
    <row r="39" spans="1:20" hidden="1" x14ac:dyDescent="0.25">
      <c r="A39" s="302"/>
      <c r="B39" s="381"/>
      <c r="C39" s="381"/>
      <c r="D39" s="381" t="s">
        <v>48</v>
      </c>
      <c r="E39" s="364" t="s">
        <v>49</v>
      </c>
      <c r="F39" s="382"/>
      <c r="G39" s="457"/>
      <c r="H39" s="458" t="s">
        <v>406</v>
      </c>
      <c r="I39" s="301" t="s">
        <v>406</v>
      </c>
    </row>
    <row r="40" spans="1:20" hidden="1" x14ac:dyDescent="0.25">
      <c r="A40" s="302"/>
      <c r="B40" s="381"/>
      <c r="C40" s="381"/>
      <c r="D40" s="381" t="s">
        <v>50</v>
      </c>
      <c r="E40" s="364" t="s">
        <v>51</v>
      </c>
      <c r="F40" s="382"/>
      <c r="G40" s="457"/>
      <c r="H40" s="458" t="s">
        <v>406</v>
      </c>
      <c r="I40" s="301" t="s">
        <v>406</v>
      </c>
    </row>
    <row r="41" spans="1:20" hidden="1" x14ac:dyDescent="0.25">
      <c r="A41" s="302"/>
      <c r="B41" s="381"/>
      <c r="C41" s="381"/>
      <c r="D41" s="381" t="s">
        <v>52</v>
      </c>
      <c r="E41" s="364" t="s">
        <v>53</v>
      </c>
      <c r="F41" s="382"/>
      <c r="G41" s="457"/>
      <c r="H41" s="458" t="s">
        <v>406</v>
      </c>
      <c r="I41" s="301" t="s">
        <v>406</v>
      </c>
    </row>
    <row r="42" spans="1:20" hidden="1" x14ac:dyDescent="0.25">
      <c r="A42" s="302"/>
      <c r="B42" s="381"/>
      <c r="C42" s="381"/>
      <c r="D42" s="381" t="s">
        <v>54</v>
      </c>
      <c r="E42" s="364" t="s">
        <v>55</v>
      </c>
      <c r="F42" s="382"/>
      <c r="G42" s="457"/>
      <c r="H42" s="458" t="s">
        <v>406</v>
      </c>
      <c r="I42" s="301" t="s">
        <v>406</v>
      </c>
    </row>
    <row r="43" spans="1:20" hidden="1" x14ac:dyDescent="0.25">
      <c r="A43" s="309"/>
      <c r="B43" s="310"/>
      <c r="C43" s="310"/>
      <c r="D43" s="310" t="s">
        <v>56</v>
      </c>
      <c r="E43" s="368" t="s">
        <v>57</v>
      </c>
      <c r="F43" s="369"/>
      <c r="G43" s="459"/>
      <c r="H43" s="348" t="s">
        <v>406</v>
      </c>
      <c r="I43" s="297" t="s">
        <v>406</v>
      </c>
    </row>
    <row r="44" spans="1:20" x14ac:dyDescent="0.25">
      <c r="A44" s="440"/>
      <c r="B44" s="495" t="s">
        <v>58</v>
      </c>
      <c r="C44" s="495"/>
      <c r="D44" s="495"/>
      <c r="E44" s="423" t="s">
        <v>59</v>
      </c>
      <c r="F44" s="496"/>
      <c r="G44" s="443">
        <v>25438.528746284228</v>
      </c>
      <c r="H44" s="444">
        <v>1.046035147262808</v>
      </c>
      <c r="I44" s="445">
        <v>1.0474133794327924</v>
      </c>
    </row>
    <row r="45" spans="1:20" x14ac:dyDescent="0.25">
      <c r="A45" s="446"/>
      <c r="B45" s="447"/>
      <c r="C45" s="447" t="s">
        <v>60</v>
      </c>
      <c r="D45" s="447"/>
      <c r="E45" s="448" t="s">
        <v>61</v>
      </c>
      <c r="F45" s="449"/>
      <c r="G45" s="450">
        <v>25128.431041137996</v>
      </c>
      <c r="H45" s="451">
        <v>1.0332838949437886</v>
      </c>
      <c r="I45" s="452">
        <v>1.0346453263531106</v>
      </c>
    </row>
    <row r="46" spans="1:20" hidden="1" x14ac:dyDescent="0.25">
      <c r="A46" s="453"/>
      <c r="B46" s="373"/>
      <c r="C46" s="373"/>
      <c r="D46" s="373" t="s">
        <v>62</v>
      </c>
      <c r="E46" s="374" t="s">
        <v>63</v>
      </c>
      <c r="F46" s="375"/>
      <c r="G46" s="454"/>
      <c r="H46" s="455" t="s">
        <v>406</v>
      </c>
      <c r="I46" s="456" t="s">
        <v>406</v>
      </c>
    </row>
    <row r="47" spans="1:20" hidden="1" x14ac:dyDescent="0.25">
      <c r="A47" s="302"/>
      <c r="B47" s="381"/>
      <c r="C47" s="381"/>
      <c r="D47" s="381" t="s">
        <v>64</v>
      </c>
      <c r="E47" s="364" t="s">
        <v>65</v>
      </c>
      <c r="F47" s="382"/>
      <c r="G47" s="457"/>
      <c r="H47" s="458" t="s">
        <v>406</v>
      </c>
      <c r="I47" s="301" t="s">
        <v>406</v>
      </c>
    </row>
    <row r="48" spans="1:20" hidden="1" x14ac:dyDescent="0.25">
      <c r="A48" s="309"/>
      <c r="B48" s="310"/>
      <c r="C48" s="310"/>
      <c r="D48" s="310" t="s">
        <v>66</v>
      </c>
      <c r="E48" s="368" t="s">
        <v>67</v>
      </c>
      <c r="F48" s="369"/>
      <c r="G48" s="459"/>
      <c r="H48" s="348" t="s">
        <v>406</v>
      </c>
      <c r="I48" s="297" t="s">
        <v>406</v>
      </c>
    </row>
    <row r="49" spans="1:9" x14ac:dyDescent="0.25">
      <c r="A49" s="446"/>
      <c r="B49" s="447"/>
      <c r="C49" s="447" t="s">
        <v>68</v>
      </c>
      <c r="D49" s="447"/>
      <c r="E49" s="448" t="s">
        <v>69</v>
      </c>
      <c r="F49" s="449"/>
      <c r="G49" s="450">
        <v>25547.600289625829</v>
      </c>
      <c r="H49" s="451">
        <v>1.0505201813243072</v>
      </c>
      <c r="I49" s="452">
        <v>1.051904322873382</v>
      </c>
    </row>
    <row r="50" spans="1:9" hidden="1" x14ac:dyDescent="0.25">
      <c r="A50" s="453"/>
      <c r="B50" s="373"/>
      <c r="C50" s="373"/>
      <c r="D50" s="373" t="s">
        <v>70</v>
      </c>
      <c r="E50" s="374" t="s">
        <v>71</v>
      </c>
      <c r="F50" s="375"/>
      <c r="G50" s="454"/>
      <c r="H50" s="455" t="s">
        <v>406</v>
      </c>
      <c r="I50" s="456" t="s">
        <v>406</v>
      </c>
    </row>
    <row r="51" spans="1:9" hidden="1" x14ac:dyDescent="0.25">
      <c r="A51" s="302"/>
      <c r="B51" s="381"/>
      <c r="C51" s="381"/>
      <c r="D51" s="381" t="s">
        <v>72</v>
      </c>
      <c r="E51" s="364" t="s">
        <v>73</v>
      </c>
      <c r="F51" s="382"/>
      <c r="G51" s="457"/>
      <c r="H51" s="458" t="s">
        <v>406</v>
      </c>
      <c r="I51" s="301" t="s">
        <v>406</v>
      </c>
    </row>
    <row r="52" spans="1:9" hidden="1" x14ac:dyDescent="0.25">
      <c r="A52" s="302"/>
      <c r="B52" s="381"/>
      <c r="C52" s="381"/>
      <c r="D52" s="381" t="s">
        <v>74</v>
      </c>
      <c r="E52" s="364" t="s">
        <v>75</v>
      </c>
      <c r="F52" s="382"/>
      <c r="G52" s="457"/>
      <c r="H52" s="458" t="s">
        <v>406</v>
      </c>
      <c r="I52" s="301" t="s">
        <v>406</v>
      </c>
    </row>
    <row r="53" spans="1:9" hidden="1" x14ac:dyDescent="0.25">
      <c r="A53" s="302"/>
      <c r="B53" s="381"/>
      <c r="C53" s="381"/>
      <c r="D53" s="381" t="s">
        <v>76</v>
      </c>
      <c r="E53" s="364" t="s">
        <v>77</v>
      </c>
      <c r="F53" s="382"/>
      <c r="G53" s="457"/>
      <c r="H53" s="458" t="s">
        <v>406</v>
      </c>
      <c r="I53" s="301" t="s">
        <v>406</v>
      </c>
    </row>
    <row r="54" spans="1:9" hidden="1" x14ac:dyDescent="0.25">
      <c r="A54" s="302"/>
      <c r="B54" s="381"/>
      <c r="C54" s="381"/>
      <c r="D54" s="381" t="s">
        <v>78</v>
      </c>
      <c r="E54" s="364" t="s">
        <v>79</v>
      </c>
      <c r="F54" s="382"/>
      <c r="G54" s="457"/>
      <c r="H54" s="458" t="s">
        <v>406</v>
      </c>
      <c r="I54" s="301" t="s">
        <v>406</v>
      </c>
    </row>
    <row r="55" spans="1:9" hidden="1" x14ac:dyDescent="0.25">
      <c r="A55" s="302"/>
      <c r="B55" s="381"/>
      <c r="C55" s="381"/>
      <c r="D55" s="381" t="s">
        <v>80</v>
      </c>
      <c r="E55" s="364" t="s">
        <v>81</v>
      </c>
      <c r="F55" s="382"/>
      <c r="G55" s="457"/>
      <c r="H55" s="458" t="s">
        <v>406</v>
      </c>
      <c r="I55" s="301" t="s">
        <v>406</v>
      </c>
    </row>
    <row r="56" spans="1:9" hidden="1" x14ac:dyDescent="0.25">
      <c r="A56" s="309"/>
      <c r="B56" s="310"/>
      <c r="C56" s="310"/>
      <c r="D56" s="310" t="s">
        <v>82</v>
      </c>
      <c r="E56" s="368" t="s">
        <v>83</v>
      </c>
      <c r="F56" s="369"/>
      <c r="G56" s="459"/>
      <c r="H56" s="348" t="s">
        <v>406</v>
      </c>
      <c r="I56" s="297" t="s">
        <v>406</v>
      </c>
    </row>
    <row r="57" spans="1:9" x14ac:dyDescent="0.25">
      <c r="A57" s="446"/>
      <c r="B57" s="495" t="s">
        <v>84</v>
      </c>
      <c r="C57" s="447"/>
      <c r="D57" s="447"/>
      <c r="E57" s="448" t="s">
        <v>85</v>
      </c>
      <c r="F57" s="449"/>
      <c r="G57" s="443">
        <v>24823.684894665825</v>
      </c>
      <c r="H57" s="444">
        <v>1.0207526993160008</v>
      </c>
      <c r="I57" s="445">
        <v>1.0220976199063625</v>
      </c>
    </row>
    <row r="58" spans="1:9" x14ac:dyDescent="0.25">
      <c r="A58" s="440"/>
      <c r="B58" s="495"/>
      <c r="C58" s="447" t="s">
        <v>86</v>
      </c>
      <c r="D58" s="495"/>
      <c r="E58" s="448" t="s">
        <v>87</v>
      </c>
      <c r="F58" s="496"/>
      <c r="G58" s="450">
        <v>25247.130796203757</v>
      </c>
      <c r="H58" s="451">
        <v>1.0381648421482692</v>
      </c>
      <c r="I58" s="452">
        <v>1.0395327045828533</v>
      </c>
    </row>
    <row r="59" spans="1:9" hidden="1" x14ac:dyDescent="0.25">
      <c r="A59" s="453"/>
      <c r="B59" s="373"/>
      <c r="C59" s="373"/>
      <c r="D59" s="373" t="s">
        <v>88</v>
      </c>
      <c r="E59" s="374" t="s">
        <v>89</v>
      </c>
      <c r="F59" s="375"/>
      <c r="G59" s="454"/>
      <c r="H59" s="455" t="s">
        <v>406</v>
      </c>
      <c r="I59" s="456" t="s">
        <v>406</v>
      </c>
    </row>
    <row r="60" spans="1:9" hidden="1" x14ac:dyDescent="0.25">
      <c r="A60" s="302"/>
      <c r="B60" s="381"/>
      <c r="C60" s="381"/>
      <c r="D60" s="381" t="s">
        <v>90</v>
      </c>
      <c r="E60" s="364" t="s">
        <v>91</v>
      </c>
      <c r="F60" s="382"/>
      <c r="G60" s="457"/>
      <c r="H60" s="458" t="s">
        <v>406</v>
      </c>
      <c r="I60" s="301" t="s">
        <v>406</v>
      </c>
    </row>
    <row r="61" spans="1:9" hidden="1" x14ac:dyDescent="0.25">
      <c r="A61" s="302"/>
      <c r="B61" s="381"/>
      <c r="C61" s="381"/>
      <c r="D61" s="381" t="s">
        <v>92</v>
      </c>
      <c r="E61" s="364" t="s">
        <v>93</v>
      </c>
      <c r="F61" s="382"/>
      <c r="G61" s="457"/>
      <c r="H61" s="458" t="s">
        <v>406</v>
      </c>
      <c r="I61" s="301" t="s">
        <v>406</v>
      </c>
    </row>
    <row r="62" spans="1:9" hidden="1" x14ac:dyDescent="0.25">
      <c r="A62" s="309"/>
      <c r="B62" s="310"/>
      <c r="C62" s="310"/>
      <c r="D62" s="310" t="s">
        <v>94</v>
      </c>
      <c r="E62" s="368" t="s">
        <v>95</v>
      </c>
      <c r="F62" s="369"/>
      <c r="G62" s="459"/>
      <c r="H62" s="348" t="s">
        <v>406</v>
      </c>
      <c r="I62" s="297" t="s">
        <v>406</v>
      </c>
    </row>
    <row r="63" spans="1:9" x14ac:dyDescent="0.25">
      <c r="A63" s="446"/>
      <c r="B63" s="447"/>
      <c r="C63" s="447" t="s">
        <v>96</v>
      </c>
      <c r="D63" s="447"/>
      <c r="E63" s="448" t="s">
        <v>97</v>
      </c>
      <c r="F63" s="449"/>
      <c r="G63" s="450">
        <v>24506.089937642679</v>
      </c>
      <c r="H63" s="451">
        <v>1.0076931591612599</v>
      </c>
      <c r="I63" s="452">
        <v>1.0090208727979033</v>
      </c>
    </row>
    <row r="64" spans="1:9" hidden="1" x14ac:dyDescent="0.25">
      <c r="A64" s="453"/>
      <c r="B64" s="373"/>
      <c r="C64" s="373"/>
      <c r="D64" s="373" t="s">
        <v>98</v>
      </c>
      <c r="E64" s="374" t="s">
        <v>99</v>
      </c>
      <c r="F64" s="375"/>
      <c r="G64" s="454"/>
      <c r="H64" s="455" t="s">
        <v>406</v>
      </c>
      <c r="I64" s="456" t="s">
        <v>406</v>
      </c>
    </row>
    <row r="65" spans="1:9" hidden="1" x14ac:dyDescent="0.25">
      <c r="A65" s="302"/>
      <c r="B65" s="381"/>
      <c r="C65" s="381"/>
      <c r="D65" s="381" t="s">
        <v>100</v>
      </c>
      <c r="E65" s="364" t="s">
        <v>101</v>
      </c>
      <c r="F65" s="382"/>
      <c r="G65" s="457"/>
      <c r="H65" s="458" t="s">
        <v>406</v>
      </c>
      <c r="I65" s="301" t="s">
        <v>406</v>
      </c>
    </row>
    <row r="66" spans="1:9" hidden="1" x14ac:dyDescent="0.25">
      <c r="A66" s="302"/>
      <c r="B66" s="381"/>
      <c r="C66" s="381"/>
      <c r="D66" s="381" t="s">
        <v>102</v>
      </c>
      <c r="E66" s="364" t="s">
        <v>103</v>
      </c>
      <c r="F66" s="382"/>
      <c r="G66" s="457"/>
      <c r="H66" s="458" t="s">
        <v>406</v>
      </c>
      <c r="I66" s="301" t="s">
        <v>406</v>
      </c>
    </row>
    <row r="67" spans="1:9" hidden="1" x14ac:dyDescent="0.25">
      <c r="A67" s="302"/>
      <c r="B67" s="381"/>
      <c r="C67" s="381"/>
      <c r="D67" s="381" t="s">
        <v>104</v>
      </c>
      <c r="E67" s="364" t="s">
        <v>105</v>
      </c>
      <c r="F67" s="382"/>
      <c r="G67" s="457"/>
      <c r="H67" s="458" t="s">
        <v>406</v>
      </c>
      <c r="I67" s="301" t="s">
        <v>406</v>
      </c>
    </row>
    <row r="68" spans="1:9" hidden="1" x14ac:dyDescent="0.25">
      <c r="A68" s="309"/>
      <c r="B68" s="310"/>
      <c r="C68" s="310"/>
      <c r="D68" s="310" t="s">
        <v>106</v>
      </c>
      <c r="E68" s="368" t="s">
        <v>107</v>
      </c>
      <c r="F68" s="369"/>
      <c r="G68" s="459"/>
      <c r="H68" s="348" t="s">
        <v>406</v>
      </c>
      <c r="I68" s="297" t="s">
        <v>406</v>
      </c>
    </row>
    <row r="69" spans="1:9" x14ac:dyDescent="0.25">
      <c r="A69" s="446"/>
      <c r="B69" s="447"/>
      <c r="C69" s="447" t="s">
        <v>108</v>
      </c>
      <c r="D69" s="447"/>
      <c r="E69" s="448" t="s">
        <v>109</v>
      </c>
      <c r="F69" s="449"/>
      <c r="G69" s="450">
        <v>24835.152926960945</v>
      </c>
      <c r="H69" s="451">
        <v>1.0212242660866377</v>
      </c>
      <c r="I69" s="452">
        <v>1.0225698080026742</v>
      </c>
    </row>
    <row r="70" spans="1:9" hidden="1" x14ac:dyDescent="0.25">
      <c r="A70" s="453"/>
      <c r="B70" s="373"/>
      <c r="C70" s="373"/>
      <c r="D70" s="373" t="s">
        <v>110</v>
      </c>
      <c r="E70" s="374" t="s">
        <v>111</v>
      </c>
      <c r="F70" s="375"/>
      <c r="G70" s="454"/>
      <c r="H70" s="455" t="s">
        <v>406</v>
      </c>
      <c r="I70" s="456" t="s">
        <v>406</v>
      </c>
    </row>
    <row r="71" spans="1:9" hidden="1" x14ac:dyDescent="0.25">
      <c r="A71" s="302"/>
      <c r="B71" s="381"/>
      <c r="C71" s="381"/>
      <c r="D71" s="381" t="s">
        <v>112</v>
      </c>
      <c r="E71" s="364" t="s">
        <v>113</v>
      </c>
      <c r="F71" s="382"/>
      <c r="G71" s="457"/>
      <c r="H71" s="458" t="s">
        <v>406</v>
      </c>
      <c r="I71" s="301" t="s">
        <v>406</v>
      </c>
    </row>
    <row r="72" spans="1:9" hidden="1" x14ac:dyDescent="0.25">
      <c r="A72" s="302"/>
      <c r="B72" s="381"/>
      <c r="C72" s="381"/>
      <c r="D72" s="381" t="s">
        <v>114</v>
      </c>
      <c r="E72" s="364" t="s">
        <v>115</v>
      </c>
      <c r="F72" s="382"/>
      <c r="G72" s="457"/>
      <c r="H72" s="458" t="s">
        <v>406</v>
      </c>
      <c r="I72" s="301" t="s">
        <v>406</v>
      </c>
    </row>
    <row r="73" spans="1:9" hidden="1" x14ac:dyDescent="0.25">
      <c r="A73" s="309"/>
      <c r="B73" s="310"/>
      <c r="C73" s="310"/>
      <c r="D73" s="310" t="s">
        <v>116</v>
      </c>
      <c r="E73" s="368" t="s">
        <v>117</v>
      </c>
      <c r="F73" s="369"/>
      <c r="G73" s="459"/>
      <c r="H73" s="348" t="s">
        <v>406</v>
      </c>
      <c r="I73" s="297" t="s">
        <v>406</v>
      </c>
    </row>
    <row r="74" spans="1:9" x14ac:dyDescent="0.25">
      <c r="A74" s="440"/>
      <c r="B74" s="495" t="s">
        <v>118</v>
      </c>
      <c r="C74" s="495"/>
      <c r="D74" s="495"/>
      <c r="E74" s="423" t="s">
        <v>119</v>
      </c>
      <c r="F74" s="496"/>
      <c r="G74" s="443">
        <v>24782.992307376571</v>
      </c>
      <c r="H74" s="444">
        <v>1.0190794155753349</v>
      </c>
      <c r="I74" s="445">
        <v>1.0204221314850155</v>
      </c>
    </row>
    <row r="75" spans="1:9" x14ac:dyDescent="0.25">
      <c r="A75" s="446"/>
      <c r="B75" s="447"/>
      <c r="C75" s="447" t="s">
        <v>120</v>
      </c>
      <c r="D75" s="447"/>
      <c r="E75" s="448" t="s">
        <v>121</v>
      </c>
      <c r="F75" s="449"/>
      <c r="G75" s="450">
        <v>24534.599486408577</v>
      </c>
      <c r="H75" s="451">
        <v>1.0088654749952126</v>
      </c>
      <c r="I75" s="452">
        <v>1.010194733248593</v>
      </c>
    </row>
    <row r="76" spans="1:9" hidden="1" x14ac:dyDescent="0.25">
      <c r="A76" s="453"/>
      <c r="B76" s="373"/>
      <c r="C76" s="373"/>
      <c r="D76" s="373" t="s">
        <v>122</v>
      </c>
      <c r="E76" s="460" t="s">
        <v>123</v>
      </c>
      <c r="F76" s="375"/>
      <c r="G76" s="454"/>
      <c r="H76" s="455" t="s">
        <v>406</v>
      </c>
      <c r="I76" s="456" t="s">
        <v>406</v>
      </c>
    </row>
    <row r="77" spans="1:9" hidden="1" x14ac:dyDescent="0.25">
      <c r="A77" s="302"/>
      <c r="B77" s="381"/>
      <c r="C77" s="381"/>
      <c r="D77" s="381" t="s">
        <v>124</v>
      </c>
      <c r="E77" s="364" t="s">
        <v>125</v>
      </c>
      <c r="F77" s="382"/>
      <c r="G77" s="457"/>
      <c r="H77" s="458" t="s">
        <v>406</v>
      </c>
      <c r="I77" s="301" t="s">
        <v>406</v>
      </c>
    </row>
    <row r="78" spans="1:9" hidden="1" x14ac:dyDescent="0.25">
      <c r="A78" s="302"/>
      <c r="B78" s="381"/>
      <c r="C78" s="381"/>
      <c r="D78" s="381" t="s">
        <v>126</v>
      </c>
      <c r="E78" s="364" t="s">
        <v>127</v>
      </c>
      <c r="F78" s="382"/>
      <c r="G78" s="457"/>
      <c r="H78" s="458" t="s">
        <v>406</v>
      </c>
      <c r="I78" s="301" t="s">
        <v>406</v>
      </c>
    </row>
    <row r="79" spans="1:9" hidden="1" x14ac:dyDescent="0.25">
      <c r="A79" s="302"/>
      <c r="B79" s="381"/>
      <c r="C79" s="381"/>
      <c r="D79" s="381" t="s">
        <v>128</v>
      </c>
      <c r="E79" s="364" t="s">
        <v>129</v>
      </c>
      <c r="F79" s="382"/>
      <c r="G79" s="457"/>
      <c r="H79" s="458" t="s">
        <v>406</v>
      </c>
      <c r="I79" s="301" t="s">
        <v>406</v>
      </c>
    </row>
    <row r="80" spans="1:9" hidden="1" x14ac:dyDescent="0.25">
      <c r="A80" s="309"/>
      <c r="B80" s="310"/>
      <c r="C80" s="310"/>
      <c r="D80" s="310" t="s">
        <v>130</v>
      </c>
      <c r="E80" s="388" t="s">
        <v>131</v>
      </c>
      <c r="F80" s="369"/>
      <c r="G80" s="459"/>
      <c r="H80" s="348" t="s">
        <v>406</v>
      </c>
      <c r="I80" s="297" t="s">
        <v>406</v>
      </c>
    </row>
    <row r="81" spans="1:9" x14ac:dyDescent="0.25">
      <c r="A81" s="446"/>
      <c r="B81" s="447"/>
      <c r="C81" s="447" t="s">
        <v>132</v>
      </c>
      <c r="D81" s="447"/>
      <c r="E81" s="460" t="s">
        <v>133</v>
      </c>
      <c r="F81" s="449"/>
      <c r="G81" s="450">
        <v>24898.225787748423</v>
      </c>
      <c r="H81" s="451">
        <v>1.0238178291767106</v>
      </c>
      <c r="I81" s="452">
        <v>1.0251667883126125</v>
      </c>
    </row>
    <row r="82" spans="1:9" hidden="1" x14ac:dyDescent="0.25">
      <c r="A82" s="453"/>
      <c r="B82" s="373"/>
      <c r="C82" s="373"/>
      <c r="D82" s="373" t="s">
        <v>134</v>
      </c>
      <c r="E82" s="374" t="s">
        <v>135</v>
      </c>
      <c r="F82" s="375"/>
      <c r="G82" s="454"/>
      <c r="H82" s="455" t="s">
        <v>406</v>
      </c>
      <c r="I82" s="456" t="s">
        <v>406</v>
      </c>
    </row>
    <row r="83" spans="1:9" hidden="1" x14ac:dyDescent="0.25">
      <c r="A83" s="302"/>
      <c r="B83" s="381"/>
      <c r="C83" s="381"/>
      <c r="D83" s="381" t="s">
        <v>136</v>
      </c>
      <c r="E83" s="364" t="s">
        <v>137</v>
      </c>
      <c r="F83" s="382"/>
      <c r="G83" s="457"/>
      <c r="H83" s="458" t="s">
        <v>406</v>
      </c>
      <c r="I83" s="301" t="s">
        <v>406</v>
      </c>
    </row>
    <row r="84" spans="1:9" hidden="1" x14ac:dyDescent="0.25">
      <c r="A84" s="302"/>
      <c r="B84" s="381"/>
      <c r="C84" s="381"/>
      <c r="D84" s="381" t="s">
        <v>138</v>
      </c>
      <c r="E84" s="364" t="s">
        <v>139</v>
      </c>
      <c r="F84" s="382"/>
      <c r="G84" s="457"/>
      <c r="H84" s="458" t="s">
        <v>406</v>
      </c>
      <c r="I84" s="301" t="s">
        <v>406</v>
      </c>
    </row>
    <row r="85" spans="1:9" hidden="1" x14ac:dyDescent="0.25">
      <c r="A85" s="302"/>
      <c r="B85" s="381"/>
      <c r="C85" s="381"/>
      <c r="D85" s="381" t="s">
        <v>140</v>
      </c>
      <c r="E85" s="364" t="s">
        <v>141</v>
      </c>
      <c r="F85" s="382"/>
      <c r="G85" s="457"/>
      <c r="H85" s="458" t="s">
        <v>406</v>
      </c>
      <c r="I85" s="301" t="s">
        <v>406</v>
      </c>
    </row>
    <row r="86" spans="1:9" hidden="1" x14ac:dyDescent="0.25">
      <c r="A86" s="302"/>
      <c r="B86" s="381"/>
      <c r="C86" s="381"/>
      <c r="D86" s="381" t="s">
        <v>142</v>
      </c>
      <c r="E86" s="364" t="s">
        <v>143</v>
      </c>
      <c r="F86" s="382"/>
      <c r="G86" s="457"/>
      <c r="H86" s="458" t="s">
        <v>406</v>
      </c>
      <c r="I86" s="301" t="s">
        <v>406</v>
      </c>
    </row>
    <row r="87" spans="1:9" hidden="1" x14ac:dyDescent="0.25">
      <c r="A87" s="302"/>
      <c r="B87" s="381"/>
      <c r="C87" s="381"/>
      <c r="D87" s="381" t="s">
        <v>144</v>
      </c>
      <c r="E87" s="364" t="s">
        <v>145</v>
      </c>
      <c r="F87" s="382"/>
      <c r="G87" s="457"/>
      <c r="H87" s="458" t="s">
        <v>406</v>
      </c>
      <c r="I87" s="301" t="s">
        <v>406</v>
      </c>
    </row>
    <row r="88" spans="1:9" hidden="1" x14ac:dyDescent="0.25">
      <c r="A88" s="309"/>
      <c r="B88" s="310"/>
      <c r="C88" s="310"/>
      <c r="D88" s="310" t="s">
        <v>146</v>
      </c>
      <c r="E88" s="368" t="s">
        <v>147</v>
      </c>
      <c r="F88" s="369"/>
      <c r="G88" s="459"/>
      <c r="H88" s="348" t="s">
        <v>406</v>
      </c>
      <c r="I88" s="297" t="s">
        <v>406</v>
      </c>
    </row>
    <row r="89" spans="1:9" x14ac:dyDescent="0.25">
      <c r="A89" s="440"/>
      <c r="B89" s="495" t="s">
        <v>148</v>
      </c>
      <c r="C89" s="495"/>
      <c r="D89" s="495"/>
      <c r="E89" s="423" t="s">
        <v>149</v>
      </c>
      <c r="F89" s="496"/>
      <c r="G89" s="443">
        <v>24902.4751806233</v>
      </c>
      <c r="H89" s="444">
        <v>1.0239925646870061</v>
      </c>
      <c r="I89" s="445">
        <v>1.0253417540504508</v>
      </c>
    </row>
    <row r="90" spans="1:9" x14ac:dyDescent="0.25">
      <c r="A90" s="446"/>
      <c r="B90" s="447"/>
      <c r="C90" s="447" t="s">
        <v>150</v>
      </c>
      <c r="D90" s="447"/>
      <c r="E90" s="448" t="s">
        <v>151</v>
      </c>
      <c r="F90" s="449"/>
      <c r="G90" s="450">
        <v>25001.913031374817</v>
      </c>
      <c r="H90" s="451">
        <v>1.0280814602317043</v>
      </c>
      <c r="I90" s="452">
        <v>1.0294360370311202</v>
      </c>
    </row>
    <row r="91" spans="1:9" hidden="1" x14ac:dyDescent="0.25">
      <c r="A91" s="453"/>
      <c r="B91" s="373"/>
      <c r="C91" s="373"/>
      <c r="D91" s="373" t="s">
        <v>152</v>
      </c>
      <c r="E91" s="374" t="s">
        <v>153</v>
      </c>
      <c r="F91" s="375"/>
      <c r="G91" s="454"/>
      <c r="H91" s="455" t="s">
        <v>406</v>
      </c>
      <c r="I91" s="456" t="s">
        <v>406</v>
      </c>
    </row>
    <row r="92" spans="1:9" hidden="1" x14ac:dyDescent="0.25">
      <c r="A92" s="302"/>
      <c r="B92" s="381"/>
      <c r="C92" s="381"/>
      <c r="D92" s="381" t="s">
        <v>154</v>
      </c>
      <c r="E92" s="364" t="s">
        <v>155</v>
      </c>
      <c r="F92" s="382"/>
      <c r="G92" s="457"/>
      <c r="H92" s="458" t="s">
        <v>406</v>
      </c>
      <c r="I92" s="301" t="s">
        <v>406</v>
      </c>
    </row>
    <row r="93" spans="1:9" hidden="1" x14ac:dyDescent="0.25">
      <c r="A93" s="302"/>
      <c r="B93" s="381"/>
      <c r="C93" s="381"/>
      <c r="D93" s="381" t="s">
        <v>156</v>
      </c>
      <c r="E93" s="364" t="s">
        <v>157</v>
      </c>
      <c r="F93" s="382"/>
      <c r="G93" s="457"/>
      <c r="H93" s="458" t="s">
        <v>406</v>
      </c>
      <c r="I93" s="301" t="s">
        <v>406</v>
      </c>
    </row>
    <row r="94" spans="1:9" hidden="1" x14ac:dyDescent="0.25">
      <c r="A94" s="302"/>
      <c r="B94" s="381"/>
      <c r="C94" s="381"/>
      <c r="D94" s="381" t="s">
        <v>158</v>
      </c>
      <c r="E94" s="364" t="s">
        <v>159</v>
      </c>
      <c r="F94" s="382"/>
      <c r="G94" s="457"/>
      <c r="H94" s="458" t="s">
        <v>406</v>
      </c>
      <c r="I94" s="301" t="s">
        <v>406</v>
      </c>
    </row>
    <row r="95" spans="1:9" hidden="1" x14ac:dyDescent="0.25">
      <c r="A95" s="309"/>
      <c r="B95" s="310"/>
      <c r="C95" s="310"/>
      <c r="D95" s="310" t="s">
        <v>160</v>
      </c>
      <c r="E95" s="368" t="s">
        <v>161</v>
      </c>
      <c r="F95" s="369"/>
      <c r="G95" s="459"/>
      <c r="H95" s="348" t="s">
        <v>406</v>
      </c>
      <c r="I95" s="297" t="s">
        <v>406</v>
      </c>
    </row>
    <row r="96" spans="1:9" x14ac:dyDescent="0.25">
      <c r="A96" s="446"/>
      <c r="B96" s="447"/>
      <c r="C96" s="447" t="s">
        <v>162</v>
      </c>
      <c r="D96" s="447"/>
      <c r="E96" s="448" t="s">
        <v>163</v>
      </c>
      <c r="F96" s="449"/>
      <c r="G96" s="450">
        <v>24793.865631619799</v>
      </c>
      <c r="H96" s="451">
        <v>1.0195265278843619</v>
      </c>
      <c r="I96" s="452">
        <v>1.0208698328990735</v>
      </c>
    </row>
    <row r="97" spans="1:9" hidden="1" x14ac:dyDescent="0.25">
      <c r="A97" s="453"/>
      <c r="B97" s="373"/>
      <c r="C97" s="373"/>
      <c r="D97" s="373" t="s">
        <v>164</v>
      </c>
      <c r="E97" s="374" t="s">
        <v>165</v>
      </c>
      <c r="F97" s="375"/>
      <c r="G97" s="454"/>
      <c r="H97" s="455" t="s">
        <v>406</v>
      </c>
      <c r="I97" s="456" t="s">
        <v>406</v>
      </c>
    </row>
    <row r="98" spans="1:9" hidden="1" x14ac:dyDescent="0.25">
      <c r="A98" s="302"/>
      <c r="B98" s="381"/>
      <c r="C98" s="381"/>
      <c r="D98" s="381" t="s">
        <v>166</v>
      </c>
      <c r="E98" s="364" t="s">
        <v>167</v>
      </c>
      <c r="F98" s="382"/>
      <c r="G98" s="457"/>
      <c r="H98" s="458" t="s">
        <v>406</v>
      </c>
      <c r="I98" s="301" t="s">
        <v>406</v>
      </c>
    </row>
    <row r="99" spans="1:9" hidden="1" x14ac:dyDescent="0.25">
      <c r="A99" s="302"/>
      <c r="B99" s="381"/>
      <c r="C99" s="381"/>
      <c r="D99" s="381" t="s">
        <v>168</v>
      </c>
      <c r="E99" s="364" t="s">
        <v>169</v>
      </c>
      <c r="F99" s="382"/>
      <c r="G99" s="457"/>
      <c r="H99" s="458" t="s">
        <v>406</v>
      </c>
      <c r="I99" s="301" t="s">
        <v>406</v>
      </c>
    </row>
    <row r="100" spans="1:9" hidden="1" x14ac:dyDescent="0.25">
      <c r="A100" s="309"/>
      <c r="B100" s="310"/>
      <c r="C100" s="310"/>
      <c r="D100" s="310" t="s">
        <v>170</v>
      </c>
      <c r="E100" s="368" t="s">
        <v>171</v>
      </c>
      <c r="F100" s="369"/>
      <c r="G100" s="459"/>
      <c r="H100" s="348" t="s">
        <v>406</v>
      </c>
      <c r="I100" s="297" t="s">
        <v>406</v>
      </c>
    </row>
    <row r="101" spans="1:9" x14ac:dyDescent="0.25">
      <c r="A101" s="440"/>
      <c r="B101" s="495" t="s">
        <v>172</v>
      </c>
      <c r="C101" s="495"/>
      <c r="D101" s="495"/>
      <c r="E101" s="423" t="s">
        <v>173</v>
      </c>
      <c r="F101" s="496"/>
      <c r="G101" s="443">
        <v>25048.594131702794</v>
      </c>
      <c r="H101" s="444">
        <v>1.030000992298318</v>
      </c>
      <c r="I101" s="445">
        <v>1.0313580982296204</v>
      </c>
    </row>
    <row r="102" spans="1:9" x14ac:dyDescent="0.25">
      <c r="A102" s="446"/>
      <c r="B102" s="447"/>
      <c r="C102" s="447" t="s">
        <v>174</v>
      </c>
      <c r="D102" s="447"/>
      <c r="E102" s="448" t="s">
        <v>175</v>
      </c>
      <c r="F102" s="449"/>
      <c r="G102" s="450">
        <v>25048.594131702794</v>
      </c>
      <c r="H102" s="451">
        <v>1.030000992298318</v>
      </c>
      <c r="I102" s="452">
        <v>1.0313580982296204</v>
      </c>
    </row>
    <row r="103" spans="1:9" hidden="1" x14ac:dyDescent="0.25">
      <c r="A103" s="453"/>
      <c r="B103" s="373"/>
      <c r="C103" s="373"/>
      <c r="D103" s="373" t="s">
        <v>176</v>
      </c>
      <c r="E103" s="374" t="s">
        <v>177</v>
      </c>
      <c r="F103" s="375"/>
      <c r="G103" s="454">
        <v>0</v>
      </c>
      <c r="H103" s="455" t="s">
        <v>406</v>
      </c>
      <c r="I103" s="456" t="s">
        <v>406</v>
      </c>
    </row>
    <row r="104" spans="1:9" hidden="1" x14ac:dyDescent="0.25">
      <c r="A104" s="302"/>
      <c r="B104" s="381"/>
      <c r="C104" s="381"/>
      <c r="D104" s="381" t="s">
        <v>178</v>
      </c>
      <c r="E104" s="364" t="s">
        <v>179</v>
      </c>
      <c r="F104" s="382"/>
      <c r="G104" s="457">
        <v>0</v>
      </c>
      <c r="H104" s="458" t="s">
        <v>406</v>
      </c>
      <c r="I104" s="301" t="s">
        <v>406</v>
      </c>
    </row>
    <row r="105" spans="1:9" hidden="1" x14ac:dyDescent="0.25">
      <c r="A105" s="302"/>
      <c r="B105" s="381"/>
      <c r="C105" s="381"/>
      <c r="D105" s="381" t="s">
        <v>180</v>
      </c>
      <c r="E105" s="364" t="s">
        <v>181</v>
      </c>
      <c r="F105" s="382"/>
      <c r="G105" s="457">
        <v>0</v>
      </c>
      <c r="H105" s="458" t="s">
        <v>406</v>
      </c>
      <c r="I105" s="301" t="s">
        <v>406</v>
      </c>
    </row>
    <row r="106" spans="1:9" hidden="1" x14ac:dyDescent="0.25">
      <c r="A106" s="302"/>
      <c r="B106" s="381"/>
      <c r="C106" s="381"/>
      <c r="D106" s="381" t="s">
        <v>182</v>
      </c>
      <c r="E106" s="364" t="s">
        <v>183</v>
      </c>
      <c r="F106" s="382"/>
      <c r="G106" s="457">
        <v>0</v>
      </c>
      <c r="H106" s="458" t="s">
        <v>406</v>
      </c>
      <c r="I106" s="301" t="s">
        <v>406</v>
      </c>
    </row>
    <row r="107" spans="1:9" hidden="1" x14ac:dyDescent="0.25">
      <c r="A107" s="302"/>
      <c r="B107" s="381"/>
      <c r="C107" s="381"/>
      <c r="D107" s="381" t="s">
        <v>184</v>
      </c>
      <c r="E107" s="364" t="s">
        <v>185</v>
      </c>
      <c r="F107" s="382"/>
      <c r="G107" s="457">
        <v>0</v>
      </c>
      <c r="H107" s="458" t="s">
        <v>406</v>
      </c>
      <c r="I107" s="301" t="s">
        <v>406</v>
      </c>
    </row>
    <row r="108" spans="1:9" hidden="1" x14ac:dyDescent="0.25">
      <c r="A108" s="309"/>
      <c r="B108" s="310"/>
      <c r="C108" s="310"/>
      <c r="D108" s="310" t="s">
        <v>186</v>
      </c>
      <c r="E108" s="368" t="s">
        <v>187</v>
      </c>
      <c r="F108" s="369"/>
      <c r="G108" s="459">
        <v>0</v>
      </c>
      <c r="H108" s="348" t="s">
        <v>406</v>
      </c>
      <c r="I108" s="297" t="s">
        <v>406</v>
      </c>
    </row>
    <row r="109" spans="1:9" s="245" customFormat="1" ht="12.75" customHeight="1" x14ac:dyDescent="0.25">
      <c r="A109" s="243"/>
      <c r="B109" s="243"/>
      <c r="C109" s="243"/>
      <c r="D109" s="243"/>
      <c r="E109" s="243"/>
      <c r="F109" s="243"/>
      <c r="G109" s="243"/>
      <c r="H109" s="243"/>
      <c r="I109" s="244"/>
    </row>
    <row r="110" spans="1:9" ht="12.75" customHeight="1" x14ac:dyDescent="0.25">
      <c r="A110" s="272"/>
      <c r="B110" s="272"/>
      <c r="C110" s="272"/>
      <c r="D110" s="272"/>
      <c r="E110" s="272"/>
      <c r="F110" s="272"/>
      <c r="G110" s="337" t="s">
        <v>188</v>
      </c>
      <c r="H110" s="338"/>
      <c r="I110" s="339"/>
    </row>
    <row r="111" spans="1:9" ht="12.75" customHeight="1" x14ac:dyDescent="0.25">
      <c r="A111" s="281"/>
      <c r="B111" s="410" t="s">
        <v>624</v>
      </c>
      <c r="C111" s="410"/>
      <c r="D111" s="410"/>
      <c r="E111" s="359"/>
      <c r="F111" s="411"/>
      <c r="G111" s="461">
        <v>24319</v>
      </c>
      <c r="H111" s="462"/>
      <c r="I111" s="463"/>
    </row>
    <row r="112" spans="1:9" ht="12.75" customHeight="1" x14ac:dyDescent="0.25">
      <c r="A112" s="309"/>
      <c r="B112" s="310"/>
      <c r="C112" s="310" t="s">
        <v>626</v>
      </c>
      <c r="D112" s="310"/>
      <c r="E112" s="368"/>
      <c r="F112" s="369"/>
      <c r="G112" s="464">
        <v>24287</v>
      </c>
      <c r="H112" s="465"/>
      <c r="I112" s="466"/>
    </row>
    <row r="113" spans="1:9" ht="12.75" customHeight="1" x14ac:dyDescent="0.25">
      <c r="A113" s="272"/>
      <c r="B113" s="272"/>
      <c r="C113" s="272"/>
      <c r="D113" s="272"/>
      <c r="E113" s="272"/>
      <c r="F113" s="272"/>
      <c r="G113" s="272"/>
      <c r="H113" s="272"/>
      <c r="I113" s="246" t="s">
        <v>189</v>
      </c>
    </row>
  </sheetData>
  <sheetProtection password="CB3F" sheet="1" objects="1" scenarios="1"/>
  <mergeCells count="4">
    <mergeCell ref="A3:H3"/>
    <mergeCell ref="B8:F9"/>
    <mergeCell ref="G8:G9"/>
    <mergeCell ref="H8:I8"/>
  </mergeCells>
  <phoneticPr fontId="0" type="noConversion"/>
  <pageMargins left="0.70866141732283472" right="0.70866141732283472" top="0.47244094488188981" bottom="0.47244094488188981" header="0.47244094488188981" footer="0.47244094488188981"/>
  <pageSetup paperSize="9" scale="9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34"/>
  <sheetViews>
    <sheetView topLeftCell="A2" zoomScale="90" workbookViewId="0">
      <pane xSplit="6" ySplit="8" topLeftCell="G10" activePane="bottomRight" state="frozen"/>
      <selection activeCell="C39" sqref="C39"/>
      <selection pane="topRight" activeCell="C39" sqref="C39"/>
      <selection pane="bottomLeft" activeCell="C39" sqref="C39"/>
      <selection pane="bottomRight" activeCell="A3" sqref="A3:N3"/>
    </sheetView>
  </sheetViews>
  <sheetFormatPr defaultColWidth="1.7109375" defaultRowHeight="12.75" x14ac:dyDescent="0.25"/>
  <cols>
    <col min="1" max="1" width="0.28515625" style="168" customWidth="1"/>
    <col min="2" max="3" width="0.85546875" style="168" customWidth="1"/>
    <col min="4" max="4" width="18.85546875" style="168" customWidth="1"/>
    <col min="5" max="5" width="6.28515625" style="168" customWidth="1"/>
    <col min="6" max="6" width="0.28515625" style="168" customWidth="1"/>
    <col min="7" max="7" width="9" style="168" customWidth="1"/>
    <col min="8" max="8" width="8.7109375" style="168" customWidth="1"/>
    <col min="9" max="9" width="10.5703125" style="168" customWidth="1"/>
    <col min="10" max="10" width="9.7109375" style="168" customWidth="1"/>
    <col min="11" max="11" width="10.5703125" style="168" customWidth="1"/>
    <col min="12" max="12" width="9.7109375" style="168" customWidth="1"/>
    <col min="13" max="13" width="10.5703125" style="168" customWidth="1"/>
    <col min="14" max="14" width="8.85546875" style="168" customWidth="1"/>
    <col min="15" max="15" width="10.5703125" style="168" customWidth="1"/>
    <col min="16" max="16" width="9.28515625" style="168" customWidth="1"/>
    <col min="17" max="17" width="10.5703125" style="168" customWidth="1"/>
    <col min="18" max="18" width="9.28515625" style="168" customWidth="1"/>
    <col min="19" max="19" width="10.5703125" style="168" customWidth="1"/>
    <col min="20" max="254" width="9.140625" style="168" customWidth="1"/>
    <col min="255" max="255" width="4.42578125" style="168" customWidth="1"/>
    <col min="256" max="16384" width="1.7109375" style="168"/>
  </cols>
  <sheetData>
    <row r="1" spans="1:21" hidden="1" x14ac:dyDescent="0.25"/>
    <row r="2" spans="1:21" ht="9" customHeight="1" x14ac:dyDescent="0.25"/>
    <row r="3" spans="1:21" ht="39" customHeight="1" x14ac:dyDescent="0.25">
      <c r="A3" s="730" t="s">
        <v>669</v>
      </c>
      <c r="B3" s="730"/>
      <c r="C3" s="730"/>
      <c r="D3" s="730"/>
      <c r="E3" s="730"/>
      <c r="F3" s="730"/>
      <c r="G3" s="730"/>
      <c r="H3" s="730"/>
      <c r="I3" s="730"/>
      <c r="J3" s="730"/>
      <c r="K3" s="730"/>
      <c r="L3" s="730"/>
      <c r="M3" s="730"/>
      <c r="N3" s="730"/>
      <c r="O3" s="313"/>
      <c r="P3" s="265"/>
      <c r="Q3" s="265"/>
      <c r="R3" s="266"/>
      <c r="S3" s="267" t="s">
        <v>319</v>
      </c>
      <c r="T3" s="268"/>
      <c r="U3" s="268"/>
    </row>
    <row r="4" spans="1:21" ht="18" customHeight="1" x14ac:dyDescent="0.25">
      <c r="A4" s="269" t="s">
        <v>317</v>
      </c>
      <c r="B4" s="269"/>
      <c r="C4" s="269"/>
      <c r="D4" s="269"/>
      <c r="E4" s="269"/>
      <c r="F4" s="269"/>
      <c r="G4" s="269"/>
      <c r="H4" s="269"/>
      <c r="I4" s="269"/>
      <c r="J4" s="269"/>
      <c r="K4" s="269"/>
      <c r="L4" s="269"/>
      <c r="M4" s="269"/>
      <c r="N4" s="269"/>
      <c r="O4" s="269"/>
      <c r="P4" s="269"/>
      <c r="Q4" s="269"/>
      <c r="R4" s="269"/>
      <c r="S4" s="269"/>
    </row>
    <row r="5" spans="1:21" ht="17.25" customHeight="1" x14ac:dyDescent="0.25">
      <c r="A5" s="468" t="s">
        <v>324</v>
      </c>
      <c r="B5" s="469"/>
      <c r="C5" s="469"/>
      <c r="D5" s="469"/>
      <c r="E5" s="469"/>
      <c r="F5" s="271"/>
      <c r="G5" s="271"/>
      <c r="H5" s="271"/>
      <c r="I5" s="271"/>
      <c r="J5" s="271"/>
      <c r="K5" s="271"/>
      <c r="L5" s="271"/>
      <c r="M5" s="271"/>
      <c r="N5" s="271"/>
      <c r="O5" s="271"/>
      <c r="P5" s="271"/>
      <c r="Q5" s="271"/>
      <c r="R5" s="271"/>
      <c r="S5" s="439"/>
    </row>
    <row r="6" spans="1:21" ht="9" customHeight="1" x14ac:dyDescent="0.25">
      <c r="A6" s="272"/>
      <c r="B6" s="272"/>
      <c r="C6" s="272"/>
      <c r="D6" s="272"/>
      <c r="E6" s="272"/>
      <c r="F6" s="272"/>
      <c r="G6" s="272"/>
      <c r="H6" s="272"/>
      <c r="I6" s="272"/>
      <c r="J6" s="272"/>
      <c r="K6" s="272"/>
      <c r="L6" s="272"/>
      <c r="M6" s="272"/>
      <c r="N6" s="272"/>
      <c r="O6" s="272"/>
      <c r="P6" s="272"/>
      <c r="Q6" s="272"/>
      <c r="R6" s="272"/>
      <c r="S6" s="272"/>
    </row>
    <row r="7" spans="1:21" ht="9" customHeight="1" x14ac:dyDescent="0.25">
      <c r="A7" s="272"/>
      <c r="B7" s="272"/>
      <c r="C7" s="272"/>
      <c r="D7" s="272"/>
      <c r="E7" s="272"/>
      <c r="F7" s="272"/>
      <c r="G7" s="272"/>
      <c r="H7" s="272"/>
      <c r="I7" s="272"/>
      <c r="J7" s="272"/>
      <c r="K7" s="272"/>
      <c r="L7" s="272"/>
      <c r="M7" s="272"/>
      <c r="N7" s="272"/>
      <c r="O7" s="272"/>
      <c r="P7" s="272"/>
      <c r="Q7" s="272"/>
      <c r="R7" s="272"/>
      <c r="S7" s="272"/>
    </row>
    <row r="8" spans="1:21" ht="42" customHeight="1" x14ac:dyDescent="0.25">
      <c r="A8" s="273"/>
      <c r="B8" s="651" t="s">
        <v>190</v>
      </c>
      <c r="C8" s="690"/>
      <c r="D8" s="690"/>
      <c r="E8" s="690"/>
      <c r="F8" s="691"/>
      <c r="G8" s="656" t="s">
        <v>191</v>
      </c>
      <c r="H8" s="653" t="s">
        <v>192</v>
      </c>
      <c r="I8" s="655"/>
      <c r="J8" s="653" t="s">
        <v>193</v>
      </c>
      <c r="K8" s="655"/>
      <c r="L8" s="653" t="s">
        <v>194</v>
      </c>
      <c r="M8" s="655"/>
      <c r="N8" s="653" t="s">
        <v>195</v>
      </c>
      <c r="O8" s="655"/>
      <c r="P8" s="653" t="s">
        <v>196</v>
      </c>
      <c r="Q8" s="655"/>
      <c r="R8" s="653" t="s">
        <v>197</v>
      </c>
      <c r="S8" s="655"/>
    </row>
    <row r="9" spans="1:21" ht="39" customHeight="1" x14ac:dyDescent="0.25">
      <c r="A9" s="277"/>
      <c r="B9" s="694"/>
      <c r="C9" s="694"/>
      <c r="D9" s="694"/>
      <c r="E9" s="694"/>
      <c r="F9" s="695"/>
      <c r="G9" s="657"/>
      <c r="H9" s="500" t="s">
        <v>198</v>
      </c>
      <c r="I9" s="501" t="s">
        <v>199</v>
      </c>
      <c r="J9" s="500" t="s">
        <v>200</v>
      </c>
      <c r="K9" s="501" t="s">
        <v>199</v>
      </c>
      <c r="L9" s="500" t="s">
        <v>198</v>
      </c>
      <c r="M9" s="501" t="s">
        <v>199</v>
      </c>
      <c r="N9" s="500" t="s">
        <v>200</v>
      </c>
      <c r="O9" s="501" t="s">
        <v>199</v>
      </c>
      <c r="P9" s="500" t="s">
        <v>198</v>
      </c>
      <c r="Q9" s="501" t="s">
        <v>199</v>
      </c>
      <c r="R9" s="500" t="s">
        <v>200</v>
      </c>
      <c r="S9" s="501" t="s">
        <v>199</v>
      </c>
    </row>
    <row r="10" spans="1:21" x14ac:dyDescent="0.25">
      <c r="A10" s="440"/>
      <c r="B10" s="495" t="s">
        <v>658</v>
      </c>
      <c r="C10" s="495"/>
      <c r="D10" s="495"/>
      <c r="E10" s="423" t="s">
        <v>659</v>
      </c>
      <c r="F10" s="496"/>
      <c r="G10" s="443">
        <v>24319</v>
      </c>
      <c r="H10" s="470">
        <v>26851.336526436706</v>
      </c>
      <c r="I10" s="445">
        <v>1.1041299612005717</v>
      </c>
      <c r="J10" s="470">
        <v>25393.488390246595</v>
      </c>
      <c r="K10" s="445">
        <v>1.0441830827849252</v>
      </c>
      <c r="L10" s="470">
        <v>28046.631380599731</v>
      </c>
      <c r="M10" s="445">
        <v>1.1532806192935454</v>
      </c>
      <c r="N10" s="470">
        <v>26374.950710919107</v>
      </c>
      <c r="O10" s="445">
        <v>1.0845409231843048</v>
      </c>
      <c r="P10" s="470">
        <v>29695.014027142734</v>
      </c>
      <c r="Q10" s="445">
        <v>1.2210622980855601</v>
      </c>
      <c r="R10" s="470">
        <v>27142.132216987269</v>
      </c>
      <c r="S10" s="445">
        <v>1.1160875125205505</v>
      </c>
    </row>
    <row r="11" spans="1:21" x14ac:dyDescent="0.25">
      <c r="A11" s="440"/>
      <c r="B11" s="495" t="s">
        <v>660</v>
      </c>
      <c r="C11" s="495"/>
      <c r="D11" s="495"/>
      <c r="E11" s="423" t="s">
        <v>661</v>
      </c>
      <c r="F11" s="496"/>
      <c r="G11" s="443">
        <v>31108.606748787071</v>
      </c>
      <c r="H11" s="470">
        <v>27130.362701716727</v>
      </c>
      <c r="I11" s="445">
        <v>0.87211757571799786</v>
      </c>
      <c r="J11" s="470">
        <v>29660.870534164846</v>
      </c>
      <c r="K11" s="445">
        <v>0.95346187547667416</v>
      </c>
      <c r="L11" s="470">
        <v>29395.937915466755</v>
      </c>
      <c r="M11" s="445">
        <v>0.9449454986155208</v>
      </c>
      <c r="N11" s="470">
        <v>29628.008974247303</v>
      </c>
      <c r="O11" s="445">
        <v>0.95240552601741002</v>
      </c>
      <c r="P11" s="470">
        <v>31338.898733889626</v>
      </c>
      <c r="Q11" s="445">
        <v>1.0074028382872382</v>
      </c>
      <c r="R11" s="470">
        <v>27842.227841530475</v>
      </c>
      <c r="S11" s="445">
        <v>0.89500079725094239</v>
      </c>
    </row>
    <row r="12" spans="1:21" x14ac:dyDescent="0.25">
      <c r="A12" s="446"/>
      <c r="B12" s="447"/>
      <c r="C12" s="447" t="s">
        <v>662</v>
      </c>
      <c r="D12" s="447"/>
      <c r="E12" s="448" t="s">
        <v>663</v>
      </c>
      <c r="F12" s="449"/>
      <c r="G12" s="450">
        <v>31108.606748787071</v>
      </c>
      <c r="H12" s="471">
        <v>27130.362701716727</v>
      </c>
      <c r="I12" s="452">
        <v>0.87211757571799786</v>
      </c>
      <c r="J12" s="471">
        <v>29660.870534164846</v>
      </c>
      <c r="K12" s="452">
        <v>0.95346187547667416</v>
      </c>
      <c r="L12" s="471">
        <v>29395.937915466755</v>
      </c>
      <c r="M12" s="452">
        <v>0.9449454986155208</v>
      </c>
      <c r="N12" s="471">
        <v>29628.008974247303</v>
      </c>
      <c r="O12" s="452">
        <v>0.95240552601741002</v>
      </c>
      <c r="P12" s="471">
        <v>31338.898733889626</v>
      </c>
      <c r="Q12" s="452">
        <v>1.0074028382872382</v>
      </c>
      <c r="R12" s="471">
        <v>27842.227841530475</v>
      </c>
      <c r="S12" s="452">
        <v>0.89500079725094239</v>
      </c>
    </row>
    <row r="13" spans="1:21" x14ac:dyDescent="0.25">
      <c r="A13" s="440"/>
      <c r="B13" s="495" t="s">
        <v>664</v>
      </c>
      <c r="C13" s="495"/>
      <c r="D13" s="495"/>
      <c r="E13" s="423" t="s">
        <v>665</v>
      </c>
      <c r="F13" s="496"/>
      <c r="G13" s="443">
        <v>23971.282214250175</v>
      </c>
      <c r="H13" s="470">
        <v>27160.171732539642</v>
      </c>
      <c r="I13" s="445">
        <v>1.1330295763817662</v>
      </c>
      <c r="J13" s="470">
        <v>22996.517550319099</v>
      </c>
      <c r="K13" s="445">
        <v>0.95933614834538927</v>
      </c>
      <c r="L13" s="470">
        <v>28070.845376123794</v>
      </c>
      <c r="M13" s="445">
        <v>1.1710197696240277</v>
      </c>
      <c r="N13" s="470">
        <v>30711.397435667783</v>
      </c>
      <c r="O13" s="445">
        <v>1.2811745805324848</v>
      </c>
      <c r="P13" s="470">
        <v>30745.772681669365</v>
      </c>
      <c r="Q13" s="445">
        <v>1.2826085983582458</v>
      </c>
      <c r="R13" s="470">
        <v>25006.988245730758</v>
      </c>
      <c r="S13" s="445">
        <v>1.0432061173125269</v>
      </c>
    </row>
    <row r="14" spans="1:21" x14ac:dyDescent="0.25">
      <c r="A14" s="446"/>
      <c r="B14" s="447"/>
      <c r="C14" s="447" t="s">
        <v>666</v>
      </c>
      <c r="D14" s="447"/>
      <c r="E14" s="448" t="s">
        <v>667</v>
      </c>
      <c r="F14" s="449"/>
      <c r="G14" s="450">
        <v>23971.282214250175</v>
      </c>
      <c r="H14" s="471">
        <v>27160.171732539642</v>
      </c>
      <c r="I14" s="452">
        <v>1.1330295763817662</v>
      </c>
      <c r="J14" s="471">
        <v>22996.517550319099</v>
      </c>
      <c r="K14" s="452">
        <v>0.95933614834538927</v>
      </c>
      <c r="L14" s="471">
        <v>28070.845376123794</v>
      </c>
      <c r="M14" s="452">
        <v>1.1710197696240277</v>
      </c>
      <c r="N14" s="471">
        <v>30711.397435667783</v>
      </c>
      <c r="O14" s="452">
        <v>1.2811745805324848</v>
      </c>
      <c r="P14" s="471">
        <v>30745.772681669365</v>
      </c>
      <c r="Q14" s="452">
        <v>1.2826085983582458</v>
      </c>
      <c r="R14" s="471">
        <v>25006.988245730758</v>
      </c>
      <c r="S14" s="452">
        <v>1.0432061173125269</v>
      </c>
    </row>
    <row r="15" spans="1:21" x14ac:dyDescent="0.25">
      <c r="A15" s="440"/>
      <c r="B15" s="495" t="s">
        <v>24</v>
      </c>
      <c r="C15" s="495"/>
      <c r="D15" s="495"/>
      <c r="E15" s="423" t="s">
        <v>25</v>
      </c>
      <c r="F15" s="496"/>
      <c r="G15" s="443">
        <v>22597.777953731638</v>
      </c>
      <c r="H15" s="470">
        <v>26915.555628381964</v>
      </c>
      <c r="I15" s="445">
        <v>1.1910708957088996</v>
      </c>
      <c r="J15" s="470">
        <v>26851.993508403961</v>
      </c>
      <c r="K15" s="445">
        <v>1.1882581359717188</v>
      </c>
      <c r="L15" s="470">
        <v>27779.646466714275</v>
      </c>
      <c r="M15" s="445">
        <v>1.2293087631709798</v>
      </c>
      <c r="N15" s="470">
        <v>27134.892577580827</v>
      </c>
      <c r="O15" s="445">
        <v>1.2007770247649487</v>
      </c>
      <c r="P15" s="470">
        <v>29132.775796782797</v>
      </c>
      <c r="Q15" s="445">
        <v>1.2891876297055134</v>
      </c>
      <c r="R15" s="470">
        <v>27473.17741255794</v>
      </c>
      <c r="S15" s="445">
        <v>1.2157468521377879</v>
      </c>
    </row>
    <row r="16" spans="1:21" x14ac:dyDescent="0.25">
      <c r="A16" s="446"/>
      <c r="B16" s="447"/>
      <c r="C16" s="447" t="s">
        <v>26</v>
      </c>
      <c r="D16" s="447"/>
      <c r="E16" s="448" t="s">
        <v>27</v>
      </c>
      <c r="F16" s="449"/>
      <c r="G16" s="450">
        <v>21997.375214091859</v>
      </c>
      <c r="H16" s="471">
        <v>26829.443684463109</v>
      </c>
      <c r="I16" s="452">
        <v>1.2196656838983113</v>
      </c>
      <c r="J16" s="471">
        <v>28193.710940938297</v>
      </c>
      <c r="K16" s="452">
        <v>1.281685231376013</v>
      </c>
      <c r="L16" s="471">
        <v>27751.685940160056</v>
      </c>
      <c r="M16" s="452">
        <v>1.2615907884492463</v>
      </c>
      <c r="N16" s="471">
        <v>26922.16837985735</v>
      </c>
      <c r="O16" s="452">
        <v>1.2238809456962207</v>
      </c>
      <c r="P16" s="471">
        <v>29034.66762257538</v>
      </c>
      <c r="Q16" s="452">
        <v>1.3199150962327233</v>
      </c>
      <c r="R16" s="471">
        <v>27019.703880954155</v>
      </c>
      <c r="S16" s="452">
        <v>1.2283149065732586</v>
      </c>
    </row>
    <row r="17" spans="1:22" x14ac:dyDescent="0.25">
      <c r="A17" s="446"/>
      <c r="B17" s="447"/>
      <c r="C17" s="447" t="s">
        <v>42</v>
      </c>
      <c r="D17" s="447"/>
      <c r="E17" s="448" t="s">
        <v>43</v>
      </c>
      <c r="F17" s="449"/>
      <c r="G17" s="450">
        <v>23234.769204127857</v>
      </c>
      <c r="H17" s="471">
        <v>27015.650194769154</v>
      </c>
      <c r="I17" s="452">
        <v>1.1627251365152185</v>
      </c>
      <c r="J17" s="471">
        <v>24393.470605628881</v>
      </c>
      <c r="K17" s="452">
        <v>1.0498692881913874</v>
      </c>
      <c r="L17" s="471">
        <v>27817.040917886388</v>
      </c>
      <c r="M17" s="452">
        <v>1.1972161493622433</v>
      </c>
      <c r="N17" s="471">
        <v>27410.52209947068</v>
      </c>
      <c r="O17" s="452">
        <v>1.1797200074877854</v>
      </c>
      <c r="P17" s="471">
        <v>29273.818726308684</v>
      </c>
      <c r="Q17" s="452">
        <v>1.2599143322287849</v>
      </c>
      <c r="R17" s="471">
        <v>27896.898872740825</v>
      </c>
      <c r="S17" s="452">
        <v>1.2006531516476049</v>
      </c>
      <c r="V17" s="168" t="s">
        <v>413</v>
      </c>
    </row>
    <row r="18" spans="1:22" x14ac:dyDescent="0.25">
      <c r="A18" s="440"/>
      <c r="B18" s="495" t="s">
        <v>58</v>
      </c>
      <c r="C18" s="495"/>
      <c r="D18" s="495"/>
      <c r="E18" s="423" t="s">
        <v>59</v>
      </c>
      <c r="F18" s="496"/>
      <c r="G18" s="443">
        <v>21834.280007051755</v>
      </c>
      <c r="H18" s="470">
        <v>27055.434924637608</v>
      </c>
      <c r="I18" s="445">
        <v>1.2391264981441839</v>
      </c>
      <c r="J18" s="470">
        <v>24214.98366234823</v>
      </c>
      <c r="K18" s="445">
        <v>1.109035134409176</v>
      </c>
      <c r="L18" s="470">
        <v>28633.547902326991</v>
      </c>
      <c r="M18" s="445">
        <v>1.3114033479958713</v>
      </c>
      <c r="N18" s="470">
        <v>24445.171108092793</v>
      </c>
      <c r="O18" s="445">
        <v>1.1195776137430593</v>
      </c>
      <c r="P18" s="470">
        <v>29760.429070213318</v>
      </c>
      <c r="Q18" s="445">
        <v>1.3630139881233398</v>
      </c>
      <c r="R18" s="470">
        <v>27608.503846458876</v>
      </c>
      <c r="S18" s="445">
        <v>1.2644568008444628</v>
      </c>
    </row>
    <row r="19" spans="1:22" x14ac:dyDescent="0.25">
      <c r="A19" s="446"/>
      <c r="B19" s="447"/>
      <c r="C19" s="447" t="s">
        <v>60</v>
      </c>
      <c r="D19" s="447"/>
      <c r="E19" s="448" t="s">
        <v>61</v>
      </c>
      <c r="F19" s="449"/>
      <c r="G19" s="450">
        <v>20952.313480552901</v>
      </c>
      <c r="H19" s="471">
        <v>26167.58385966931</v>
      </c>
      <c r="I19" s="452">
        <v>1.2489114332866877</v>
      </c>
      <c r="J19" s="471">
        <v>23131.328514885561</v>
      </c>
      <c r="K19" s="452">
        <v>1.103998779722112</v>
      </c>
      <c r="L19" s="471">
        <v>28557.387851423384</v>
      </c>
      <c r="M19" s="452">
        <v>1.3629706274645619</v>
      </c>
      <c r="N19" s="471">
        <v>23644.042472917587</v>
      </c>
      <c r="O19" s="452">
        <v>1.1284692974292811</v>
      </c>
      <c r="P19" s="471">
        <v>26764.534326259269</v>
      </c>
      <c r="Q19" s="452">
        <v>1.2774023427580463</v>
      </c>
      <c r="R19" s="471">
        <v>26011.552765056589</v>
      </c>
      <c r="S19" s="452">
        <v>1.2414644706991174</v>
      </c>
    </row>
    <row r="20" spans="1:22" x14ac:dyDescent="0.25">
      <c r="A20" s="446"/>
      <c r="B20" s="447"/>
      <c r="C20" s="447" t="s">
        <v>68</v>
      </c>
      <c r="D20" s="447"/>
      <c r="E20" s="448" t="s">
        <v>69</v>
      </c>
      <c r="F20" s="449"/>
      <c r="G20" s="450">
        <v>22160.6474742877</v>
      </c>
      <c r="H20" s="471">
        <v>27366.72658580984</v>
      </c>
      <c r="I20" s="452">
        <v>1.2349245037881944</v>
      </c>
      <c r="J20" s="471">
        <v>24489.651622808742</v>
      </c>
      <c r="K20" s="452">
        <v>1.1050963944633527</v>
      </c>
      <c r="L20" s="471">
        <v>28660.374138504863</v>
      </c>
      <c r="M20" s="452">
        <v>1.2933003952956967</v>
      </c>
      <c r="N20" s="471">
        <v>24655.720360214385</v>
      </c>
      <c r="O20" s="452">
        <v>1.1125902521043953</v>
      </c>
      <c r="P20" s="471">
        <v>31142.755493290071</v>
      </c>
      <c r="Q20" s="452">
        <v>1.4053179416090631</v>
      </c>
      <c r="R20" s="471">
        <v>27608.503846458876</v>
      </c>
      <c r="S20" s="452">
        <v>1.2458347112146499</v>
      </c>
    </row>
    <row r="21" spans="1:22" x14ac:dyDescent="0.25">
      <c r="A21" s="440"/>
      <c r="B21" s="495" t="s">
        <v>84</v>
      </c>
      <c r="C21" s="495"/>
      <c r="D21" s="495"/>
      <c r="E21" s="423" t="s">
        <v>85</v>
      </c>
      <c r="F21" s="496"/>
      <c r="G21" s="443">
        <v>21998.015955568833</v>
      </c>
      <c r="H21" s="470">
        <v>26665.616428163004</v>
      </c>
      <c r="I21" s="445">
        <v>1.2121827933038007</v>
      </c>
      <c r="J21" s="470">
        <v>23056.029934466289</v>
      </c>
      <c r="K21" s="445">
        <v>1.048095881966556</v>
      </c>
      <c r="L21" s="470">
        <v>27435.57893382059</v>
      </c>
      <c r="M21" s="445">
        <v>1.2471842455808033</v>
      </c>
      <c r="N21" s="470">
        <v>25125.052808961464</v>
      </c>
      <c r="O21" s="445">
        <v>1.1421508585005375</v>
      </c>
      <c r="P21" s="470">
        <v>28222.672168723933</v>
      </c>
      <c r="Q21" s="445">
        <v>1.2829644375987153</v>
      </c>
      <c r="R21" s="470">
        <v>26216.124710753866</v>
      </c>
      <c r="S21" s="445">
        <v>1.191749508851375</v>
      </c>
    </row>
    <row r="22" spans="1:22" x14ac:dyDescent="0.25">
      <c r="A22" s="446"/>
      <c r="B22" s="447"/>
      <c r="C22" s="447" t="s">
        <v>86</v>
      </c>
      <c r="D22" s="447"/>
      <c r="E22" s="448" t="s">
        <v>87</v>
      </c>
      <c r="F22" s="449"/>
      <c r="G22" s="450">
        <v>22304.361991236761</v>
      </c>
      <c r="H22" s="471">
        <v>27424.085801808862</v>
      </c>
      <c r="I22" s="452">
        <v>1.2295391283814174</v>
      </c>
      <c r="J22" s="471">
        <v>24086.336821770401</v>
      </c>
      <c r="K22" s="452">
        <v>1.0798935576473232</v>
      </c>
      <c r="L22" s="471">
        <v>27269.355909909151</v>
      </c>
      <c r="M22" s="452">
        <v>1.2226019251580971</v>
      </c>
      <c r="N22" s="471">
        <v>24646.695304725174</v>
      </c>
      <c r="O22" s="452">
        <v>1.1050168265027576</v>
      </c>
      <c r="P22" s="471">
        <v>24850.842618106297</v>
      </c>
      <c r="Q22" s="452">
        <v>1.1141696242138659</v>
      </c>
      <c r="R22" s="471">
        <v>18513.758389261744</v>
      </c>
      <c r="S22" s="452">
        <v>0.8300510185646951</v>
      </c>
    </row>
    <row r="23" spans="1:22" x14ac:dyDescent="0.25">
      <c r="A23" s="446"/>
      <c r="B23" s="447"/>
      <c r="C23" s="447" t="s">
        <v>96</v>
      </c>
      <c r="D23" s="447"/>
      <c r="E23" s="448" t="s">
        <v>97</v>
      </c>
      <c r="F23" s="449"/>
      <c r="G23" s="450">
        <v>22282.069917548975</v>
      </c>
      <c r="H23" s="471">
        <v>26241.351579978407</v>
      </c>
      <c r="I23" s="452">
        <v>1.1776891319828042</v>
      </c>
      <c r="J23" s="471">
        <v>22787.240477586383</v>
      </c>
      <c r="K23" s="452">
        <v>1.022671617219886</v>
      </c>
      <c r="L23" s="471">
        <v>27267.086892399795</v>
      </c>
      <c r="M23" s="452">
        <v>1.2237232444425958</v>
      </c>
      <c r="N23" s="471">
        <v>25541.583186431719</v>
      </c>
      <c r="O23" s="452">
        <v>1.1462841325309552</v>
      </c>
      <c r="P23" s="471">
        <v>28949.939929792945</v>
      </c>
      <c r="Q23" s="452">
        <v>1.2992482312871871</v>
      </c>
      <c r="R23" s="471">
        <v>27263.385613845327</v>
      </c>
      <c r="S23" s="452">
        <v>1.2235571342666487</v>
      </c>
    </row>
    <row r="24" spans="1:22" x14ac:dyDescent="0.25">
      <c r="A24" s="446"/>
      <c r="B24" s="447"/>
      <c r="C24" s="447" t="s">
        <v>108</v>
      </c>
      <c r="D24" s="447"/>
      <c r="E24" s="448" t="s">
        <v>109</v>
      </c>
      <c r="F24" s="449"/>
      <c r="G24" s="450">
        <v>21453.641807859865</v>
      </c>
      <c r="H24" s="471">
        <v>26475.389272705219</v>
      </c>
      <c r="I24" s="452">
        <v>1.2340743594873278</v>
      </c>
      <c r="J24" s="471">
        <v>19479.357913217958</v>
      </c>
      <c r="K24" s="452">
        <v>0.90797441700930248</v>
      </c>
      <c r="L24" s="471">
        <v>27750.529458549965</v>
      </c>
      <c r="M24" s="452">
        <v>1.2935113631096022</v>
      </c>
      <c r="N24" s="471">
        <v>24901.783149376832</v>
      </c>
      <c r="O24" s="452">
        <v>1.1607252219645845</v>
      </c>
      <c r="P24" s="471">
        <v>29994.929878525636</v>
      </c>
      <c r="Q24" s="452">
        <v>1.3981276534381468</v>
      </c>
      <c r="R24" s="471">
        <v>35305.936073059354</v>
      </c>
      <c r="S24" s="452">
        <v>1.6456849792338983</v>
      </c>
    </row>
    <row r="25" spans="1:22" ht="12.6" customHeight="1" x14ac:dyDescent="0.25">
      <c r="A25" s="440"/>
      <c r="B25" s="495" t="s">
        <v>118</v>
      </c>
      <c r="C25" s="495"/>
      <c r="D25" s="495"/>
      <c r="E25" s="423" t="s">
        <v>119</v>
      </c>
      <c r="F25" s="496"/>
      <c r="G25" s="443">
        <v>23023.798942127753</v>
      </c>
      <c r="H25" s="470">
        <v>26649.023888673197</v>
      </c>
      <c r="I25" s="445">
        <v>1.1574555509131117</v>
      </c>
      <c r="J25" s="470">
        <v>23592.678308124054</v>
      </c>
      <c r="K25" s="445">
        <v>1.0247083188758825</v>
      </c>
      <c r="L25" s="470">
        <v>27672.217179938802</v>
      </c>
      <c r="M25" s="445">
        <v>1.2018962313515349</v>
      </c>
      <c r="N25" s="470">
        <v>24025.058897306833</v>
      </c>
      <c r="O25" s="445">
        <v>1.0434880428592967</v>
      </c>
      <c r="P25" s="470">
        <v>29771.606112569894</v>
      </c>
      <c r="Q25" s="445">
        <v>1.2930796601987067</v>
      </c>
      <c r="R25" s="470">
        <v>28373.938200172353</v>
      </c>
      <c r="S25" s="445">
        <v>1.2323743041490514</v>
      </c>
    </row>
    <row r="26" spans="1:22" ht="12.6" customHeight="1" x14ac:dyDescent="0.25">
      <c r="A26" s="446"/>
      <c r="B26" s="447"/>
      <c r="C26" s="447" t="s">
        <v>120</v>
      </c>
      <c r="D26" s="447"/>
      <c r="E26" s="448" t="s">
        <v>121</v>
      </c>
      <c r="F26" s="449"/>
      <c r="G26" s="450">
        <v>21709.983293633424</v>
      </c>
      <c r="H26" s="471">
        <v>26406.712576303576</v>
      </c>
      <c r="I26" s="452">
        <v>1.2163396083334388</v>
      </c>
      <c r="J26" s="471">
        <v>22170.381237187088</v>
      </c>
      <c r="K26" s="452">
        <v>1.021206738730595</v>
      </c>
      <c r="L26" s="471">
        <v>27569.513164231641</v>
      </c>
      <c r="M26" s="452">
        <v>1.2699002477959787</v>
      </c>
      <c r="N26" s="471">
        <v>24469.443972434627</v>
      </c>
      <c r="O26" s="452">
        <v>1.1271056104225761</v>
      </c>
      <c r="P26" s="471">
        <v>30691.333845366113</v>
      </c>
      <c r="Q26" s="452">
        <v>1.4136967970107337</v>
      </c>
      <c r="R26" s="471">
        <v>23800.54406964091</v>
      </c>
      <c r="S26" s="452">
        <v>1.0962949048708184</v>
      </c>
    </row>
    <row r="27" spans="1:22" ht="12.6" customHeight="1" x14ac:dyDescent="0.25">
      <c r="A27" s="446"/>
      <c r="B27" s="447"/>
      <c r="C27" s="447" t="s">
        <v>132</v>
      </c>
      <c r="D27" s="447"/>
      <c r="E27" s="448" t="s">
        <v>133</v>
      </c>
      <c r="F27" s="449"/>
      <c r="G27" s="450">
        <v>23537.681611270211</v>
      </c>
      <c r="H27" s="471">
        <v>26769.254969198275</v>
      </c>
      <c r="I27" s="452">
        <v>1.1372936133344898</v>
      </c>
      <c r="J27" s="471">
        <v>23859.691400526102</v>
      </c>
      <c r="K27" s="452">
        <v>1.013680607740981</v>
      </c>
      <c r="L27" s="471">
        <v>27718.342481412707</v>
      </c>
      <c r="M27" s="452">
        <v>1.1776156606749548</v>
      </c>
      <c r="N27" s="471">
        <v>23846.620694116766</v>
      </c>
      <c r="O27" s="452">
        <v>1.0131252978924921</v>
      </c>
      <c r="P27" s="471">
        <v>29415.556009811942</v>
      </c>
      <c r="Q27" s="452">
        <v>1.249721892564275</v>
      </c>
      <c r="R27" s="471">
        <v>39414.573920353047</v>
      </c>
      <c r="S27" s="452">
        <v>1.6745308468052662</v>
      </c>
    </row>
    <row r="28" spans="1:22" ht="12.6" customHeight="1" x14ac:dyDescent="0.25">
      <c r="A28" s="440"/>
      <c r="B28" s="495" t="s">
        <v>148</v>
      </c>
      <c r="C28" s="495"/>
      <c r="D28" s="495"/>
      <c r="E28" s="423" t="s">
        <v>149</v>
      </c>
      <c r="F28" s="496"/>
      <c r="G28" s="443">
        <v>21566.013764712097</v>
      </c>
      <c r="H28" s="470">
        <v>26512.84492201696</v>
      </c>
      <c r="I28" s="445">
        <v>1.2293808773042347</v>
      </c>
      <c r="J28" s="470">
        <v>24660.727086533534</v>
      </c>
      <c r="K28" s="445">
        <v>1.143499552378346</v>
      </c>
      <c r="L28" s="470">
        <v>27780.290403081599</v>
      </c>
      <c r="M28" s="445">
        <v>1.2881513805086111</v>
      </c>
      <c r="N28" s="470">
        <v>23674.86286071167</v>
      </c>
      <c r="O28" s="445">
        <v>1.0977857623113563</v>
      </c>
      <c r="P28" s="470">
        <v>28195.820893738219</v>
      </c>
      <c r="Q28" s="445">
        <v>1.3074192199521963</v>
      </c>
      <c r="R28" s="470">
        <v>26870.800147974063</v>
      </c>
      <c r="S28" s="445">
        <v>1.2459789945948216</v>
      </c>
    </row>
    <row r="29" spans="1:22" ht="12.6" customHeight="1" x14ac:dyDescent="0.25">
      <c r="A29" s="446"/>
      <c r="B29" s="447"/>
      <c r="C29" s="447" t="s">
        <v>150</v>
      </c>
      <c r="D29" s="447"/>
      <c r="E29" s="448" t="s">
        <v>151</v>
      </c>
      <c r="F29" s="449"/>
      <c r="G29" s="450">
        <v>21642.559925556663</v>
      </c>
      <c r="H29" s="471">
        <v>26644.562330184155</v>
      </c>
      <c r="I29" s="452">
        <v>1.2311187965671688</v>
      </c>
      <c r="J29" s="471">
        <v>23059.16636066623</v>
      </c>
      <c r="K29" s="452">
        <v>1.0654546615549283</v>
      </c>
      <c r="L29" s="471">
        <v>28136.290596962597</v>
      </c>
      <c r="M29" s="452">
        <v>1.300044481509685</v>
      </c>
      <c r="N29" s="471">
        <v>21802.917115390886</v>
      </c>
      <c r="O29" s="452">
        <v>1.0074093448457946</v>
      </c>
      <c r="P29" s="471">
        <v>31019.56456500063</v>
      </c>
      <c r="Q29" s="452">
        <v>1.4332668904093508</v>
      </c>
      <c r="R29" s="471">
        <v>31331.34788094708</v>
      </c>
      <c r="S29" s="452">
        <v>1.4476729180243317</v>
      </c>
    </row>
    <row r="30" spans="1:22" ht="12.6" customHeight="1" x14ac:dyDescent="0.25">
      <c r="A30" s="446"/>
      <c r="B30" s="447"/>
      <c r="C30" s="447" t="s">
        <v>162</v>
      </c>
      <c r="D30" s="447"/>
      <c r="E30" s="448" t="s">
        <v>163</v>
      </c>
      <c r="F30" s="449"/>
      <c r="G30" s="450">
        <v>21486.492276041008</v>
      </c>
      <c r="H30" s="471">
        <v>26375.731571198732</v>
      </c>
      <c r="I30" s="452">
        <v>1.2275494404737985</v>
      </c>
      <c r="J30" s="471">
        <v>25280.115502537999</v>
      </c>
      <c r="K30" s="452">
        <v>1.1765585176844875</v>
      </c>
      <c r="L30" s="471">
        <v>27386.722014226976</v>
      </c>
      <c r="M30" s="452">
        <v>1.27460181319429</v>
      </c>
      <c r="N30" s="471">
        <v>25688.466929445814</v>
      </c>
      <c r="O30" s="452">
        <v>1.1955635475265691</v>
      </c>
      <c r="P30" s="471">
        <v>26934.829974321066</v>
      </c>
      <c r="Q30" s="452">
        <v>1.2535703654316508</v>
      </c>
      <c r="R30" s="471">
        <v>22608.423053463266</v>
      </c>
      <c r="S30" s="452">
        <v>1.0522156321752569</v>
      </c>
    </row>
    <row r="31" spans="1:22" ht="12.6" customHeight="1" x14ac:dyDescent="0.25">
      <c r="A31" s="440"/>
      <c r="B31" s="495" t="s">
        <v>172</v>
      </c>
      <c r="C31" s="495"/>
      <c r="D31" s="495"/>
      <c r="E31" s="423" t="s">
        <v>173</v>
      </c>
      <c r="F31" s="496"/>
      <c r="G31" s="443">
        <v>22907.1787840752</v>
      </c>
      <c r="H31" s="470">
        <v>26937.592985251165</v>
      </c>
      <c r="I31" s="445">
        <v>1.175945464047186</v>
      </c>
      <c r="J31" s="470">
        <v>23702.040074674227</v>
      </c>
      <c r="K31" s="445">
        <v>1.0346992223744116</v>
      </c>
      <c r="L31" s="470">
        <v>27830.614233281845</v>
      </c>
      <c r="M31" s="445">
        <v>1.2149298041288856</v>
      </c>
      <c r="N31" s="470">
        <v>25369.822445041107</v>
      </c>
      <c r="O31" s="445">
        <v>1.1075053232953291</v>
      </c>
      <c r="P31" s="470">
        <v>29929.876860727916</v>
      </c>
      <c r="Q31" s="445">
        <v>1.3065719328796095</v>
      </c>
      <c r="R31" s="470">
        <v>26053.417246775676</v>
      </c>
      <c r="S31" s="445">
        <v>1.1373472697077696</v>
      </c>
    </row>
    <row r="32" spans="1:22" ht="12.6" customHeight="1" x14ac:dyDescent="0.25">
      <c r="A32" s="446"/>
      <c r="B32" s="447"/>
      <c r="C32" s="447" t="s">
        <v>174</v>
      </c>
      <c r="D32" s="447"/>
      <c r="E32" s="448" t="s">
        <v>175</v>
      </c>
      <c r="F32" s="449"/>
      <c r="G32" s="450">
        <v>22907.1787840752</v>
      </c>
      <c r="H32" s="471">
        <v>26937.592985251165</v>
      </c>
      <c r="I32" s="452">
        <v>1.175945464047186</v>
      </c>
      <c r="J32" s="471">
        <v>23702.040074674227</v>
      </c>
      <c r="K32" s="452">
        <v>1.0346992223744116</v>
      </c>
      <c r="L32" s="471">
        <v>27830.614233281845</v>
      </c>
      <c r="M32" s="452">
        <v>1.2149298041288856</v>
      </c>
      <c r="N32" s="471">
        <v>25369.822445041107</v>
      </c>
      <c r="O32" s="452">
        <v>1.1075053232953291</v>
      </c>
      <c r="P32" s="471">
        <v>29929.876860727916</v>
      </c>
      <c r="Q32" s="452">
        <v>1.3065719328796095</v>
      </c>
      <c r="R32" s="471">
        <v>26053.417246775676</v>
      </c>
      <c r="S32" s="452">
        <v>1.1373472697077696</v>
      </c>
    </row>
    <row r="33" spans="1:19" ht="13.5" customHeight="1" x14ac:dyDescent="0.25">
      <c r="A33" s="247" t="s">
        <v>415</v>
      </c>
      <c r="B33" s="248" t="s">
        <v>415</v>
      </c>
      <c r="C33" s="248"/>
      <c r="D33" s="249" t="s">
        <v>201</v>
      </c>
      <c r="E33" s="250"/>
      <c r="F33" s="250"/>
      <c r="G33" s="250"/>
      <c r="H33" s="250"/>
      <c r="I33" s="250"/>
      <c r="J33" s="250"/>
      <c r="K33" s="250"/>
      <c r="L33" s="250"/>
      <c r="M33" s="250"/>
      <c r="N33" s="250"/>
      <c r="O33" s="250"/>
      <c r="P33" s="250"/>
      <c r="Q33" s="250"/>
      <c r="R33" s="250"/>
      <c r="S33" s="246" t="s">
        <v>202</v>
      </c>
    </row>
    <row r="34" spans="1:19" ht="13.5" customHeight="1" x14ac:dyDescent="0.25">
      <c r="A34" s="251" t="s">
        <v>203</v>
      </c>
      <c r="B34" s="252" t="s">
        <v>450</v>
      </c>
      <c r="C34" s="253"/>
      <c r="D34" s="254" t="s">
        <v>204</v>
      </c>
      <c r="E34" s="253"/>
      <c r="F34" s="253"/>
      <c r="G34" s="253"/>
      <c r="H34" s="253"/>
      <c r="I34" s="253"/>
      <c r="J34" s="253"/>
      <c r="K34" s="253"/>
      <c r="L34" s="253"/>
      <c r="M34" s="253"/>
      <c r="N34" s="253"/>
      <c r="O34" s="253"/>
      <c r="P34" s="253"/>
      <c r="Q34" s="253"/>
      <c r="R34" s="253"/>
      <c r="S34" s="255"/>
    </row>
  </sheetData>
  <sheetProtection password="CB3F" sheet="1" objects="1" scenarios="1"/>
  <mergeCells count="9">
    <mergeCell ref="P8:Q8"/>
    <mergeCell ref="R8:S8"/>
    <mergeCell ref="A3:N3"/>
    <mergeCell ref="B8:F9"/>
    <mergeCell ref="G8:G9"/>
    <mergeCell ref="H8:I8"/>
    <mergeCell ref="J8:K8"/>
    <mergeCell ref="L8:M8"/>
    <mergeCell ref="N8:O8"/>
  </mergeCells>
  <phoneticPr fontId="0" type="noConversion"/>
  <printOptions horizontalCentered="1"/>
  <pageMargins left="0.39370078740157483" right="0.39370078740157483" top="0.47244094488188981" bottom="0" header="0.47244094488188981" footer="0.47244094488188981"/>
  <pageSetup paperSize="9" scale="75" orientation="landscape"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autoPageBreaks="0"/>
  </sheetPr>
  <dimension ref="A1:N29"/>
  <sheetViews>
    <sheetView topLeftCell="A2" zoomScale="90" workbookViewId="0">
      <pane xSplit="6" ySplit="4" topLeftCell="G6" activePane="bottomRight" state="frozen"/>
      <selection activeCell="C39" sqref="C39"/>
      <selection pane="topRight" activeCell="C39" sqref="C39"/>
      <selection pane="bottomLeft" activeCell="C39" sqref="C39"/>
      <selection pane="bottomRight" activeCell="A3" sqref="A3:I3"/>
    </sheetView>
  </sheetViews>
  <sheetFormatPr defaultColWidth="2.140625" defaultRowHeight="12.75" x14ac:dyDescent="0.25"/>
  <cols>
    <col min="1" max="1" width="1.140625" style="168" customWidth="1"/>
    <col min="2" max="2" width="2.140625" style="168" customWidth="1"/>
    <col min="3" max="3" width="0.85546875" style="168" customWidth="1"/>
    <col min="4" max="4" width="2.28515625" style="168" customWidth="1"/>
    <col min="5" max="5" width="38" style="168" customWidth="1"/>
    <col min="6" max="6" width="1.140625" style="168" customWidth="1"/>
    <col min="7" max="9" width="11.85546875" style="168" customWidth="1"/>
    <col min="10" max="10" width="10.7109375" style="168" customWidth="1"/>
    <col min="11" max="11" width="7.7109375" style="168" customWidth="1"/>
    <col min="12" max="12" width="9.7109375" style="168" customWidth="1"/>
    <col min="13" max="252" width="9.140625" style="168" customWidth="1"/>
    <col min="253" max="253" width="4.42578125" style="168" customWidth="1"/>
    <col min="254" max="254" width="1.7109375" style="168" customWidth="1"/>
    <col min="255" max="255" width="1.140625" style="168" customWidth="1"/>
    <col min="256" max="16384" width="2.140625" style="168"/>
  </cols>
  <sheetData>
    <row r="1" spans="1:14" hidden="1" x14ac:dyDescent="0.25"/>
    <row r="2" spans="1:14" ht="9" customHeight="1" x14ac:dyDescent="0.25"/>
    <row r="3" spans="1:14" ht="39" customHeight="1" x14ac:dyDescent="0.2">
      <c r="A3" s="648" t="s">
        <v>669</v>
      </c>
      <c r="B3" s="649"/>
      <c r="C3" s="649"/>
      <c r="D3" s="649"/>
      <c r="E3" s="649"/>
      <c r="F3" s="649"/>
      <c r="G3" s="649"/>
      <c r="H3" s="649"/>
      <c r="I3" s="650"/>
      <c r="J3" s="265"/>
      <c r="K3" s="267"/>
      <c r="L3" s="267" t="s">
        <v>323</v>
      </c>
      <c r="M3" s="268"/>
      <c r="N3" s="268"/>
    </row>
    <row r="4" spans="1:14" ht="18" customHeight="1" x14ac:dyDescent="0.25">
      <c r="A4" s="269" t="s">
        <v>317</v>
      </c>
      <c r="B4" s="269"/>
      <c r="C4" s="269"/>
      <c r="D4" s="269"/>
      <c r="E4" s="269"/>
      <c r="F4" s="269"/>
      <c r="G4" s="269"/>
      <c r="H4" s="269"/>
      <c r="I4" s="269"/>
      <c r="J4" s="269"/>
      <c r="K4" s="269"/>
      <c r="L4" s="269"/>
    </row>
    <row r="5" spans="1:14" ht="18" customHeight="1" x14ac:dyDescent="0.25">
      <c r="A5" s="352" t="s">
        <v>328</v>
      </c>
      <c r="B5" s="272"/>
      <c r="C5" s="272"/>
      <c r="D5" s="272"/>
      <c r="E5" s="272"/>
      <c r="F5" s="272"/>
      <c r="G5" s="272"/>
      <c r="H5" s="272"/>
      <c r="I5" s="272"/>
      <c r="J5" s="272"/>
      <c r="K5" s="272"/>
      <c r="L5" s="272"/>
    </row>
    <row r="6" spans="1:14" ht="12.75" customHeight="1" x14ac:dyDescent="0.25">
      <c r="A6" s="272"/>
      <c r="B6" s="272"/>
      <c r="C6" s="272"/>
      <c r="D6" s="272"/>
      <c r="E6" s="272"/>
      <c r="F6" s="272"/>
      <c r="G6" s="272"/>
      <c r="H6" s="272"/>
      <c r="I6" s="272"/>
      <c r="J6" s="272"/>
      <c r="K6" s="272"/>
      <c r="L6" s="272"/>
    </row>
    <row r="7" spans="1:14" ht="12.75" customHeight="1" x14ac:dyDescent="0.25">
      <c r="A7" s="272"/>
      <c r="B7" s="272"/>
      <c r="C7" s="272"/>
      <c r="D7" s="272"/>
      <c r="E7" s="272"/>
      <c r="F7" s="272"/>
      <c r="G7" s="272"/>
      <c r="H7" s="272"/>
      <c r="I7" s="272"/>
      <c r="J7" s="272"/>
      <c r="K7" s="272"/>
      <c r="L7" s="272"/>
    </row>
    <row r="8" spans="1:14" ht="27.95" customHeight="1" x14ac:dyDescent="0.25">
      <c r="A8" s="273"/>
      <c r="B8" s="651" t="s">
        <v>205</v>
      </c>
      <c r="C8" s="651"/>
      <c r="D8" s="651"/>
      <c r="E8" s="651"/>
      <c r="F8" s="721"/>
      <c r="G8" s="316" t="s">
        <v>206</v>
      </c>
      <c r="H8" s="317"/>
      <c r="I8" s="317"/>
      <c r="J8" s="318"/>
      <c r="K8" s="394"/>
      <c r="L8" s="394"/>
    </row>
    <row r="9" spans="1:14" ht="37.5" customHeight="1" x14ac:dyDescent="0.25">
      <c r="A9" s="277"/>
      <c r="B9" s="652"/>
      <c r="C9" s="652"/>
      <c r="D9" s="652"/>
      <c r="E9" s="652"/>
      <c r="F9" s="722"/>
      <c r="G9" s="353" t="s">
        <v>646</v>
      </c>
      <c r="H9" s="279" t="s">
        <v>601</v>
      </c>
      <c r="I9" s="357" t="s">
        <v>502</v>
      </c>
      <c r="J9" s="472" t="s">
        <v>503</v>
      </c>
      <c r="K9" s="394"/>
      <c r="L9" s="394"/>
    </row>
    <row r="10" spans="1:14" x14ac:dyDescent="0.25">
      <c r="A10" s="281"/>
      <c r="B10" s="358" t="s">
        <v>624</v>
      </c>
      <c r="C10" s="358"/>
      <c r="D10" s="358"/>
      <c r="E10" s="359"/>
      <c r="F10" s="360"/>
      <c r="G10" s="361">
        <v>22691</v>
      </c>
      <c r="H10" s="362">
        <v>23488</v>
      </c>
      <c r="I10" s="473">
        <v>23797</v>
      </c>
      <c r="J10" s="474">
        <v>24319</v>
      </c>
      <c r="K10" s="394"/>
      <c r="L10" s="394"/>
    </row>
    <row r="11" spans="1:14" x14ac:dyDescent="0.25">
      <c r="A11" s="309"/>
      <c r="B11" s="310"/>
      <c r="C11" s="310" t="s">
        <v>626</v>
      </c>
      <c r="D11" s="310"/>
      <c r="E11" s="368"/>
      <c r="F11" s="369"/>
      <c r="G11" s="370">
        <v>23337</v>
      </c>
      <c r="H11" s="371">
        <v>24432</v>
      </c>
      <c r="I11" s="475">
        <v>24265</v>
      </c>
      <c r="J11" s="476">
        <v>24287</v>
      </c>
      <c r="K11" s="394"/>
      <c r="L11" s="394"/>
    </row>
    <row r="12" spans="1:14" x14ac:dyDescent="0.25">
      <c r="A12" s="281"/>
      <c r="B12" s="358" t="s">
        <v>647</v>
      </c>
      <c r="C12" s="358"/>
      <c r="D12" s="358"/>
      <c r="E12" s="359"/>
      <c r="F12" s="360"/>
      <c r="G12" s="406">
        <v>20482.539700000001</v>
      </c>
      <c r="H12" s="284">
        <v>21864.724999999999</v>
      </c>
      <c r="I12" s="477">
        <v>21358.360100000002</v>
      </c>
      <c r="J12" s="478">
        <v>21969.72464356184</v>
      </c>
      <c r="K12" s="394"/>
      <c r="L12" s="394"/>
    </row>
    <row r="13" spans="1:14" x14ac:dyDescent="0.25">
      <c r="A13" s="731" t="s">
        <v>427</v>
      </c>
      <c r="B13" s="732"/>
      <c r="C13" s="479"/>
      <c r="D13" s="479" t="s">
        <v>207</v>
      </c>
      <c r="E13" s="480"/>
      <c r="F13" s="481"/>
      <c r="G13" s="482">
        <v>24552.665300000001</v>
      </c>
      <c r="H13" s="289">
        <v>25891.233</v>
      </c>
      <c r="I13" s="483">
        <v>24954.449700000001</v>
      </c>
      <c r="J13" s="484">
        <v>25847.134324921561</v>
      </c>
      <c r="K13" s="394"/>
      <c r="L13" s="394"/>
    </row>
    <row r="14" spans="1:14" x14ac:dyDescent="0.25">
      <c r="A14" s="733"/>
      <c r="B14" s="734"/>
      <c r="C14" s="737" t="s">
        <v>427</v>
      </c>
      <c r="D14" s="738"/>
      <c r="E14" s="479" t="s">
        <v>208</v>
      </c>
      <c r="F14" s="481"/>
      <c r="G14" s="482">
        <v>24986.5082</v>
      </c>
      <c r="H14" s="289">
        <v>26568.122599999999</v>
      </c>
      <c r="I14" s="485">
        <v>25488.513299999999</v>
      </c>
      <c r="J14" s="486">
        <v>26719.298706280835</v>
      </c>
      <c r="K14" s="394"/>
      <c r="L14" s="394"/>
    </row>
    <row r="15" spans="1:14" ht="27" customHeight="1" x14ac:dyDescent="0.25">
      <c r="A15" s="735"/>
      <c r="B15" s="736"/>
      <c r="C15" s="739"/>
      <c r="D15" s="740"/>
      <c r="E15" s="487" t="s">
        <v>209</v>
      </c>
      <c r="F15" s="415"/>
      <c r="G15" s="416">
        <v>26534.4149</v>
      </c>
      <c r="H15" s="417">
        <v>27772.157999999999</v>
      </c>
      <c r="I15" s="488">
        <v>27024.809300000001</v>
      </c>
      <c r="J15" s="489">
        <v>27776.730062691593</v>
      </c>
      <c r="K15" s="394"/>
      <c r="L15" s="394"/>
    </row>
    <row r="16" spans="1:14" ht="24" customHeight="1" x14ac:dyDescent="0.25">
      <c r="A16" s="281"/>
      <c r="B16" s="718" t="s">
        <v>210</v>
      </c>
      <c r="C16" s="719"/>
      <c r="D16" s="719"/>
      <c r="E16" s="719"/>
      <c r="F16" s="720"/>
      <c r="G16" s="406">
        <v>29384.2372</v>
      </c>
      <c r="H16" s="284">
        <v>30507.712500000001</v>
      </c>
      <c r="I16" s="477">
        <v>30367.899600000001</v>
      </c>
      <c r="J16" s="478">
        <v>29863.069220067944</v>
      </c>
      <c r="K16" s="394"/>
      <c r="L16" s="394"/>
    </row>
    <row r="17" spans="1:12" ht="15" customHeight="1" x14ac:dyDescent="0.25">
      <c r="A17" s="337" t="s">
        <v>650</v>
      </c>
      <c r="B17" s="338"/>
      <c r="C17" s="338"/>
      <c r="D17" s="338"/>
      <c r="E17" s="338"/>
      <c r="F17" s="338"/>
      <c r="G17" s="338"/>
      <c r="H17" s="338"/>
      <c r="I17" s="338"/>
      <c r="J17" s="490"/>
      <c r="K17" s="272"/>
      <c r="L17" s="272"/>
    </row>
    <row r="18" spans="1:12" x14ac:dyDescent="0.25">
      <c r="A18" s="281"/>
      <c r="B18" s="358" t="s">
        <v>647</v>
      </c>
      <c r="C18" s="358"/>
      <c r="D18" s="358"/>
      <c r="E18" s="359"/>
      <c r="F18" s="360"/>
      <c r="G18" s="426">
        <v>0.90267241196950343</v>
      </c>
      <c r="H18" s="430">
        <v>0.93088917745231603</v>
      </c>
      <c r="I18" s="491">
        <v>0.89752322141446406</v>
      </c>
      <c r="J18" s="285">
        <v>0.90339753458455696</v>
      </c>
      <c r="K18" s="394"/>
      <c r="L18" s="394"/>
    </row>
    <row r="19" spans="1:12" x14ac:dyDescent="0.25">
      <c r="A19" s="731" t="s">
        <v>427</v>
      </c>
      <c r="B19" s="732"/>
      <c r="C19" s="479"/>
      <c r="D19" s="479" t="s">
        <v>207</v>
      </c>
      <c r="E19" s="480"/>
      <c r="F19" s="481"/>
      <c r="G19" s="327">
        <v>1.0820442157683663</v>
      </c>
      <c r="H19" s="325">
        <v>1.10231748126703</v>
      </c>
      <c r="I19" s="492">
        <v>1.0486384712358701</v>
      </c>
      <c r="J19" s="290">
        <v>1.0628370543575625</v>
      </c>
      <c r="K19" s="394"/>
      <c r="L19" s="394"/>
    </row>
    <row r="20" spans="1:12" x14ac:dyDescent="0.25">
      <c r="A20" s="733"/>
      <c r="B20" s="734"/>
      <c r="C20" s="737" t="s">
        <v>427</v>
      </c>
      <c r="D20" s="738"/>
      <c r="E20" s="479" t="s">
        <v>208</v>
      </c>
      <c r="F20" s="481"/>
      <c r="G20" s="327">
        <v>1.1011638182539334</v>
      </c>
      <c r="H20" s="325">
        <v>1.1311360098773842</v>
      </c>
      <c r="I20" s="493">
        <v>1.0710809471782157</v>
      </c>
      <c r="J20" s="301">
        <v>1.0987005512677674</v>
      </c>
      <c r="K20" s="394"/>
      <c r="L20" s="394"/>
    </row>
    <row r="21" spans="1:12" ht="27" customHeight="1" x14ac:dyDescent="0.25">
      <c r="A21" s="735"/>
      <c r="B21" s="736"/>
      <c r="C21" s="739"/>
      <c r="D21" s="740"/>
      <c r="E21" s="487" t="s">
        <v>209</v>
      </c>
      <c r="F21" s="415"/>
      <c r="G21" s="433">
        <v>1.169380587016879</v>
      </c>
      <c r="H21" s="434">
        <v>1.1823977350136239</v>
      </c>
      <c r="I21" s="494">
        <v>1.1356393368912048</v>
      </c>
      <c r="J21" s="297">
        <v>1.1421822469135898</v>
      </c>
      <c r="K21" s="394"/>
      <c r="L21" s="394"/>
    </row>
    <row r="22" spans="1:12" ht="24" customHeight="1" x14ac:dyDescent="0.25">
      <c r="A22" s="281"/>
      <c r="B22" s="718" t="s">
        <v>210</v>
      </c>
      <c r="C22" s="719"/>
      <c r="D22" s="719"/>
      <c r="E22" s="719"/>
      <c r="F22" s="720"/>
      <c r="G22" s="426">
        <v>1.2949732140496233</v>
      </c>
      <c r="H22" s="430">
        <v>1.2988637815054496</v>
      </c>
      <c r="I22" s="491">
        <v>1.276123023910577</v>
      </c>
      <c r="J22" s="285">
        <v>1.227972746415064</v>
      </c>
      <c r="K22" s="394"/>
      <c r="L22" s="394"/>
    </row>
    <row r="23" spans="1:12" ht="15" customHeight="1" x14ac:dyDescent="0.25">
      <c r="A23" s="337" t="s">
        <v>651</v>
      </c>
      <c r="B23" s="338"/>
      <c r="C23" s="338"/>
      <c r="D23" s="338"/>
      <c r="E23" s="338"/>
      <c r="F23" s="338"/>
      <c r="G23" s="338"/>
      <c r="H23" s="338"/>
      <c r="I23" s="338"/>
      <c r="J23" s="490"/>
      <c r="K23" s="272"/>
      <c r="L23" s="272"/>
    </row>
    <row r="24" spans="1:12" x14ac:dyDescent="0.25">
      <c r="A24" s="281"/>
      <c r="B24" s="358" t="s">
        <v>647</v>
      </c>
      <c r="C24" s="358"/>
      <c r="D24" s="358"/>
      <c r="E24" s="359"/>
      <c r="F24" s="360"/>
      <c r="G24" s="426">
        <v>0.87768520803873684</v>
      </c>
      <c r="H24" s="430">
        <v>0.89492161918795021</v>
      </c>
      <c r="I24" s="491">
        <v>0.88021265608901722</v>
      </c>
      <c r="J24" s="285">
        <v>0.90458783067327542</v>
      </c>
      <c r="K24" s="394"/>
      <c r="L24" s="394"/>
    </row>
    <row r="25" spans="1:12" x14ac:dyDescent="0.25">
      <c r="A25" s="731" t="s">
        <v>427</v>
      </c>
      <c r="B25" s="732"/>
      <c r="C25" s="479"/>
      <c r="D25" s="479" t="s">
        <v>207</v>
      </c>
      <c r="E25" s="480"/>
      <c r="F25" s="481"/>
      <c r="G25" s="327">
        <v>1.0520917555812659</v>
      </c>
      <c r="H25" s="325">
        <v>1.0597263015717093</v>
      </c>
      <c r="I25" s="492">
        <v>1.0284133402019371</v>
      </c>
      <c r="J25" s="290">
        <v>1.0642374243390109</v>
      </c>
      <c r="K25" s="394"/>
      <c r="L25" s="394"/>
    </row>
    <row r="26" spans="1:12" x14ac:dyDescent="0.25">
      <c r="A26" s="733"/>
      <c r="B26" s="734"/>
      <c r="C26" s="737" t="s">
        <v>427</v>
      </c>
      <c r="D26" s="738"/>
      <c r="E26" s="479" t="s">
        <v>208</v>
      </c>
      <c r="F26" s="481"/>
      <c r="G26" s="327">
        <v>1.0706821013840682</v>
      </c>
      <c r="H26" s="325">
        <v>1.0874313441388344</v>
      </c>
      <c r="I26" s="493">
        <v>1.0504229672367607</v>
      </c>
      <c r="J26" s="301">
        <v>1.1001481741788131</v>
      </c>
      <c r="K26" s="394"/>
      <c r="L26" s="394"/>
    </row>
    <row r="27" spans="1:12" ht="27" customHeight="1" x14ac:dyDescent="0.25">
      <c r="A27" s="735"/>
      <c r="B27" s="736"/>
      <c r="C27" s="739"/>
      <c r="D27" s="740"/>
      <c r="E27" s="487" t="s">
        <v>209</v>
      </c>
      <c r="F27" s="415"/>
      <c r="G27" s="433">
        <v>1.1370105369156276</v>
      </c>
      <c r="H27" s="434">
        <v>1.1367124263261297</v>
      </c>
      <c r="I27" s="494">
        <v>1.11373621677313</v>
      </c>
      <c r="J27" s="297">
        <v>1.1436871603199898</v>
      </c>
      <c r="K27" s="394"/>
      <c r="L27" s="394"/>
    </row>
    <row r="28" spans="1:12" ht="24" customHeight="1" x14ac:dyDescent="0.25">
      <c r="A28" s="440"/>
      <c r="B28" s="741" t="s">
        <v>210</v>
      </c>
      <c r="C28" s="742"/>
      <c r="D28" s="742"/>
      <c r="E28" s="742"/>
      <c r="F28" s="743"/>
      <c r="G28" s="444">
        <v>1.2591265886789218</v>
      </c>
      <c r="H28" s="497">
        <v>1.2486784749508841</v>
      </c>
      <c r="I28" s="498">
        <v>1.251510389449825</v>
      </c>
      <c r="J28" s="445">
        <v>1.2295906954365687</v>
      </c>
      <c r="K28" s="394"/>
      <c r="L28" s="394"/>
    </row>
    <row r="29" spans="1:12" ht="13.5" customHeight="1" x14ac:dyDescent="0.25">
      <c r="A29" s="250"/>
      <c r="B29" s="351"/>
      <c r="C29" s="351"/>
      <c r="D29" s="351"/>
      <c r="E29" s="246"/>
      <c r="F29" s="351"/>
      <c r="G29" s="246"/>
      <c r="H29" s="246"/>
      <c r="I29" s="246"/>
      <c r="J29" s="246"/>
      <c r="K29" s="255"/>
      <c r="L29" s="255"/>
    </row>
  </sheetData>
  <sheetProtection password="CB3F" sheet="1" objects="1" scenarios="1"/>
  <mergeCells count="11">
    <mergeCell ref="A25:B27"/>
    <mergeCell ref="C26:D27"/>
    <mergeCell ref="B28:F28"/>
    <mergeCell ref="B16:F16"/>
    <mergeCell ref="A19:B21"/>
    <mergeCell ref="C20:D21"/>
    <mergeCell ref="A3:I3"/>
    <mergeCell ref="B8:F9"/>
    <mergeCell ref="A13:B15"/>
    <mergeCell ref="C14:D15"/>
    <mergeCell ref="B22:F22"/>
  </mergeCells>
  <phoneticPr fontId="0" type="noConversion"/>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autoPageBreaks="0" fitToPage="1"/>
  </sheetPr>
  <dimension ref="A1:T32"/>
  <sheetViews>
    <sheetView topLeftCell="A2" zoomScale="90" workbookViewId="0">
      <pane xSplit="6" ySplit="5" topLeftCell="G7" activePane="bottomRight" state="frozen"/>
      <selection activeCell="C39" sqref="C39"/>
      <selection pane="topRight" activeCell="C39" sqref="C39"/>
      <selection pane="bottomLeft" activeCell="C39" sqref="C39"/>
      <selection pane="bottomRight" activeCell="A3" sqref="A3:H3"/>
    </sheetView>
  </sheetViews>
  <sheetFormatPr defaultColWidth="1.7109375" defaultRowHeight="12.75" x14ac:dyDescent="0.25"/>
  <cols>
    <col min="1" max="1" width="1.140625" style="168" customWidth="1"/>
    <col min="2" max="2" width="2.140625" style="168" customWidth="1"/>
    <col min="3" max="3" width="0.85546875" style="168" customWidth="1"/>
    <col min="4" max="4" width="2.28515625" style="168" customWidth="1"/>
    <col min="5" max="5" width="38.7109375" style="168" customWidth="1"/>
    <col min="6" max="6" width="1.140625" style="168" customWidth="1"/>
    <col min="7" max="14" width="11.85546875" style="168" customWidth="1"/>
    <col min="15" max="254" width="9.140625" style="168" customWidth="1"/>
    <col min="255" max="255" width="4.42578125" style="168" customWidth="1"/>
    <col min="256" max="16384" width="1.7109375" style="168"/>
  </cols>
  <sheetData>
    <row r="1" spans="1:16" hidden="1" x14ac:dyDescent="0.25"/>
    <row r="2" spans="1:16" ht="9" customHeight="1" x14ac:dyDescent="0.25"/>
    <row r="3" spans="1:16" ht="39" customHeight="1" x14ac:dyDescent="0.25">
      <c r="A3" s="648" t="s">
        <v>669</v>
      </c>
      <c r="B3" s="728"/>
      <c r="C3" s="728"/>
      <c r="D3" s="728"/>
      <c r="E3" s="728"/>
      <c r="F3" s="728"/>
      <c r="G3" s="728"/>
      <c r="H3" s="728"/>
      <c r="I3" s="313"/>
      <c r="J3" s="265"/>
      <c r="K3" s="265"/>
      <c r="L3" s="265"/>
      <c r="M3" s="266"/>
      <c r="N3" s="267" t="s">
        <v>325</v>
      </c>
      <c r="O3" s="268"/>
      <c r="P3" s="268"/>
    </row>
    <row r="4" spans="1:16" ht="18" customHeight="1" x14ac:dyDescent="0.25">
      <c r="A4" s="269" t="s">
        <v>317</v>
      </c>
      <c r="B4" s="269"/>
      <c r="C4" s="269"/>
      <c r="D4" s="269"/>
      <c r="E4" s="269"/>
      <c r="F4" s="269"/>
      <c r="G4" s="269"/>
      <c r="H4" s="269"/>
      <c r="I4" s="269"/>
      <c r="J4" s="269"/>
      <c r="K4" s="269"/>
      <c r="L4" s="269"/>
      <c r="M4" s="269"/>
      <c r="N4" s="269"/>
    </row>
    <row r="5" spans="1:16" ht="17.25" customHeight="1" x14ac:dyDescent="0.25">
      <c r="A5" s="270" t="s">
        <v>329</v>
      </c>
      <c r="B5" s="271"/>
      <c r="C5" s="271"/>
      <c r="D5" s="271"/>
      <c r="E5" s="271"/>
      <c r="F5" s="271"/>
      <c r="G5" s="271"/>
      <c r="H5" s="271"/>
      <c r="I5" s="271"/>
      <c r="J5" s="271"/>
      <c r="K5" s="499"/>
      <c r="L5" s="271"/>
      <c r="M5" s="271"/>
      <c r="N5" s="271"/>
    </row>
    <row r="6" spans="1:16" ht="12.75" customHeight="1" x14ac:dyDescent="0.25">
      <c r="A6" s="272"/>
      <c r="B6" s="272"/>
      <c r="C6" s="272"/>
      <c r="D6" s="272"/>
      <c r="E6" s="272"/>
      <c r="F6" s="272"/>
      <c r="G6" s="272"/>
      <c r="H6" s="272"/>
      <c r="I6" s="272"/>
      <c r="J6" s="272"/>
      <c r="K6" s="272"/>
      <c r="L6" s="272"/>
      <c r="M6" s="272"/>
      <c r="N6" s="272"/>
    </row>
    <row r="7" spans="1:16" ht="12.75" customHeight="1" x14ac:dyDescent="0.25">
      <c r="A7" s="272"/>
      <c r="B7" s="272"/>
      <c r="C7" s="272"/>
      <c r="D7" s="272"/>
      <c r="E7" s="272"/>
      <c r="F7" s="272"/>
      <c r="G7" s="272"/>
      <c r="H7" s="272"/>
      <c r="I7" s="272"/>
      <c r="J7" s="272"/>
      <c r="K7" s="272"/>
      <c r="L7" s="272"/>
      <c r="M7" s="272"/>
      <c r="N7" s="272"/>
    </row>
    <row r="8" spans="1:16" ht="24.75" customHeight="1" x14ac:dyDescent="0.25">
      <c r="A8" s="273"/>
      <c r="B8" s="651" t="s">
        <v>211</v>
      </c>
      <c r="C8" s="651"/>
      <c r="D8" s="651"/>
      <c r="E8" s="651"/>
      <c r="F8" s="721"/>
      <c r="G8" s="316" t="s">
        <v>331</v>
      </c>
      <c r="H8" s="317"/>
      <c r="I8" s="317"/>
      <c r="J8" s="317"/>
      <c r="K8" s="317"/>
      <c r="L8" s="317"/>
      <c r="M8" s="317"/>
      <c r="N8" s="318"/>
    </row>
    <row r="9" spans="1:16" ht="13.5" customHeight="1" x14ac:dyDescent="0.25">
      <c r="A9" s="319"/>
      <c r="B9" s="665"/>
      <c r="C9" s="665"/>
      <c r="D9" s="665"/>
      <c r="E9" s="665"/>
      <c r="F9" s="682"/>
      <c r="G9" s="747" t="s">
        <v>646</v>
      </c>
      <c r="H9" s="744" t="s">
        <v>601</v>
      </c>
      <c r="I9" s="744" t="s">
        <v>502</v>
      </c>
      <c r="J9" s="745" t="s">
        <v>503</v>
      </c>
      <c r="K9" s="274" t="s">
        <v>212</v>
      </c>
      <c r="L9" s="275"/>
      <c r="M9" s="275"/>
      <c r="N9" s="276"/>
    </row>
    <row r="10" spans="1:16" ht="26.25" customHeight="1" x14ac:dyDescent="0.25">
      <c r="A10" s="277"/>
      <c r="B10" s="652"/>
      <c r="C10" s="652"/>
      <c r="D10" s="652"/>
      <c r="E10" s="652"/>
      <c r="F10" s="722"/>
      <c r="G10" s="748"/>
      <c r="H10" s="659"/>
      <c r="I10" s="659"/>
      <c r="J10" s="746"/>
      <c r="K10" s="278" t="s">
        <v>213</v>
      </c>
      <c r="L10" s="279" t="s">
        <v>214</v>
      </c>
      <c r="M10" s="279" t="s">
        <v>215</v>
      </c>
      <c r="N10" s="280" t="s">
        <v>216</v>
      </c>
    </row>
    <row r="11" spans="1:16" x14ac:dyDescent="0.25">
      <c r="A11" s="281"/>
      <c r="B11" s="358" t="s">
        <v>624</v>
      </c>
      <c r="C11" s="358"/>
      <c r="D11" s="358"/>
      <c r="E11" s="359"/>
      <c r="F11" s="360"/>
      <c r="G11" s="361">
        <v>22691</v>
      </c>
      <c r="H11" s="362">
        <v>23488</v>
      </c>
      <c r="I11" s="362">
        <v>23797</v>
      </c>
      <c r="J11" s="474">
        <v>24319</v>
      </c>
      <c r="K11" s="502">
        <v>1.0351240579965626</v>
      </c>
      <c r="L11" s="503">
        <v>1.0131556539509536</v>
      </c>
      <c r="M11" s="503">
        <v>1.0219355380930368</v>
      </c>
      <c r="N11" s="363">
        <v>1.0717465074258516</v>
      </c>
    </row>
    <row r="12" spans="1:16" x14ac:dyDescent="0.25">
      <c r="A12" s="309"/>
      <c r="B12" s="310"/>
      <c r="C12" s="310" t="s">
        <v>626</v>
      </c>
      <c r="D12" s="310"/>
      <c r="E12" s="368"/>
      <c r="F12" s="369"/>
      <c r="G12" s="370">
        <v>23337</v>
      </c>
      <c r="H12" s="371">
        <v>24432</v>
      </c>
      <c r="I12" s="371">
        <v>24265</v>
      </c>
      <c r="J12" s="476">
        <v>24287</v>
      </c>
      <c r="K12" s="504">
        <v>1.0469211980974418</v>
      </c>
      <c r="L12" s="505">
        <v>0.99316470203012441</v>
      </c>
      <c r="M12" s="505">
        <v>1.0009066556769008</v>
      </c>
      <c r="N12" s="372">
        <v>1.0407078887603376</v>
      </c>
    </row>
    <row r="13" spans="1:16" x14ac:dyDescent="0.25">
      <c r="A13" s="281"/>
      <c r="B13" s="358" t="s">
        <v>647</v>
      </c>
      <c r="C13" s="358"/>
      <c r="D13" s="358"/>
      <c r="E13" s="359"/>
      <c r="F13" s="360"/>
      <c r="G13" s="406">
        <v>20490.1711</v>
      </c>
      <c r="H13" s="284">
        <v>21863.812999999998</v>
      </c>
      <c r="I13" s="284">
        <v>21360.305199999999</v>
      </c>
      <c r="J13" s="478">
        <v>21971.487052277836</v>
      </c>
      <c r="K13" s="426">
        <v>1.0670390644029322</v>
      </c>
      <c r="L13" s="430">
        <v>0.97697072326771184</v>
      </c>
      <c r="M13" s="430">
        <v>1.0286129737639629</v>
      </c>
      <c r="N13" s="285">
        <v>1.0722939767095374</v>
      </c>
      <c r="O13" s="256"/>
    </row>
    <row r="14" spans="1:16" ht="27" customHeight="1" x14ac:dyDescent="0.25">
      <c r="A14" s="281"/>
      <c r="B14" s="718" t="s">
        <v>648</v>
      </c>
      <c r="C14" s="719"/>
      <c r="D14" s="719"/>
      <c r="E14" s="719"/>
      <c r="F14" s="720"/>
      <c r="G14" s="406">
        <v>29344.4136</v>
      </c>
      <c r="H14" s="284">
        <v>30486.915400000002</v>
      </c>
      <c r="I14" s="284">
        <v>30390.7569</v>
      </c>
      <c r="J14" s="478">
        <v>31090.37045583798</v>
      </c>
      <c r="K14" s="426">
        <v>1.0389342181300225</v>
      </c>
      <c r="L14" s="430">
        <v>0.99684590917977878</v>
      </c>
      <c r="M14" s="430">
        <v>1.0230206032097207</v>
      </c>
      <c r="N14" s="285">
        <v>1.0594987815956214</v>
      </c>
    </row>
    <row r="15" spans="1:16" x14ac:dyDescent="0.25">
      <c r="A15" s="309"/>
      <c r="B15" s="413" t="s">
        <v>649</v>
      </c>
      <c r="C15" s="310"/>
      <c r="D15" s="310"/>
      <c r="E15" s="368"/>
      <c r="F15" s="369"/>
      <c r="G15" s="392">
        <v>35528.859199999999</v>
      </c>
      <c r="H15" s="296">
        <v>36889.087699999996</v>
      </c>
      <c r="I15" s="296">
        <v>36635.932399999998</v>
      </c>
      <c r="J15" s="489">
        <v>37504.498126448925</v>
      </c>
      <c r="K15" s="348">
        <v>1.0382851724099262</v>
      </c>
      <c r="L15" s="346">
        <v>0.99313739331103057</v>
      </c>
      <c r="M15" s="346">
        <v>1.0237080284177216</v>
      </c>
      <c r="N15" s="297">
        <v>1.0556065961850227</v>
      </c>
    </row>
    <row r="16" spans="1:16" ht="13.5" customHeight="1" x14ac:dyDescent="0.25">
      <c r="A16" s="242" t="s">
        <v>415</v>
      </c>
      <c r="B16" s="254" t="s">
        <v>217</v>
      </c>
      <c r="C16" s="351"/>
      <c r="D16" s="351"/>
      <c r="E16" s="246"/>
      <c r="F16" s="351"/>
      <c r="G16" s="246"/>
      <c r="H16" s="246"/>
      <c r="I16" s="246"/>
      <c r="J16" s="246"/>
      <c r="K16" s="246"/>
      <c r="L16" s="246"/>
      <c r="M16" s="246"/>
      <c r="N16" s="246" t="s">
        <v>218</v>
      </c>
    </row>
    <row r="17" spans="1:20" ht="7.5" customHeight="1" x14ac:dyDescent="0.25">
      <c r="A17" s="506"/>
      <c r="B17" s="507"/>
      <c r="C17" s="272"/>
      <c r="D17" s="272"/>
      <c r="E17" s="272"/>
      <c r="F17" s="272"/>
      <c r="G17" s="272"/>
      <c r="H17" s="272"/>
      <c r="I17" s="272"/>
      <c r="J17" s="272"/>
      <c r="K17" s="272"/>
      <c r="L17" s="272"/>
      <c r="M17" s="394"/>
      <c r="N17" s="394"/>
    </row>
    <row r="18" spans="1:20" ht="24.75" customHeight="1" x14ac:dyDescent="0.25">
      <c r="A18" s="273"/>
      <c r="B18" s="651" t="s">
        <v>219</v>
      </c>
      <c r="C18" s="651"/>
      <c r="D18" s="651"/>
      <c r="E18" s="651"/>
      <c r="F18" s="721"/>
      <c r="G18" s="316" t="s">
        <v>332</v>
      </c>
      <c r="H18" s="317"/>
      <c r="I18" s="317"/>
      <c r="J18" s="317"/>
      <c r="K18" s="317"/>
      <c r="L18" s="317"/>
      <c r="M18" s="317"/>
      <c r="N18" s="318"/>
    </row>
    <row r="19" spans="1:20" ht="13.5" customHeight="1" x14ac:dyDescent="0.25">
      <c r="A19" s="319"/>
      <c r="B19" s="665"/>
      <c r="C19" s="665"/>
      <c r="D19" s="665"/>
      <c r="E19" s="665"/>
      <c r="F19" s="682"/>
      <c r="G19" s="747" t="s">
        <v>646</v>
      </c>
      <c r="H19" s="744" t="s">
        <v>601</v>
      </c>
      <c r="I19" s="744" t="s">
        <v>502</v>
      </c>
      <c r="J19" s="745" t="s">
        <v>503</v>
      </c>
      <c r="K19" s="274" t="s">
        <v>212</v>
      </c>
      <c r="L19" s="275"/>
      <c r="M19" s="275"/>
      <c r="N19" s="276"/>
    </row>
    <row r="20" spans="1:20" ht="26.25" customHeight="1" x14ac:dyDescent="0.25">
      <c r="A20" s="277"/>
      <c r="B20" s="652"/>
      <c r="C20" s="652"/>
      <c r="D20" s="652"/>
      <c r="E20" s="652"/>
      <c r="F20" s="722"/>
      <c r="G20" s="748"/>
      <c r="H20" s="659"/>
      <c r="I20" s="659"/>
      <c r="J20" s="746"/>
      <c r="K20" s="278" t="s">
        <v>213</v>
      </c>
      <c r="L20" s="279" t="s">
        <v>214</v>
      </c>
      <c r="M20" s="279" t="s">
        <v>215</v>
      </c>
      <c r="N20" s="280" t="s">
        <v>216</v>
      </c>
    </row>
    <row r="21" spans="1:20" x14ac:dyDescent="0.25">
      <c r="A21" s="281"/>
      <c r="B21" s="358" t="s">
        <v>624</v>
      </c>
      <c r="C21" s="358"/>
      <c r="D21" s="358"/>
      <c r="E21" s="359"/>
      <c r="F21" s="360"/>
      <c r="G21" s="361">
        <v>22691</v>
      </c>
      <c r="H21" s="362">
        <v>23255.445544554455</v>
      </c>
      <c r="I21" s="362">
        <v>23213.188313905281</v>
      </c>
      <c r="J21" s="474">
        <v>23280.060932704404</v>
      </c>
      <c r="K21" s="502">
        <v>1.0248753049470916</v>
      </c>
      <c r="L21" s="503">
        <v>0.99818291029650608</v>
      </c>
      <c r="M21" s="503">
        <v>1.0028808028390941</v>
      </c>
      <c r="N21" s="363">
        <v>1.0259601133799481</v>
      </c>
    </row>
    <row r="22" spans="1:20" x14ac:dyDescent="0.25">
      <c r="A22" s="309"/>
      <c r="B22" s="310"/>
      <c r="C22" s="310" t="s">
        <v>626</v>
      </c>
      <c r="D22" s="310"/>
      <c r="E22" s="368"/>
      <c r="F22" s="369"/>
      <c r="G22" s="370">
        <v>23337</v>
      </c>
      <c r="H22" s="371">
        <v>24190.09900990099</v>
      </c>
      <c r="I22" s="371">
        <v>23669.706872165047</v>
      </c>
      <c r="J22" s="476">
        <v>23249.428014005178</v>
      </c>
      <c r="K22" s="504">
        <v>1.0365556416806354</v>
      </c>
      <c r="L22" s="505">
        <v>0.97848739116268402</v>
      </c>
      <c r="M22" s="505">
        <v>0.98224401931001071</v>
      </c>
      <c r="N22" s="372">
        <v>0.99624750456379041</v>
      </c>
    </row>
    <row r="23" spans="1:20" x14ac:dyDescent="0.25">
      <c r="A23" s="281"/>
      <c r="B23" s="358" t="s">
        <v>647</v>
      </c>
      <c r="C23" s="358"/>
      <c r="D23" s="358"/>
      <c r="E23" s="359"/>
      <c r="F23" s="360"/>
      <c r="G23" s="406">
        <v>20490.1711</v>
      </c>
      <c r="H23" s="284">
        <v>21647.339603960394</v>
      </c>
      <c r="I23" s="284">
        <v>20836.272935667948</v>
      </c>
      <c r="J23" s="478">
        <v>21032.836767924418</v>
      </c>
      <c r="K23" s="426">
        <v>1.0564743211910219</v>
      </c>
      <c r="L23" s="430">
        <v>0.96253273228345992</v>
      </c>
      <c r="M23" s="430">
        <v>1.0094337328400027</v>
      </c>
      <c r="N23" s="285">
        <v>1.0264841940692442</v>
      </c>
    </row>
    <row r="24" spans="1:20" ht="27" customHeight="1" x14ac:dyDescent="0.25">
      <c r="A24" s="281"/>
      <c r="B24" s="718" t="s">
        <v>648</v>
      </c>
      <c r="C24" s="719"/>
      <c r="D24" s="719"/>
      <c r="E24" s="719"/>
      <c r="F24" s="720"/>
      <c r="G24" s="406">
        <v>29344.4136</v>
      </c>
      <c r="H24" s="284">
        <v>30185.064752475249</v>
      </c>
      <c r="I24" s="284">
        <v>29645.180607715945</v>
      </c>
      <c r="J24" s="478">
        <v>29762.14970320577</v>
      </c>
      <c r="K24" s="426">
        <v>1.0286477407227947</v>
      </c>
      <c r="L24" s="430">
        <v>0.9821141962362353</v>
      </c>
      <c r="M24" s="430">
        <v>1.0039456361233765</v>
      </c>
      <c r="N24" s="285">
        <v>1.0142356262047019</v>
      </c>
    </row>
    <row r="25" spans="1:20" x14ac:dyDescent="0.25">
      <c r="A25" s="412"/>
      <c r="B25" s="413" t="s">
        <v>649</v>
      </c>
      <c r="C25" s="413"/>
      <c r="D25" s="413"/>
      <c r="E25" s="414"/>
      <c r="F25" s="415"/>
      <c r="G25" s="392">
        <v>35528.859199999999</v>
      </c>
      <c r="H25" s="296">
        <v>36523.849207920794</v>
      </c>
      <c r="I25" s="296">
        <v>35737.143247329659</v>
      </c>
      <c r="J25" s="489">
        <v>35902.25756134007</v>
      </c>
      <c r="K25" s="348">
        <v>1.0280051211979471</v>
      </c>
      <c r="L25" s="346">
        <v>0.97846048602071978</v>
      </c>
      <c r="M25" s="346">
        <v>1.0046202437857914</v>
      </c>
      <c r="N25" s="297">
        <v>1.0105097199782893</v>
      </c>
    </row>
    <row r="26" spans="1:20" ht="13.5" customHeight="1" x14ac:dyDescent="0.25">
      <c r="A26" s="250"/>
      <c r="B26" s="351"/>
      <c r="C26" s="351"/>
      <c r="D26" s="351"/>
      <c r="E26" s="246"/>
      <c r="F26" s="351"/>
      <c r="G26" s="246"/>
      <c r="H26" s="246"/>
      <c r="I26" s="246"/>
      <c r="J26" s="246"/>
      <c r="K26" s="246"/>
      <c r="L26" s="246"/>
      <c r="M26" s="246"/>
      <c r="N26" s="246" t="s">
        <v>220</v>
      </c>
    </row>
    <row r="27" spans="1:20" ht="7.5" customHeight="1" x14ac:dyDescent="0.25">
      <c r="A27" s="272"/>
      <c r="B27" s="272"/>
      <c r="C27" s="272"/>
      <c r="D27" s="272"/>
      <c r="E27" s="272"/>
      <c r="F27" s="272"/>
      <c r="G27" s="272"/>
      <c r="H27" s="272"/>
      <c r="I27" s="272"/>
      <c r="J27" s="272"/>
      <c r="K27" s="272"/>
      <c r="L27" s="272"/>
      <c r="M27" s="394"/>
      <c r="N27" s="394"/>
    </row>
    <row r="28" spans="1:20" ht="15" customHeight="1" x14ac:dyDescent="0.25">
      <c r="A28" s="446"/>
      <c r="B28" s="508"/>
      <c r="C28" s="508"/>
      <c r="D28" s="508"/>
      <c r="E28" s="508"/>
      <c r="F28" s="509"/>
      <c r="G28" s="510" t="s">
        <v>646</v>
      </c>
      <c r="H28" s="511" t="s">
        <v>601</v>
      </c>
      <c r="I28" s="511" t="s">
        <v>502</v>
      </c>
      <c r="J28" s="512" t="s">
        <v>503</v>
      </c>
      <c r="K28" s="272"/>
      <c r="L28" s="272"/>
      <c r="M28" s="394"/>
      <c r="N28" s="394"/>
    </row>
    <row r="29" spans="1:20" x14ac:dyDescent="0.25">
      <c r="A29" s="513"/>
      <c r="B29" s="441" t="s">
        <v>221</v>
      </c>
      <c r="C29" s="441"/>
      <c r="D29" s="441"/>
      <c r="E29" s="441"/>
      <c r="F29" s="442"/>
      <c r="G29" s="514">
        <v>100</v>
      </c>
      <c r="H29" s="515">
        <v>101</v>
      </c>
      <c r="I29" s="515">
        <v>101.5</v>
      </c>
      <c r="J29" s="516">
        <v>101.9</v>
      </c>
      <c r="K29" s="517"/>
      <c r="L29" s="517"/>
      <c r="M29" s="517"/>
      <c r="N29" s="517"/>
    </row>
    <row r="30" spans="1:20" x14ac:dyDescent="0.25">
      <c r="A30" s="440"/>
      <c r="B30" s="441" t="s">
        <v>222</v>
      </c>
      <c r="C30" s="441"/>
      <c r="D30" s="441"/>
      <c r="E30" s="423"/>
      <c r="F30" s="442"/>
      <c r="G30" s="518">
        <v>0</v>
      </c>
      <c r="H30" s="519">
        <v>0.01</v>
      </c>
      <c r="I30" s="519">
        <v>1.4999999999999999E-2</v>
      </c>
      <c r="J30" s="520">
        <v>1.9000000000000059E-2</v>
      </c>
      <c r="K30" s="517"/>
      <c r="L30" s="517"/>
      <c r="M30" s="517"/>
      <c r="N30" s="517"/>
      <c r="T30" s="168" t="s">
        <v>413</v>
      </c>
    </row>
    <row r="31" spans="1:20" ht="12.75" customHeight="1" x14ac:dyDescent="0.25">
      <c r="A31" s="272"/>
      <c r="B31" s="272"/>
      <c r="C31" s="272"/>
      <c r="D31" s="272"/>
      <c r="E31" s="272"/>
      <c r="F31" s="272"/>
      <c r="G31" s="272"/>
      <c r="H31" s="272"/>
      <c r="I31" s="272"/>
      <c r="J31" s="255" t="s">
        <v>644</v>
      </c>
      <c r="K31" s="272"/>
      <c r="L31" s="272"/>
      <c r="M31" s="394"/>
      <c r="N31" s="394"/>
    </row>
    <row r="32" spans="1:20" ht="15.75" x14ac:dyDescent="0.25">
      <c r="A32" s="242"/>
      <c r="B32" s="254"/>
      <c r="C32" s="272"/>
      <c r="D32" s="272"/>
      <c r="E32" s="272"/>
      <c r="F32" s="272"/>
      <c r="G32" s="272"/>
      <c r="H32" s="272"/>
      <c r="I32" s="272"/>
      <c r="J32" s="272"/>
      <c r="K32" s="272"/>
      <c r="L32" s="272"/>
      <c r="M32" s="272"/>
      <c r="N32" s="272"/>
    </row>
  </sheetData>
  <sheetProtection password="CB3F" sheet="1" objects="1" scenarios="1"/>
  <mergeCells count="13">
    <mergeCell ref="B24:F24"/>
    <mergeCell ref="B14:F14"/>
    <mergeCell ref="B18:F20"/>
    <mergeCell ref="G19:G20"/>
    <mergeCell ref="H19:H20"/>
    <mergeCell ref="I19:I20"/>
    <mergeCell ref="J19:J20"/>
    <mergeCell ref="A3:H3"/>
    <mergeCell ref="B8:F10"/>
    <mergeCell ref="G9:G10"/>
    <mergeCell ref="H9:H10"/>
    <mergeCell ref="I9:I10"/>
    <mergeCell ref="J9:J10"/>
  </mergeCells>
  <phoneticPr fontId="0" type="noConversion"/>
  <printOptions horizontalCentered="1"/>
  <pageMargins left="0.39370078740157483" right="0.39370078740157483" top="0.47244094488188981" bottom="0.47244094488188981" header="0.47244094488188981" footer="0.47244094488188981"/>
  <pageSetup paperSize="9" scale="92" orientation="landscape"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autoPageBreaks="0"/>
  </sheetPr>
  <dimension ref="A1:T35"/>
  <sheetViews>
    <sheetView topLeftCell="A2" zoomScale="90" workbookViewId="0">
      <pane xSplit="6" ySplit="5" topLeftCell="G7" activePane="bottomRight" state="frozen"/>
      <selection activeCell="C39" sqref="C39"/>
      <selection pane="topRight" activeCell="C39" sqref="C39"/>
      <selection pane="bottomLeft" activeCell="C39" sqref="C39"/>
      <selection pane="bottomRight" activeCell="A3" sqref="A3:H3"/>
    </sheetView>
  </sheetViews>
  <sheetFormatPr defaultColWidth="1.7109375" defaultRowHeight="12.75" x14ac:dyDescent="0.25"/>
  <cols>
    <col min="1" max="1" width="1.140625" style="168" customWidth="1"/>
    <col min="2" max="2" width="2.140625" style="168" customWidth="1"/>
    <col min="3" max="3" width="0.85546875" style="168" customWidth="1"/>
    <col min="4" max="4" width="2.28515625" style="168" customWidth="1"/>
    <col min="5" max="5" width="37.85546875" style="168" customWidth="1"/>
    <col min="6" max="6" width="1.140625" style="168" customWidth="1"/>
    <col min="7" max="14" width="11.85546875" style="168" customWidth="1"/>
    <col min="15" max="254" width="9.140625" style="168" customWidth="1"/>
    <col min="255" max="255" width="4.42578125" style="168" customWidth="1"/>
    <col min="256" max="16384" width="1.7109375" style="168"/>
  </cols>
  <sheetData>
    <row r="1" spans="1:16" hidden="1" x14ac:dyDescent="0.25"/>
    <row r="2" spans="1:16" ht="9" customHeight="1" x14ac:dyDescent="0.25"/>
    <row r="3" spans="1:16" ht="39" customHeight="1" x14ac:dyDescent="0.25">
      <c r="A3" s="648" t="s">
        <v>669</v>
      </c>
      <c r="B3" s="728"/>
      <c r="C3" s="728"/>
      <c r="D3" s="728"/>
      <c r="E3" s="728"/>
      <c r="F3" s="728"/>
      <c r="G3" s="728"/>
      <c r="H3" s="728"/>
      <c r="I3" s="313"/>
      <c r="J3" s="265"/>
      <c r="K3" s="265"/>
      <c r="L3" s="265"/>
      <c r="M3" s="266"/>
      <c r="N3" s="267" t="s">
        <v>327</v>
      </c>
      <c r="O3" s="268"/>
      <c r="P3" s="268"/>
    </row>
    <row r="4" spans="1:16" ht="18" customHeight="1" x14ac:dyDescent="0.25">
      <c r="A4" s="269" t="s">
        <v>317</v>
      </c>
      <c r="B4" s="269"/>
      <c r="C4" s="269"/>
      <c r="D4" s="269"/>
      <c r="E4" s="269"/>
      <c r="F4" s="269"/>
      <c r="G4" s="269"/>
      <c r="H4" s="269"/>
      <c r="I4" s="269"/>
      <c r="J4" s="269"/>
      <c r="K4" s="269"/>
      <c r="L4" s="269"/>
      <c r="M4" s="269"/>
      <c r="N4" s="269"/>
    </row>
    <row r="5" spans="1:16" ht="17.25" customHeight="1" x14ac:dyDescent="0.25">
      <c r="A5" s="270" t="s">
        <v>333</v>
      </c>
      <c r="B5" s="271"/>
      <c r="C5" s="271"/>
      <c r="D5" s="271"/>
      <c r="E5" s="271"/>
      <c r="F5" s="271"/>
      <c r="G5" s="271"/>
      <c r="H5" s="271"/>
      <c r="I5" s="271"/>
      <c r="J5" s="271"/>
      <c r="K5" s="271"/>
      <c r="L5" s="271"/>
      <c r="M5" s="271"/>
      <c r="N5" s="271"/>
    </row>
    <row r="6" spans="1:16" ht="12.75" customHeight="1" x14ac:dyDescent="0.25">
      <c r="A6" s="272"/>
      <c r="B6" s="272"/>
      <c r="C6" s="272"/>
      <c r="D6" s="272"/>
      <c r="E6" s="272"/>
      <c r="F6" s="272"/>
      <c r="G6" s="272"/>
      <c r="H6" s="272"/>
      <c r="I6" s="272"/>
      <c r="J6" s="272"/>
      <c r="K6" s="272"/>
      <c r="L6" s="272"/>
      <c r="M6" s="272"/>
      <c r="N6" s="272"/>
    </row>
    <row r="7" spans="1:16" ht="12.75" customHeight="1" x14ac:dyDescent="0.25">
      <c r="A7" s="272"/>
      <c r="B7" s="272"/>
      <c r="C7" s="272"/>
      <c r="D7" s="272"/>
      <c r="E7" s="272"/>
      <c r="F7" s="272"/>
      <c r="G7" s="272"/>
      <c r="H7" s="272"/>
      <c r="I7" s="272"/>
      <c r="J7" s="272"/>
      <c r="K7" s="272"/>
      <c r="L7" s="272"/>
      <c r="M7" s="272"/>
      <c r="N7" s="272"/>
    </row>
    <row r="8" spans="1:16" ht="24.75" customHeight="1" x14ac:dyDescent="0.25">
      <c r="A8" s="273"/>
      <c r="B8" s="651" t="s">
        <v>223</v>
      </c>
      <c r="C8" s="651"/>
      <c r="D8" s="651"/>
      <c r="E8" s="651"/>
      <c r="F8" s="721"/>
      <c r="G8" s="316" t="s">
        <v>334</v>
      </c>
      <c r="H8" s="317"/>
      <c r="I8" s="317"/>
      <c r="J8" s="317"/>
      <c r="K8" s="317"/>
      <c r="L8" s="317"/>
      <c r="M8" s="317"/>
      <c r="N8" s="318"/>
    </row>
    <row r="9" spans="1:16" ht="13.5" customHeight="1" x14ac:dyDescent="0.25">
      <c r="A9" s="319"/>
      <c r="B9" s="665"/>
      <c r="C9" s="665"/>
      <c r="D9" s="665"/>
      <c r="E9" s="665"/>
      <c r="F9" s="682"/>
      <c r="G9" s="747" t="s">
        <v>646</v>
      </c>
      <c r="H9" s="744" t="s">
        <v>601</v>
      </c>
      <c r="I9" s="749" t="s">
        <v>502</v>
      </c>
      <c r="J9" s="745" t="s">
        <v>503</v>
      </c>
      <c r="K9" s="274" t="s">
        <v>224</v>
      </c>
      <c r="L9" s="275"/>
      <c r="M9" s="275"/>
      <c r="N9" s="276"/>
    </row>
    <row r="10" spans="1:16" ht="26.25" customHeight="1" x14ac:dyDescent="0.25">
      <c r="A10" s="277"/>
      <c r="B10" s="652"/>
      <c r="C10" s="652"/>
      <c r="D10" s="652"/>
      <c r="E10" s="652"/>
      <c r="F10" s="722"/>
      <c r="G10" s="748"/>
      <c r="H10" s="659"/>
      <c r="I10" s="750"/>
      <c r="J10" s="746"/>
      <c r="K10" s="278" t="s">
        <v>213</v>
      </c>
      <c r="L10" s="279" t="s">
        <v>214</v>
      </c>
      <c r="M10" s="279" t="s">
        <v>215</v>
      </c>
      <c r="N10" s="280" t="s">
        <v>216</v>
      </c>
    </row>
    <row r="11" spans="1:16" x14ac:dyDescent="0.25">
      <c r="A11" s="281"/>
      <c r="B11" s="358" t="s">
        <v>624</v>
      </c>
      <c r="C11" s="358"/>
      <c r="D11" s="358"/>
      <c r="E11" s="359"/>
      <c r="F11" s="360"/>
      <c r="G11" s="361">
        <v>22691</v>
      </c>
      <c r="H11" s="362">
        <v>23488</v>
      </c>
      <c r="I11" s="362">
        <v>23797</v>
      </c>
      <c r="J11" s="474">
        <v>24319</v>
      </c>
      <c r="K11" s="502">
        <v>1.0351240579965626</v>
      </c>
      <c r="L11" s="503">
        <v>1.0131556539509536</v>
      </c>
      <c r="M11" s="503">
        <v>1.0219355380930368</v>
      </c>
      <c r="N11" s="363">
        <v>1.0717465074258516</v>
      </c>
    </row>
    <row r="12" spans="1:16" x14ac:dyDescent="0.25">
      <c r="A12" s="309"/>
      <c r="B12" s="310"/>
      <c r="C12" s="310" t="s">
        <v>626</v>
      </c>
      <c r="D12" s="310"/>
      <c r="E12" s="368"/>
      <c r="F12" s="369"/>
      <c r="G12" s="370">
        <v>23337</v>
      </c>
      <c r="H12" s="371">
        <v>24432</v>
      </c>
      <c r="I12" s="371">
        <v>24265</v>
      </c>
      <c r="J12" s="476">
        <v>24287</v>
      </c>
      <c r="K12" s="504">
        <v>1.0469211980974418</v>
      </c>
      <c r="L12" s="505">
        <v>0.99316470203012441</v>
      </c>
      <c r="M12" s="505">
        <v>1.0009066556769008</v>
      </c>
      <c r="N12" s="372">
        <v>1.0407078887603376</v>
      </c>
    </row>
    <row r="13" spans="1:16" x14ac:dyDescent="0.25">
      <c r="A13" s="281"/>
      <c r="B13" s="358" t="s">
        <v>647</v>
      </c>
      <c r="C13" s="358"/>
      <c r="D13" s="358"/>
      <c r="E13" s="359"/>
      <c r="F13" s="360"/>
      <c r="G13" s="406">
        <v>20482.539700000001</v>
      </c>
      <c r="H13" s="284">
        <v>21864.724999999999</v>
      </c>
      <c r="I13" s="477">
        <v>21358.360100000002</v>
      </c>
      <c r="J13" s="478">
        <v>21969.72464356184</v>
      </c>
      <c r="K13" s="426">
        <v>1.0674811483460713</v>
      </c>
      <c r="L13" s="430">
        <v>0.97684101217829189</v>
      </c>
      <c r="M13" s="430">
        <v>1.0286241331590733</v>
      </c>
      <c r="N13" s="285">
        <v>1.0726074483606074</v>
      </c>
    </row>
    <row r="14" spans="1:16" x14ac:dyDescent="0.25">
      <c r="A14" s="731" t="s">
        <v>427</v>
      </c>
      <c r="B14" s="732"/>
      <c r="C14" s="479"/>
      <c r="D14" s="479" t="s">
        <v>207</v>
      </c>
      <c r="E14" s="480"/>
      <c r="F14" s="481"/>
      <c r="G14" s="482">
        <v>24552.665300000001</v>
      </c>
      <c r="H14" s="289">
        <v>25891.233</v>
      </c>
      <c r="I14" s="485">
        <v>24954.449700000001</v>
      </c>
      <c r="J14" s="486">
        <v>25847.134324921561</v>
      </c>
      <c r="K14" s="458">
        <v>1.0545182237302766</v>
      </c>
      <c r="L14" s="572">
        <v>0.96381851339408986</v>
      </c>
      <c r="M14" s="572">
        <v>1.0357725630359846</v>
      </c>
      <c r="N14" s="301">
        <v>1.0527221386804617</v>
      </c>
    </row>
    <row r="15" spans="1:16" ht="12.75" customHeight="1" x14ac:dyDescent="0.25">
      <c r="A15" s="733"/>
      <c r="B15" s="734"/>
      <c r="C15" s="737" t="s">
        <v>427</v>
      </c>
      <c r="D15" s="738"/>
      <c r="E15" s="479" t="s">
        <v>208</v>
      </c>
      <c r="F15" s="481"/>
      <c r="G15" s="482">
        <v>24986.5082</v>
      </c>
      <c r="H15" s="289">
        <v>26568.122599999999</v>
      </c>
      <c r="I15" s="485">
        <v>25488.513299999999</v>
      </c>
      <c r="J15" s="486">
        <v>26719.298706280835</v>
      </c>
      <c r="K15" s="458">
        <v>1.0632987365557545</v>
      </c>
      <c r="L15" s="572">
        <v>0.95936448667246066</v>
      </c>
      <c r="M15" s="572">
        <v>1.0482878460502769</v>
      </c>
      <c r="N15" s="301">
        <v>1.0693490459895807</v>
      </c>
    </row>
    <row r="16" spans="1:16" ht="27" customHeight="1" x14ac:dyDescent="0.25">
      <c r="A16" s="735"/>
      <c r="B16" s="736"/>
      <c r="C16" s="739"/>
      <c r="D16" s="740"/>
      <c r="E16" s="487" t="s">
        <v>209</v>
      </c>
      <c r="F16" s="415"/>
      <c r="G16" s="416">
        <v>26534.4149</v>
      </c>
      <c r="H16" s="417">
        <v>27772.157999999999</v>
      </c>
      <c r="I16" s="488">
        <v>27024.809300000001</v>
      </c>
      <c r="J16" s="489">
        <v>27776.730062691593</v>
      </c>
      <c r="K16" s="348">
        <v>1.0466467078571233</v>
      </c>
      <c r="L16" s="346">
        <v>0.97309000258460299</v>
      </c>
      <c r="M16" s="346">
        <v>1.0278233512897199</v>
      </c>
      <c r="N16" s="297">
        <v>1.04681901475399</v>
      </c>
    </row>
    <row r="17" spans="1:14" ht="27" customHeight="1" x14ac:dyDescent="0.25">
      <c r="A17" s="281"/>
      <c r="B17" s="718" t="s">
        <v>210</v>
      </c>
      <c r="C17" s="719"/>
      <c r="D17" s="719"/>
      <c r="E17" s="719"/>
      <c r="F17" s="720"/>
      <c r="G17" s="406">
        <v>29384.2372</v>
      </c>
      <c r="H17" s="284">
        <v>30507.712500000001</v>
      </c>
      <c r="I17" s="477">
        <v>30367.899600000001</v>
      </c>
      <c r="J17" s="478">
        <v>29863.069220067944</v>
      </c>
      <c r="K17" s="426">
        <v>1.0382339446946747</v>
      </c>
      <c r="L17" s="430">
        <v>0.99541712935704374</v>
      </c>
      <c r="M17" s="430">
        <v>0.98337618384604852</v>
      </c>
      <c r="N17" s="285">
        <v>1.0162955402520351</v>
      </c>
    </row>
    <row r="18" spans="1:14" ht="13.5" customHeight="1" x14ac:dyDescent="0.25">
      <c r="A18" s="250"/>
      <c r="B18" s="351"/>
      <c r="C18" s="351"/>
      <c r="D18" s="351"/>
      <c r="E18" s="246"/>
      <c r="F18" s="351"/>
      <c r="G18" s="246"/>
      <c r="H18" s="246"/>
      <c r="I18" s="246"/>
      <c r="J18" s="246"/>
      <c r="K18" s="246"/>
      <c r="L18" s="246"/>
      <c r="M18" s="246"/>
      <c r="N18" s="246" t="s">
        <v>220</v>
      </c>
    </row>
    <row r="19" spans="1:14" ht="12.75" customHeight="1" x14ac:dyDescent="0.25">
      <c r="A19" s="507"/>
      <c r="B19" s="507"/>
      <c r="C19" s="272"/>
      <c r="D19" s="272"/>
      <c r="E19" s="272"/>
      <c r="F19" s="272"/>
      <c r="G19" s="272"/>
      <c r="H19" s="272"/>
      <c r="I19" s="272"/>
      <c r="J19" s="272"/>
      <c r="K19" s="272"/>
      <c r="L19" s="272"/>
      <c r="M19" s="394"/>
      <c r="N19" s="394"/>
    </row>
    <row r="20" spans="1:14" ht="24.75" customHeight="1" x14ac:dyDescent="0.25">
      <c r="A20" s="273"/>
      <c r="B20" s="651" t="s">
        <v>225</v>
      </c>
      <c r="C20" s="651"/>
      <c r="D20" s="651"/>
      <c r="E20" s="651"/>
      <c r="F20" s="721"/>
      <c r="G20" s="316" t="s">
        <v>335</v>
      </c>
      <c r="H20" s="317"/>
      <c r="I20" s="317"/>
      <c r="J20" s="317"/>
      <c r="K20" s="317"/>
      <c r="L20" s="317"/>
      <c r="M20" s="317"/>
      <c r="N20" s="318"/>
    </row>
    <row r="21" spans="1:14" ht="13.5" customHeight="1" x14ac:dyDescent="0.25">
      <c r="A21" s="319"/>
      <c r="B21" s="665"/>
      <c r="C21" s="665"/>
      <c r="D21" s="665"/>
      <c r="E21" s="665"/>
      <c r="F21" s="682"/>
      <c r="G21" s="747" t="s">
        <v>646</v>
      </c>
      <c r="H21" s="744" t="s">
        <v>601</v>
      </c>
      <c r="I21" s="749" t="s">
        <v>502</v>
      </c>
      <c r="J21" s="745" t="s">
        <v>503</v>
      </c>
      <c r="K21" s="274" t="s">
        <v>224</v>
      </c>
      <c r="L21" s="275"/>
      <c r="M21" s="275"/>
      <c r="N21" s="276"/>
    </row>
    <row r="22" spans="1:14" ht="26.25" customHeight="1" x14ac:dyDescent="0.25">
      <c r="A22" s="277"/>
      <c r="B22" s="652"/>
      <c r="C22" s="652"/>
      <c r="D22" s="652"/>
      <c r="E22" s="652"/>
      <c r="F22" s="722"/>
      <c r="G22" s="748"/>
      <c r="H22" s="659"/>
      <c r="I22" s="750"/>
      <c r="J22" s="746"/>
      <c r="K22" s="278" t="s">
        <v>213</v>
      </c>
      <c r="L22" s="279" t="s">
        <v>214</v>
      </c>
      <c r="M22" s="279" t="s">
        <v>215</v>
      </c>
      <c r="N22" s="280" t="s">
        <v>216</v>
      </c>
    </row>
    <row r="23" spans="1:14" x14ac:dyDescent="0.25">
      <c r="A23" s="281"/>
      <c r="B23" s="358" t="s">
        <v>624</v>
      </c>
      <c r="C23" s="358"/>
      <c r="D23" s="358"/>
      <c r="E23" s="359"/>
      <c r="F23" s="360"/>
      <c r="G23" s="361">
        <v>22691</v>
      </c>
      <c r="H23" s="362">
        <v>23255.445544554455</v>
      </c>
      <c r="I23" s="362">
        <v>23213.188313905281</v>
      </c>
      <c r="J23" s="474">
        <v>23280.060932704404</v>
      </c>
      <c r="K23" s="502">
        <v>1.0248753049470916</v>
      </c>
      <c r="L23" s="503">
        <v>0.99818291029650608</v>
      </c>
      <c r="M23" s="503">
        <v>1.0028808028390941</v>
      </c>
      <c r="N23" s="363">
        <v>1.0259601133799481</v>
      </c>
    </row>
    <row r="24" spans="1:14" x14ac:dyDescent="0.25">
      <c r="A24" s="309"/>
      <c r="B24" s="310"/>
      <c r="C24" s="310" t="s">
        <v>626</v>
      </c>
      <c r="D24" s="310"/>
      <c r="E24" s="368"/>
      <c r="F24" s="369"/>
      <c r="G24" s="370">
        <v>23337</v>
      </c>
      <c r="H24" s="371">
        <v>24190.09900990099</v>
      </c>
      <c r="I24" s="371">
        <v>23669.706872165047</v>
      </c>
      <c r="J24" s="476">
        <v>23249.428014005178</v>
      </c>
      <c r="K24" s="504">
        <v>1.0365556416806354</v>
      </c>
      <c r="L24" s="505">
        <v>0.97848739116268402</v>
      </c>
      <c r="M24" s="505">
        <v>0.98224401931001071</v>
      </c>
      <c r="N24" s="372">
        <v>0.99624750456379041</v>
      </c>
    </row>
    <row r="25" spans="1:14" x14ac:dyDescent="0.25">
      <c r="A25" s="281"/>
      <c r="B25" s="358" t="s">
        <v>647</v>
      </c>
      <c r="C25" s="358"/>
      <c r="D25" s="358"/>
      <c r="E25" s="359"/>
      <c r="F25" s="360"/>
      <c r="G25" s="406">
        <v>20482.539700000001</v>
      </c>
      <c r="H25" s="284">
        <v>21648.242574257423</v>
      </c>
      <c r="I25" s="284">
        <v>20834.375554796861</v>
      </c>
      <c r="J25" s="478">
        <v>21031.149651583422</v>
      </c>
      <c r="K25" s="426">
        <v>1.0569120280654172</v>
      </c>
      <c r="L25" s="430">
        <v>0.96240493810669159</v>
      </c>
      <c r="M25" s="430">
        <v>1.0094446841600326</v>
      </c>
      <c r="N25" s="285">
        <v>1.0267842738067985</v>
      </c>
    </row>
    <row r="26" spans="1:14" x14ac:dyDescent="0.25">
      <c r="A26" s="731" t="s">
        <v>427</v>
      </c>
      <c r="B26" s="732"/>
      <c r="C26" s="479"/>
      <c r="D26" s="479" t="s">
        <v>207</v>
      </c>
      <c r="E26" s="480"/>
      <c r="F26" s="481"/>
      <c r="G26" s="379">
        <v>24552.665300000004</v>
      </c>
      <c r="H26" s="300">
        <v>25634.884158415844</v>
      </c>
      <c r="I26" s="300">
        <v>24342.242306004002</v>
      </c>
      <c r="J26" s="486">
        <v>24742.911386980122</v>
      </c>
      <c r="K26" s="458">
        <v>1.0440774492378975</v>
      </c>
      <c r="L26" s="572">
        <v>0.9495748900434382</v>
      </c>
      <c r="M26" s="572">
        <v>1.0164598263356082</v>
      </c>
      <c r="N26" s="301">
        <v>1.007748490221146</v>
      </c>
    </row>
    <row r="27" spans="1:14" ht="12.75" customHeight="1" x14ac:dyDescent="0.25">
      <c r="A27" s="733"/>
      <c r="B27" s="734"/>
      <c r="C27" s="737" t="s">
        <v>427</v>
      </c>
      <c r="D27" s="738"/>
      <c r="E27" s="479" t="s">
        <v>208</v>
      </c>
      <c r="F27" s="481"/>
      <c r="G27" s="379">
        <v>24986.508199999997</v>
      </c>
      <c r="H27" s="300">
        <v>26305.071881188116</v>
      </c>
      <c r="I27" s="300">
        <v>24863.203726283959</v>
      </c>
      <c r="J27" s="486">
        <v>25577.815780309546</v>
      </c>
      <c r="K27" s="458">
        <v>1.0527710262928263</v>
      </c>
      <c r="L27" s="572">
        <v>0.94518668637680858</v>
      </c>
      <c r="M27" s="572">
        <v>1.0287417527480636</v>
      </c>
      <c r="N27" s="301">
        <v>1.0236650745905165</v>
      </c>
    </row>
    <row r="28" spans="1:14" ht="27" customHeight="1" x14ac:dyDescent="0.25">
      <c r="A28" s="735"/>
      <c r="B28" s="736"/>
      <c r="C28" s="739"/>
      <c r="D28" s="740"/>
      <c r="E28" s="487" t="s">
        <v>209</v>
      </c>
      <c r="F28" s="415"/>
      <c r="G28" s="392">
        <v>26534.414899999996</v>
      </c>
      <c r="H28" s="296">
        <v>27497.186138613859</v>
      </c>
      <c r="I28" s="296">
        <v>26361.809783934063</v>
      </c>
      <c r="J28" s="489">
        <v>26590.072304401598</v>
      </c>
      <c r="K28" s="348">
        <v>1.0362838691654688</v>
      </c>
      <c r="L28" s="346">
        <v>0.95870936215231839</v>
      </c>
      <c r="M28" s="346">
        <v>1.0086588334540918</v>
      </c>
      <c r="N28" s="297">
        <v>1.0020975553676748</v>
      </c>
    </row>
    <row r="29" spans="1:14" ht="27" customHeight="1" x14ac:dyDescent="0.25">
      <c r="A29" s="281"/>
      <c r="B29" s="718" t="s">
        <v>210</v>
      </c>
      <c r="C29" s="719"/>
      <c r="D29" s="719"/>
      <c r="E29" s="719"/>
      <c r="F29" s="720"/>
      <c r="G29" s="470">
        <v>29384.237199999996</v>
      </c>
      <c r="H29" s="573">
        <v>30205.655940594061</v>
      </c>
      <c r="I29" s="573">
        <v>29622.884065746472</v>
      </c>
      <c r="J29" s="574">
        <v>28587.280360243069</v>
      </c>
      <c r="K29" s="426">
        <v>1.0279544006877968</v>
      </c>
      <c r="L29" s="430">
        <v>0.98070653138624975</v>
      </c>
      <c r="M29" s="430">
        <v>0.96504041594312917</v>
      </c>
      <c r="N29" s="285">
        <v>0.97287808309153834</v>
      </c>
    </row>
    <row r="30" spans="1:14" ht="13.5" customHeight="1" x14ac:dyDescent="0.25">
      <c r="A30" s="250"/>
      <c r="B30" s="351"/>
      <c r="C30" s="351"/>
      <c r="D30" s="351"/>
      <c r="E30" s="246"/>
      <c r="F30" s="351"/>
      <c r="G30" s="246"/>
      <c r="H30" s="246"/>
      <c r="I30" s="246"/>
      <c r="J30" s="246"/>
      <c r="K30" s="246"/>
      <c r="L30" s="246"/>
      <c r="M30" s="246"/>
      <c r="N30" s="246" t="s">
        <v>220</v>
      </c>
    </row>
    <row r="31" spans="1:14" ht="12.75" customHeight="1" x14ac:dyDescent="0.25">
      <c r="A31" s="272"/>
      <c r="B31" s="272"/>
      <c r="C31" s="272"/>
      <c r="D31" s="272"/>
      <c r="E31" s="272"/>
      <c r="F31" s="272"/>
      <c r="G31" s="272"/>
      <c r="H31" s="272"/>
      <c r="I31" s="272"/>
      <c r="J31" s="272"/>
      <c r="K31" s="272"/>
      <c r="L31" s="272"/>
      <c r="M31" s="394"/>
      <c r="N31" s="394"/>
    </row>
    <row r="32" spans="1:14" ht="15" customHeight="1" x14ac:dyDescent="0.25">
      <c r="A32" s="446"/>
      <c r="B32" s="508"/>
      <c r="C32" s="508"/>
      <c r="D32" s="508"/>
      <c r="E32" s="508"/>
      <c r="F32" s="509"/>
      <c r="G32" s="510" t="s">
        <v>646</v>
      </c>
      <c r="H32" s="511" t="s">
        <v>601</v>
      </c>
      <c r="I32" s="511" t="s">
        <v>502</v>
      </c>
      <c r="J32" s="512" t="s">
        <v>503</v>
      </c>
      <c r="K32" s="272"/>
      <c r="L32" s="272"/>
      <c r="M32" s="394"/>
      <c r="N32" s="394"/>
    </row>
    <row r="33" spans="1:20" x14ac:dyDescent="0.25">
      <c r="A33" s="513"/>
      <c r="B33" s="441" t="s">
        <v>226</v>
      </c>
      <c r="C33" s="441"/>
      <c r="D33" s="441"/>
      <c r="E33" s="441"/>
      <c r="F33" s="442"/>
      <c r="G33" s="514">
        <v>100</v>
      </c>
      <c r="H33" s="515">
        <v>101</v>
      </c>
      <c r="I33" s="515">
        <v>101.5</v>
      </c>
      <c r="J33" s="516">
        <v>101.9</v>
      </c>
      <c r="K33" s="517"/>
      <c r="L33" s="517"/>
      <c r="M33" s="517"/>
      <c r="N33" s="517"/>
    </row>
    <row r="34" spans="1:20" x14ac:dyDescent="0.25">
      <c r="A34" s="440"/>
      <c r="B34" s="441" t="s">
        <v>222</v>
      </c>
      <c r="C34" s="441"/>
      <c r="D34" s="441"/>
      <c r="E34" s="423"/>
      <c r="F34" s="442"/>
      <c r="G34" s="518">
        <v>0</v>
      </c>
      <c r="H34" s="519">
        <v>0.01</v>
      </c>
      <c r="I34" s="519">
        <v>1.4999999999999999E-2</v>
      </c>
      <c r="J34" s="520">
        <v>1.9000000000000059E-2</v>
      </c>
      <c r="K34" s="517"/>
      <c r="L34" s="517"/>
      <c r="M34" s="517"/>
      <c r="N34" s="517"/>
      <c r="T34" s="168" t="s">
        <v>413</v>
      </c>
    </row>
    <row r="35" spans="1:20" ht="12.75" customHeight="1" x14ac:dyDescent="0.25">
      <c r="A35" s="272"/>
      <c r="B35" s="272"/>
      <c r="C35" s="272"/>
      <c r="D35" s="272"/>
      <c r="E35" s="272"/>
      <c r="F35" s="272"/>
      <c r="G35" s="272"/>
      <c r="H35" s="272"/>
      <c r="I35" s="272"/>
      <c r="J35" s="255" t="s">
        <v>644</v>
      </c>
      <c r="K35" s="272"/>
      <c r="L35" s="272"/>
      <c r="M35" s="394"/>
      <c r="N35" s="394"/>
    </row>
  </sheetData>
  <sheetProtection password="CB3F" sheet="1" objects="1" scenarios="1"/>
  <mergeCells count="17">
    <mergeCell ref="I21:I22"/>
    <mergeCell ref="J21:J22"/>
    <mergeCell ref="A26:B28"/>
    <mergeCell ref="C27:D28"/>
    <mergeCell ref="B29:F29"/>
    <mergeCell ref="H21:H22"/>
    <mergeCell ref="A14:B16"/>
    <mergeCell ref="C15:D16"/>
    <mergeCell ref="B17:F17"/>
    <mergeCell ref="B20:F22"/>
    <mergeCell ref="G21:G22"/>
    <mergeCell ref="J9:J10"/>
    <mergeCell ref="A3:H3"/>
    <mergeCell ref="B8:F10"/>
    <mergeCell ref="G9:G10"/>
    <mergeCell ref="H9:H10"/>
    <mergeCell ref="I9:I10"/>
  </mergeCells>
  <phoneticPr fontId="0" type="noConversion"/>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T36"/>
  <sheetViews>
    <sheetView zoomScale="90" zoomScaleNormal="90" workbookViewId="0">
      <pane xSplit="6" ySplit="9" topLeftCell="G10" activePane="bottomRight" state="frozen"/>
      <selection activeCell="C39" sqref="C39"/>
      <selection pane="topRight" activeCell="C39" sqref="C39"/>
      <selection pane="bottomLeft" activeCell="C39" sqref="C39"/>
      <selection pane="bottomRight" activeCell="A3" sqref="A3:H3"/>
    </sheetView>
  </sheetViews>
  <sheetFormatPr defaultColWidth="1.7109375" defaultRowHeight="12.75" x14ac:dyDescent="0.25"/>
  <cols>
    <col min="1" max="1" width="1.140625" style="168" customWidth="1"/>
    <col min="2" max="3" width="1.7109375" style="168" customWidth="1"/>
    <col min="4" max="4" width="26.42578125" style="168" customWidth="1"/>
    <col min="5" max="5" width="7.28515625" style="168" customWidth="1"/>
    <col min="6" max="6" width="1.140625" style="168" customWidth="1"/>
    <col min="7" max="9" width="12.7109375" style="168" customWidth="1"/>
    <col min="10" max="10" width="15.140625" style="168" customWidth="1"/>
    <col min="11" max="254" width="9.140625" style="168" customWidth="1"/>
    <col min="255" max="255" width="4.42578125" style="168" bestFit="1" customWidth="1"/>
    <col min="256" max="16384" width="1.7109375" style="168"/>
  </cols>
  <sheetData>
    <row r="2" spans="1:12" ht="9" customHeight="1" x14ac:dyDescent="0.25"/>
    <row r="3" spans="1:12" ht="39" customHeight="1" x14ac:dyDescent="0.25">
      <c r="A3" s="648" t="s">
        <v>669</v>
      </c>
      <c r="B3" s="648"/>
      <c r="C3" s="648"/>
      <c r="D3" s="648"/>
      <c r="E3" s="648"/>
      <c r="F3" s="648"/>
      <c r="G3" s="648"/>
      <c r="H3" s="648"/>
      <c r="I3" s="565"/>
      <c r="J3" s="267" t="s">
        <v>330</v>
      </c>
      <c r="K3" s="268"/>
      <c r="L3" s="268"/>
    </row>
    <row r="4" spans="1:12" ht="21" customHeight="1" x14ac:dyDescent="0.25">
      <c r="A4" s="269" t="s">
        <v>336</v>
      </c>
      <c r="B4" s="269"/>
      <c r="C4" s="269"/>
      <c r="D4" s="269"/>
      <c r="E4" s="269"/>
      <c r="F4" s="269"/>
      <c r="G4" s="269"/>
      <c r="H4" s="269"/>
      <c r="I4" s="269"/>
      <c r="J4" s="269"/>
    </row>
    <row r="5" spans="1:12" ht="17.25" customHeight="1" x14ac:dyDescent="0.25">
      <c r="A5" s="270" t="s">
        <v>337</v>
      </c>
      <c r="B5" s="271"/>
      <c r="C5" s="271"/>
      <c r="D5" s="271"/>
      <c r="E5" s="271"/>
      <c r="F5" s="271"/>
      <c r="G5" s="271"/>
      <c r="H5" s="271"/>
      <c r="I5" s="271"/>
      <c r="J5" s="271"/>
    </row>
    <row r="6" spans="1:12" ht="12.75" customHeight="1" x14ac:dyDescent="0.25">
      <c r="A6" s="272"/>
      <c r="B6" s="272"/>
      <c r="C6" s="272"/>
      <c r="D6" s="272"/>
      <c r="E6" s="272"/>
      <c r="F6" s="272"/>
      <c r="G6" s="272"/>
      <c r="H6" s="272"/>
      <c r="I6" s="272"/>
      <c r="J6" s="272"/>
    </row>
    <row r="7" spans="1:12" ht="12.75" customHeight="1" x14ac:dyDescent="0.25">
      <c r="A7" s="272"/>
      <c r="B7" s="272"/>
      <c r="C7" s="272"/>
      <c r="D7" s="272"/>
      <c r="E7" s="272"/>
      <c r="F7" s="272"/>
      <c r="G7" s="272"/>
      <c r="H7" s="272"/>
      <c r="I7" s="272"/>
      <c r="J7" s="272"/>
    </row>
    <row r="8" spans="1:12" ht="19.5" customHeight="1" x14ac:dyDescent="0.25">
      <c r="A8" s="273"/>
      <c r="B8" s="651" t="s">
        <v>227</v>
      </c>
      <c r="C8" s="651"/>
      <c r="D8" s="651"/>
      <c r="E8" s="651"/>
      <c r="F8" s="721"/>
      <c r="G8" s="656" t="s">
        <v>228</v>
      </c>
      <c r="H8" s="653" t="s">
        <v>229</v>
      </c>
      <c r="I8" s="655"/>
      <c r="J8" s="656" t="s">
        <v>230</v>
      </c>
    </row>
    <row r="9" spans="1:12" ht="33.75" customHeight="1" x14ac:dyDescent="0.25">
      <c r="A9" s="277"/>
      <c r="B9" s="652"/>
      <c r="C9" s="652"/>
      <c r="D9" s="652"/>
      <c r="E9" s="652"/>
      <c r="F9" s="722"/>
      <c r="G9" s="657"/>
      <c r="H9" s="278" t="s">
        <v>525</v>
      </c>
      <c r="I9" s="280" t="s">
        <v>526</v>
      </c>
      <c r="J9" s="657"/>
    </row>
    <row r="10" spans="1:12" x14ac:dyDescent="0.25">
      <c r="A10" s="440"/>
      <c r="B10" s="441" t="s">
        <v>658</v>
      </c>
      <c r="C10" s="441"/>
      <c r="D10" s="441"/>
      <c r="E10" s="423" t="s">
        <v>659</v>
      </c>
      <c r="F10" s="442"/>
      <c r="G10" s="553">
        <v>30387251.680000097</v>
      </c>
      <c r="H10" s="566">
        <v>2185520.4689999949</v>
      </c>
      <c r="I10" s="567">
        <v>2497964.1880000001</v>
      </c>
      <c r="J10" s="568">
        <v>0.15412662870339514</v>
      </c>
    </row>
    <row r="11" spans="1:12" x14ac:dyDescent="0.25">
      <c r="A11" s="440"/>
      <c r="B11" s="441" t="s">
        <v>660</v>
      </c>
      <c r="C11" s="441"/>
      <c r="D11" s="441"/>
      <c r="E11" s="423" t="s">
        <v>661</v>
      </c>
      <c r="F11" s="442"/>
      <c r="G11" s="553">
        <v>3114573.5620000022</v>
      </c>
      <c r="H11" s="566">
        <v>265850.1810000001</v>
      </c>
      <c r="I11" s="567">
        <v>189298.55099999995</v>
      </c>
      <c r="J11" s="568">
        <v>0.14613516840736598</v>
      </c>
    </row>
    <row r="12" spans="1:12" x14ac:dyDescent="0.25">
      <c r="A12" s="446"/>
      <c r="B12" s="447"/>
      <c r="C12" s="447" t="s">
        <v>662</v>
      </c>
      <c r="D12" s="447"/>
      <c r="E12" s="448" t="s">
        <v>663</v>
      </c>
      <c r="F12" s="449"/>
      <c r="G12" s="554">
        <v>3114573.5620000022</v>
      </c>
      <c r="H12" s="569">
        <v>265850.1810000001</v>
      </c>
      <c r="I12" s="570">
        <v>189298.55099999995</v>
      </c>
      <c r="J12" s="571">
        <v>0.14613516840736598</v>
      </c>
    </row>
    <row r="13" spans="1:12" x14ac:dyDescent="0.25">
      <c r="A13" s="440"/>
      <c r="B13" s="441" t="s">
        <v>664</v>
      </c>
      <c r="C13" s="441"/>
      <c r="D13" s="441"/>
      <c r="E13" s="423" t="s">
        <v>665</v>
      </c>
      <c r="F13" s="442"/>
      <c r="G13" s="553">
        <v>3309510.3389999969</v>
      </c>
      <c r="H13" s="566">
        <v>254872.79100000046</v>
      </c>
      <c r="I13" s="567">
        <v>266380.39700000006</v>
      </c>
      <c r="J13" s="568">
        <v>0.15750160434836491</v>
      </c>
    </row>
    <row r="14" spans="1:12" x14ac:dyDescent="0.25">
      <c r="A14" s="446"/>
      <c r="B14" s="447"/>
      <c r="C14" s="447" t="s">
        <v>666</v>
      </c>
      <c r="D14" s="447"/>
      <c r="E14" s="448" t="s">
        <v>667</v>
      </c>
      <c r="F14" s="449"/>
      <c r="G14" s="554">
        <v>3309510.3389999969</v>
      </c>
      <c r="H14" s="569">
        <v>254872.79100000046</v>
      </c>
      <c r="I14" s="570">
        <v>266380.39700000006</v>
      </c>
      <c r="J14" s="571">
        <v>0.15750160434836491</v>
      </c>
    </row>
    <row r="15" spans="1:12" x14ac:dyDescent="0.25">
      <c r="A15" s="440"/>
      <c r="B15" s="441" t="s">
        <v>24</v>
      </c>
      <c r="C15" s="441"/>
      <c r="D15" s="441"/>
      <c r="E15" s="423" t="s">
        <v>25</v>
      </c>
      <c r="F15" s="442"/>
      <c r="G15" s="553">
        <v>3644535.4949999973</v>
      </c>
      <c r="H15" s="566">
        <v>263336.21000000037</v>
      </c>
      <c r="I15" s="567">
        <v>283318.0740000002</v>
      </c>
      <c r="J15" s="568">
        <v>0.14999285498795806</v>
      </c>
    </row>
    <row r="16" spans="1:12" x14ac:dyDescent="0.25">
      <c r="A16" s="446"/>
      <c r="B16" s="447"/>
      <c r="C16" s="447" t="s">
        <v>26</v>
      </c>
      <c r="D16" s="447"/>
      <c r="E16" s="448" t="s">
        <v>27</v>
      </c>
      <c r="F16" s="449"/>
      <c r="G16" s="554">
        <v>1958708.3040000009</v>
      </c>
      <c r="H16" s="569">
        <v>134717.26700000002</v>
      </c>
      <c r="I16" s="570">
        <v>153274.85000000006</v>
      </c>
      <c r="J16" s="571">
        <v>0.14703165163075754</v>
      </c>
    </row>
    <row r="17" spans="1:20" x14ac:dyDescent="0.25">
      <c r="A17" s="446"/>
      <c r="B17" s="447"/>
      <c r="C17" s="447" t="s">
        <v>42</v>
      </c>
      <c r="D17" s="447"/>
      <c r="E17" s="448" t="s">
        <v>43</v>
      </c>
      <c r="F17" s="449"/>
      <c r="G17" s="554">
        <v>1685827.1909999996</v>
      </c>
      <c r="H17" s="569">
        <v>128618.94299999991</v>
      </c>
      <c r="I17" s="570">
        <v>130043.2240000001</v>
      </c>
      <c r="J17" s="571">
        <v>0.15343338177299579</v>
      </c>
      <c r="T17" s="168" t="s">
        <v>413</v>
      </c>
    </row>
    <row r="18" spans="1:20" x14ac:dyDescent="0.25">
      <c r="A18" s="440"/>
      <c r="B18" s="441" t="s">
        <v>58</v>
      </c>
      <c r="C18" s="441"/>
      <c r="D18" s="441"/>
      <c r="E18" s="423" t="s">
        <v>59</v>
      </c>
      <c r="F18" s="442"/>
      <c r="G18" s="553">
        <v>3322353.7609999976</v>
      </c>
      <c r="H18" s="566">
        <v>250429.9520000004</v>
      </c>
      <c r="I18" s="567">
        <v>389096.48000000039</v>
      </c>
      <c r="J18" s="568">
        <v>0.19249197346387015</v>
      </c>
    </row>
    <row r="19" spans="1:20" x14ac:dyDescent="0.25">
      <c r="A19" s="446"/>
      <c r="B19" s="447"/>
      <c r="C19" s="447" t="s">
        <v>60</v>
      </c>
      <c r="D19" s="447"/>
      <c r="E19" s="448" t="s">
        <v>61</v>
      </c>
      <c r="F19" s="449"/>
      <c r="G19" s="554">
        <v>885686.43999999925</v>
      </c>
      <c r="H19" s="569">
        <v>54705.338000000025</v>
      </c>
      <c r="I19" s="570">
        <v>93492.590000000113</v>
      </c>
      <c r="J19" s="571">
        <v>0.16732550178819522</v>
      </c>
    </row>
    <row r="20" spans="1:20" x14ac:dyDescent="0.25">
      <c r="A20" s="446"/>
      <c r="B20" s="447"/>
      <c r="C20" s="447" t="s">
        <v>68</v>
      </c>
      <c r="D20" s="447"/>
      <c r="E20" s="448" t="s">
        <v>69</v>
      </c>
      <c r="F20" s="449"/>
      <c r="G20" s="554">
        <v>2436667.3209999981</v>
      </c>
      <c r="H20" s="569">
        <v>195724.61400000055</v>
      </c>
      <c r="I20" s="570">
        <v>295603.89000000025</v>
      </c>
      <c r="J20" s="571">
        <v>0.20163955077723192</v>
      </c>
    </row>
    <row r="21" spans="1:20" x14ac:dyDescent="0.25">
      <c r="A21" s="440"/>
      <c r="B21" s="441" t="s">
        <v>84</v>
      </c>
      <c r="C21" s="441"/>
      <c r="D21" s="441"/>
      <c r="E21" s="423" t="s">
        <v>85</v>
      </c>
      <c r="F21" s="442"/>
      <c r="G21" s="553">
        <v>4607699.0650000004</v>
      </c>
      <c r="H21" s="566">
        <v>294073.59700000042</v>
      </c>
      <c r="I21" s="567">
        <v>398727.62799999997</v>
      </c>
      <c r="J21" s="568">
        <v>0.15035730746013906</v>
      </c>
    </row>
    <row r="22" spans="1:20" x14ac:dyDescent="0.25">
      <c r="A22" s="446"/>
      <c r="B22" s="447"/>
      <c r="C22" s="447" t="s">
        <v>86</v>
      </c>
      <c r="D22" s="447"/>
      <c r="E22" s="448" t="s">
        <v>87</v>
      </c>
      <c r="F22" s="449"/>
      <c r="G22" s="554">
        <v>1295513.5320000004</v>
      </c>
      <c r="H22" s="569">
        <v>107873.21000000006</v>
      </c>
      <c r="I22" s="570">
        <v>116973.09700000011</v>
      </c>
      <c r="J22" s="571">
        <v>0.17355766763229774</v>
      </c>
    </row>
    <row r="23" spans="1:20" x14ac:dyDescent="0.25">
      <c r="A23" s="446"/>
      <c r="B23" s="447"/>
      <c r="C23" s="447" t="s">
        <v>96</v>
      </c>
      <c r="D23" s="447"/>
      <c r="E23" s="448" t="s">
        <v>97</v>
      </c>
      <c r="F23" s="449"/>
      <c r="G23" s="554">
        <v>1733646.5589999985</v>
      </c>
      <c r="H23" s="569">
        <v>89465.105999999912</v>
      </c>
      <c r="I23" s="570">
        <v>137654.5790000002</v>
      </c>
      <c r="J23" s="571">
        <v>0.13100691361854472</v>
      </c>
    </row>
    <row r="24" spans="1:20" x14ac:dyDescent="0.25">
      <c r="A24" s="446"/>
      <c r="B24" s="447"/>
      <c r="C24" s="447" t="s">
        <v>108</v>
      </c>
      <c r="D24" s="447"/>
      <c r="E24" s="448" t="s">
        <v>109</v>
      </c>
      <c r="F24" s="449"/>
      <c r="G24" s="554">
        <v>1578538.9740000011</v>
      </c>
      <c r="H24" s="569">
        <v>96735.281000000032</v>
      </c>
      <c r="I24" s="570">
        <v>144099.95199999996</v>
      </c>
      <c r="J24" s="571">
        <v>0.15256844269718983</v>
      </c>
    </row>
    <row r="25" spans="1:20" x14ac:dyDescent="0.25">
      <c r="A25" s="440"/>
      <c r="B25" s="441" t="s">
        <v>118</v>
      </c>
      <c r="C25" s="441"/>
      <c r="D25" s="441"/>
      <c r="E25" s="423" t="s">
        <v>119</v>
      </c>
      <c r="F25" s="442"/>
      <c r="G25" s="553">
        <v>4988961.9589999951</v>
      </c>
      <c r="H25" s="566">
        <v>302280.54800000077</v>
      </c>
      <c r="I25" s="567">
        <v>391114.94599999924</v>
      </c>
      <c r="J25" s="568">
        <v>0.13898592526830703</v>
      </c>
    </row>
    <row r="26" spans="1:20" x14ac:dyDescent="0.25">
      <c r="A26" s="446"/>
      <c r="B26" s="447"/>
      <c r="C26" s="447" t="s">
        <v>120</v>
      </c>
      <c r="D26" s="447"/>
      <c r="E26" s="448" t="s">
        <v>121</v>
      </c>
      <c r="F26" s="449"/>
      <c r="G26" s="554">
        <v>1588934.5810000002</v>
      </c>
      <c r="H26" s="569">
        <v>78907.673999999999</v>
      </c>
      <c r="I26" s="570">
        <v>123926.99700000009</v>
      </c>
      <c r="J26" s="571">
        <v>0.12765451354979357</v>
      </c>
    </row>
    <row r="27" spans="1:20" x14ac:dyDescent="0.25">
      <c r="A27" s="446"/>
      <c r="B27" s="447"/>
      <c r="C27" s="447" t="s">
        <v>132</v>
      </c>
      <c r="D27" s="447"/>
      <c r="E27" s="448" t="s">
        <v>133</v>
      </c>
      <c r="F27" s="449"/>
      <c r="G27" s="554">
        <v>3400027.3779999986</v>
      </c>
      <c r="H27" s="569">
        <v>223372.87400000016</v>
      </c>
      <c r="I27" s="570">
        <v>267187.94899999979</v>
      </c>
      <c r="J27" s="571">
        <v>0.1442814331949771</v>
      </c>
    </row>
    <row r="28" spans="1:20" x14ac:dyDescent="0.25">
      <c r="A28" s="440"/>
      <c r="B28" s="441" t="s">
        <v>148</v>
      </c>
      <c r="C28" s="441"/>
      <c r="D28" s="441"/>
      <c r="E28" s="423" t="s">
        <v>149</v>
      </c>
      <c r="F28" s="442"/>
      <c r="G28" s="553">
        <v>3754077.5689999931</v>
      </c>
      <c r="H28" s="566">
        <v>241416.27400000041</v>
      </c>
      <c r="I28" s="567">
        <v>327918.26499999972</v>
      </c>
      <c r="J28" s="568">
        <v>0.15165763853719696</v>
      </c>
    </row>
    <row r="29" spans="1:20" x14ac:dyDescent="0.25">
      <c r="A29" s="446"/>
      <c r="B29" s="447"/>
      <c r="C29" s="447" t="s">
        <v>150</v>
      </c>
      <c r="D29" s="447"/>
      <c r="E29" s="448" t="s">
        <v>151</v>
      </c>
      <c r="F29" s="449"/>
      <c r="G29" s="554">
        <v>1964417.2569999988</v>
      </c>
      <c r="H29" s="569">
        <v>132061.26800000004</v>
      </c>
      <c r="I29" s="570">
        <v>189176.38199999972</v>
      </c>
      <c r="J29" s="571">
        <v>0.16352821624596428</v>
      </c>
    </row>
    <row r="30" spans="1:20" x14ac:dyDescent="0.25">
      <c r="A30" s="446"/>
      <c r="B30" s="447"/>
      <c r="C30" s="447" t="s">
        <v>162</v>
      </c>
      <c r="D30" s="447"/>
      <c r="E30" s="448" t="s">
        <v>163</v>
      </c>
      <c r="F30" s="449"/>
      <c r="G30" s="554">
        <v>1789660.3120000025</v>
      </c>
      <c r="H30" s="569">
        <v>109355.00600000002</v>
      </c>
      <c r="I30" s="570">
        <v>138741.88299999986</v>
      </c>
      <c r="J30" s="571">
        <v>0.13862792136388369</v>
      </c>
    </row>
    <row r="31" spans="1:20" x14ac:dyDescent="0.25">
      <c r="A31" s="440"/>
      <c r="B31" s="441" t="s">
        <v>172</v>
      </c>
      <c r="C31" s="441"/>
      <c r="D31" s="441"/>
      <c r="E31" s="423" t="s">
        <v>173</v>
      </c>
      <c r="F31" s="442"/>
      <c r="G31" s="553">
        <v>3645539.9300000011</v>
      </c>
      <c r="H31" s="566">
        <v>313260.9159999995</v>
      </c>
      <c r="I31" s="567">
        <v>252109.84699999963</v>
      </c>
      <c r="J31" s="568">
        <v>0.15508560428797688</v>
      </c>
    </row>
    <row r="32" spans="1:20" x14ac:dyDescent="0.25">
      <c r="A32" s="446"/>
      <c r="B32" s="447"/>
      <c r="C32" s="447" t="s">
        <v>174</v>
      </c>
      <c r="D32" s="447"/>
      <c r="E32" s="448" t="s">
        <v>175</v>
      </c>
      <c r="F32" s="449"/>
      <c r="G32" s="554">
        <v>3645539.9300000011</v>
      </c>
      <c r="H32" s="569">
        <v>313260.9159999995</v>
      </c>
      <c r="I32" s="570">
        <v>252109.84699999963</v>
      </c>
      <c r="J32" s="571">
        <v>0.15508560428797688</v>
      </c>
    </row>
    <row r="33" spans="1:13" ht="13.5" x14ac:dyDescent="0.25">
      <c r="A33" s="250" t="s">
        <v>231</v>
      </c>
      <c r="B33" s="250"/>
      <c r="C33" s="250"/>
      <c r="D33" s="250"/>
      <c r="E33" s="250"/>
      <c r="F33" s="250"/>
      <c r="G33" s="250"/>
      <c r="H33" s="250"/>
      <c r="I33" s="250"/>
      <c r="J33" s="246" t="s">
        <v>232</v>
      </c>
    </row>
    <row r="36" spans="1:13" x14ac:dyDescent="0.25">
      <c r="M36" s="168" t="s">
        <v>413</v>
      </c>
    </row>
  </sheetData>
  <sheetProtection password="CB3F" sheet="1" objects="1" scenarios="1"/>
  <mergeCells count="5">
    <mergeCell ref="J8:J9"/>
    <mergeCell ref="A3:H3"/>
    <mergeCell ref="B8:F9"/>
    <mergeCell ref="G8:G9"/>
    <mergeCell ref="H8:I8"/>
  </mergeCells>
  <phoneticPr fontId="0" type="noConversion"/>
  <pageMargins left="0.70866141732283472" right="0.70866141732283472" top="0.47244094488188981" bottom="0.59055118110236227" header="0.47244094488188981" footer="0.47244094488188981"/>
  <pageSetup paperSize="9" scale="9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64"/>
  <sheetViews>
    <sheetView workbookViewId="0">
      <selection activeCell="C1" sqref="C1"/>
    </sheetView>
  </sheetViews>
  <sheetFormatPr defaultRowHeight="15" x14ac:dyDescent="0.25"/>
  <cols>
    <col min="1" max="2" width="0.140625" style="768" customWidth="1"/>
    <col min="3" max="3" width="86.85546875" style="790" customWidth="1"/>
    <col min="4" max="4" width="2.42578125" style="768" hidden="1" customWidth="1"/>
    <col min="5" max="16384" width="9.140625" style="768"/>
  </cols>
  <sheetData>
    <row r="1" spans="1:4" x14ac:dyDescent="0.25">
      <c r="A1" s="766"/>
      <c r="B1" s="766"/>
      <c r="C1" s="767" t="s">
        <v>253</v>
      </c>
      <c r="D1" s="766">
        <v>4</v>
      </c>
    </row>
    <row r="2" spans="1:4" ht="22.5" customHeight="1" x14ac:dyDescent="0.25">
      <c r="A2" s="766"/>
      <c r="B2" s="766"/>
      <c r="C2" s="769" t="s">
        <v>669</v>
      </c>
      <c r="D2" s="770"/>
    </row>
    <row r="3" spans="1:4" ht="22.5" customHeight="1" x14ac:dyDescent="0.25">
      <c r="A3" s="766"/>
      <c r="B3" s="766"/>
      <c r="C3" s="769"/>
      <c r="D3" s="770"/>
    </row>
    <row r="4" spans="1:4" ht="18" x14ac:dyDescent="0.25">
      <c r="A4" s="766"/>
      <c r="B4" s="766"/>
      <c r="C4" s="771" t="s">
        <v>344</v>
      </c>
      <c r="D4" s="771"/>
    </row>
    <row r="5" spans="1:4" ht="15.75" x14ac:dyDescent="0.25">
      <c r="A5" s="766"/>
      <c r="B5" s="766"/>
      <c r="C5" s="772" t="s">
        <v>676</v>
      </c>
      <c r="D5" s="772"/>
    </row>
    <row r="6" spans="1:4" ht="3" customHeight="1" x14ac:dyDescent="0.25">
      <c r="A6" s="766"/>
      <c r="B6" s="766"/>
      <c r="C6" s="773"/>
      <c r="D6" s="773"/>
    </row>
    <row r="7" spans="1:4" ht="3" customHeight="1" x14ac:dyDescent="0.25">
      <c r="A7" s="766"/>
      <c r="B7" s="766"/>
      <c r="C7" s="766"/>
      <c r="D7" s="766"/>
    </row>
    <row r="8" spans="1:4" ht="27" customHeight="1" x14ac:dyDescent="0.25">
      <c r="A8" s="766"/>
      <c r="B8" s="766"/>
      <c r="C8" s="774" t="s">
        <v>345</v>
      </c>
      <c r="D8" s="774"/>
    </row>
    <row r="9" spans="1:4" x14ac:dyDescent="0.25">
      <c r="A9" s="766"/>
      <c r="B9" s="766"/>
      <c r="C9" s="774" t="s">
        <v>346</v>
      </c>
      <c r="D9" s="774"/>
    </row>
    <row r="10" spans="1:4" x14ac:dyDescent="0.25">
      <c r="A10" s="766"/>
      <c r="B10" s="766"/>
      <c r="C10" s="775" t="s">
        <v>347</v>
      </c>
      <c r="D10" s="775"/>
    </row>
    <row r="11" spans="1:4" x14ac:dyDescent="0.25">
      <c r="A11" s="766"/>
      <c r="B11" s="766"/>
      <c r="C11" s="775" t="s">
        <v>348</v>
      </c>
      <c r="D11" s="775"/>
    </row>
    <row r="12" spans="1:4" x14ac:dyDescent="0.25">
      <c r="A12" s="766"/>
      <c r="B12" s="766"/>
      <c r="C12" s="775" t="s">
        <v>349</v>
      </c>
      <c r="D12" s="775"/>
    </row>
    <row r="13" spans="1:4" x14ac:dyDescent="0.25">
      <c r="A13" s="766"/>
      <c r="B13" s="766"/>
      <c r="C13" s="776" t="s">
        <v>350</v>
      </c>
      <c r="D13" s="777"/>
    </row>
    <row r="14" spans="1:4" x14ac:dyDescent="0.25">
      <c r="A14" s="766"/>
      <c r="B14" s="766"/>
      <c r="C14" s="776" t="s">
        <v>351</v>
      </c>
      <c r="D14" s="777"/>
    </row>
    <row r="15" spans="1:4" ht="27.75" customHeight="1" x14ac:dyDescent="0.25">
      <c r="A15" s="766"/>
      <c r="B15" s="766"/>
      <c r="C15" s="778" t="s">
        <v>352</v>
      </c>
      <c r="D15" s="778"/>
    </row>
    <row r="16" spans="1:4" x14ac:dyDescent="0.25">
      <c r="A16" s="766"/>
      <c r="B16" s="766"/>
      <c r="C16" s="775" t="s">
        <v>353</v>
      </c>
      <c r="D16" s="775"/>
    </row>
    <row r="17" spans="1:4" x14ac:dyDescent="0.25">
      <c r="A17" s="766"/>
      <c r="B17" s="766"/>
      <c r="C17" s="775" t="s">
        <v>354</v>
      </c>
      <c r="D17" s="775"/>
    </row>
    <row r="18" spans="1:4" x14ac:dyDescent="0.25">
      <c r="A18" s="766"/>
      <c r="B18" s="766"/>
      <c r="C18" s="774" t="s">
        <v>355</v>
      </c>
      <c r="D18" s="774"/>
    </row>
    <row r="19" spans="1:4" x14ac:dyDescent="0.25">
      <c r="A19" s="766"/>
      <c r="B19" s="766"/>
      <c r="C19" s="775" t="s">
        <v>356</v>
      </c>
      <c r="D19" s="775"/>
    </row>
    <row r="20" spans="1:4" x14ac:dyDescent="0.25">
      <c r="A20" s="766"/>
      <c r="B20" s="766"/>
      <c r="C20" s="775" t="s">
        <v>357</v>
      </c>
      <c r="D20" s="775"/>
    </row>
    <row r="21" spans="1:4" x14ac:dyDescent="0.25">
      <c r="A21" s="766"/>
      <c r="B21" s="766"/>
      <c r="C21" s="775" t="s">
        <v>358</v>
      </c>
      <c r="D21" s="775"/>
    </row>
    <row r="22" spans="1:4" x14ac:dyDescent="0.25">
      <c r="A22" s="766"/>
      <c r="B22" s="766"/>
      <c r="C22" s="775" t="s">
        <v>359</v>
      </c>
      <c r="D22" s="775"/>
    </row>
    <row r="23" spans="1:4" x14ac:dyDescent="0.25">
      <c r="A23" s="766"/>
      <c r="B23" s="766"/>
      <c r="C23" s="775" t="s">
        <v>360</v>
      </c>
      <c r="D23" s="775"/>
    </row>
    <row r="24" spans="1:4" x14ac:dyDescent="0.25">
      <c r="A24" s="766"/>
      <c r="B24" s="766"/>
      <c r="C24" s="775" t="s">
        <v>361</v>
      </c>
      <c r="D24" s="775"/>
    </row>
    <row r="25" spans="1:4" ht="75.75" customHeight="1" x14ac:dyDescent="0.25">
      <c r="A25" s="766"/>
      <c r="B25" s="766"/>
      <c r="C25" s="779" t="s">
        <v>362</v>
      </c>
      <c r="D25" s="779"/>
    </row>
    <row r="26" spans="1:4" ht="40.5" customHeight="1" x14ac:dyDescent="0.25">
      <c r="A26" s="766"/>
      <c r="B26" s="766"/>
      <c r="C26" s="780" t="s">
        <v>363</v>
      </c>
      <c r="D26" s="780"/>
    </row>
    <row r="27" spans="1:4" ht="102" customHeight="1" x14ac:dyDescent="0.25">
      <c r="A27" s="766"/>
      <c r="B27" s="766"/>
      <c r="C27" s="779" t="s">
        <v>677</v>
      </c>
      <c r="D27" s="779"/>
    </row>
    <row r="28" spans="1:4" ht="34.5" customHeight="1" x14ac:dyDescent="0.25">
      <c r="A28" s="766"/>
      <c r="B28" s="766"/>
      <c r="C28" s="774" t="s">
        <v>364</v>
      </c>
      <c r="D28" s="774"/>
    </row>
    <row r="29" spans="1:4" x14ac:dyDescent="0.25">
      <c r="A29" s="766"/>
      <c r="B29" s="766"/>
      <c r="C29" s="781" t="s">
        <v>365</v>
      </c>
      <c r="D29" s="781"/>
    </row>
    <row r="30" spans="1:4" x14ac:dyDescent="0.25">
      <c r="A30" s="766"/>
      <c r="B30" s="766"/>
      <c r="C30" s="781" t="s">
        <v>366</v>
      </c>
      <c r="D30" s="781"/>
    </row>
    <row r="31" spans="1:4" x14ac:dyDescent="0.25">
      <c r="A31" s="766"/>
      <c r="B31" s="766"/>
      <c r="C31" s="781" t="s">
        <v>367</v>
      </c>
      <c r="D31" s="781"/>
    </row>
    <row r="32" spans="1:4" x14ac:dyDescent="0.25">
      <c r="A32" s="766"/>
      <c r="B32" s="766"/>
      <c r="C32" s="781" t="s">
        <v>368</v>
      </c>
      <c r="D32" s="781"/>
    </row>
    <row r="33" spans="1:4" ht="11.25" customHeight="1" x14ac:dyDescent="0.25">
      <c r="A33" s="766"/>
      <c r="B33" s="766"/>
      <c r="C33" s="781" t="s">
        <v>369</v>
      </c>
      <c r="D33" s="781"/>
    </row>
    <row r="34" spans="1:4" ht="27" customHeight="1" x14ac:dyDescent="0.25">
      <c r="A34" s="766"/>
      <c r="B34" s="766"/>
      <c r="C34" s="774" t="s">
        <v>370</v>
      </c>
      <c r="D34" s="774"/>
    </row>
    <row r="35" spans="1:4" ht="36" customHeight="1" x14ac:dyDescent="0.25">
      <c r="A35" s="766"/>
      <c r="B35" s="766"/>
      <c r="C35" s="774" t="s">
        <v>371</v>
      </c>
      <c r="D35" s="774"/>
    </row>
    <row r="36" spans="1:4" x14ac:dyDescent="0.25">
      <c r="A36" s="766"/>
      <c r="B36" s="766"/>
      <c r="C36" s="773"/>
      <c r="D36" s="773"/>
    </row>
    <row r="37" spans="1:4" ht="15.75" x14ac:dyDescent="0.25">
      <c r="A37" s="766"/>
      <c r="B37" s="766"/>
      <c r="C37" s="782" t="s">
        <v>372</v>
      </c>
      <c r="D37" s="782"/>
    </row>
    <row r="38" spans="1:4" ht="87.75" customHeight="1" x14ac:dyDescent="0.25">
      <c r="A38" s="766"/>
      <c r="B38" s="766"/>
      <c r="C38" s="783" t="s">
        <v>373</v>
      </c>
      <c r="D38" s="783"/>
    </row>
    <row r="39" spans="1:4" ht="5.25" customHeight="1" x14ac:dyDescent="0.25">
      <c r="A39" s="766"/>
      <c r="B39" s="766"/>
      <c r="C39" s="783"/>
      <c r="D39" s="783"/>
    </row>
    <row r="40" spans="1:4" ht="26.25" customHeight="1" x14ac:dyDescent="0.25">
      <c r="A40" s="766"/>
      <c r="B40" s="766"/>
      <c r="C40" s="784" t="s">
        <v>374</v>
      </c>
      <c r="D40" s="784"/>
    </row>
    <row r="41" spans="1:4" ht="3.75" customHeight="1" x14ac:dyDescent="0.25">
      <c r="A41" s="766"/>
      <c r="B41" s="766"/>
      <c r="C41" s="784"/>
      <c r="D41" s="784"/>
    </row>
    <row r="42" spans="1:4" ht="27" customHeight="1" x14ac:dyDescent="0.25">
      <c r="A42" s="766"/>
      <c r="B42" s="766"/>
      <c r="C42" s="784" t="s">
        <v>375</v>
      </c>
      <c r="D42" s="784"/>
    </row>
    <row r="43" spans="1:4" ht="68.25" customHeight="1" x14ac:dyDescent="0.25">
      <c r="A43" s="766"/>
      <c r="B43" s="766"/>
      <c r="C43" s="773" t="s">
        <v>376</v>
      </c>
      <c r="D43" s="773"/>
    </row>
    <row r="44" spans="1:4" ht="19.5" customHeight="1" x14ac:dyDescent="0.25">
      <c r="A44" s="766"/>
      <c r="B44" s="766"/>
      <c r="C44" s="766" t="s">
        <v>377</v>
      </c>
      <c r="D44" s="766"/>
    </row>
    <row r="45" spans="1:4" ht="18" customHeight="1" x14ac:dyDescent="0.25">
      <c r="A45" s="766"/>
      <c r="B45" s="766"/>
      <c r="C45" s="785" t="s">
        <v>378</v>
      </c>
      <c r="D45" s="785"/>
    </row>
    <row r="46" spans="1:4" ht="81.75" customHeight="1" x14ac:dyDescent="0.25">
      <c r="A46" s="766"/>
      <c r="B46" s="766"/>
      <c r="C46" s="786" t="s">
        <v>379</v>
      </c>
      <c r="D46" s="786"/>
    </row>
    <row r="47" spans="1:4" ht="55.5" customHeight="1" x14ac:dyDescent="0.25">
      <c r="A47" s="766"/>
      <c r="B47" s="766"/>
      <c r="C47" s="786" t="s">
        <v>380</v>
      </c>
      <c r="D47" s="786"/>
    </row>
    <row r="48" spans="1:4" ht="23.25" customHeight="1" x14ac:dyDescent="0.25">
      <c r="A48" s="766"/>
      <c r="B48" s="766"/>
      <c r="C48" s="785" t="s">
        <v>381</v>
      </c>
      <c r="D48" s="785"/>
    </row>
    <row r="49" spans="1:4" ht="27" customHeight="1" x14ac:dyDescent="0.25">
      <c r="A49" s="766"/>
      <c r="B49" s="766"/>
      <c r="C49" s="787" t="s">
        <v>382</v>
      </c>
      <c r="D49" s="788"/>
    </row>
    <row r="50" spans="1:4" x14ac:dyDescent="0.25">
      <c r="A50" s="766"/>
      <c r="B50" s="766"/>
      <c r="C50" s="773"/>
      <c r="D50" s="773"/>
    </row>
    <row r="51" spans="1:4" ht="26.25" customHeight="1" x14ac:dyDescent="0.25">
      <c r="A51" s="766"/>
      <c r="B51" s="766"/>
      <c r="C51" s="783" t="s">
        <v>383</v>
      </c>
      <c r="D51" s="783"/>
    </row>
    <row r="52" spans="1:4" ht="7.5" customHeight="1" x14ac:dyDescent="0.25">
      <c r="A52" s="766"/>
      <c r="B52" s="766"/>
      <c r="C52" s="783"/>
      <c r="D52" s="783"/>
    </row>
    <row r="53" spans="1:4" ht="117.75" customHeight="1" x14ac:dyDescent="0.25">
      <c r="A53" s="766"/>
      <c r="B53" s="766"/>
      <c r="C53" s="783" t="s">
        <v>384</v>
      </c>
      <c r="D53" s="783"/>
    </row>
    <row r="54" spans="1:4" ht="48" customHeight="1" x14ac:dyDescent="0.25">
      <c r="A54" s="766"/>
      <c r="B54" s="766"/>
      <c r="C54" s="773" t="s">
        <v>385</v>
      </c>
      <c r="D54" s="773"/>
    </row>
    <row r="55" spans="1:4" x14ac:dyDescent="0.25">
      <c r="A55" s="766"/>
      <c r="B55" s="766"/>
      <c r="C55" s="773"/>
      <c r="D55" s="773"/>
    </row>
    <row r="56" spans="1:4" ht="102" customHeight="1" x14ac:dyDescent="0.25">
      <c r="A56" s="766"/>
      <c r="B56" s="766"/>
      <c r="C56" s="783" t="s">
        <v>386</v>
      </c>
      <c r="D56" s="783"/>
    </row>
    <row r="57" spans="1:4" x14ac:dyDescent="0.25">
      <c r="A57" s="766"/>
      <c r="B57" s="766"/>
      <c r="C57" s="783"/>
      <c r="D57" s="783"/>
    </row>
    <row r="58" spans="1:4" ht="15.75" x14ac:dyDescent="0.25">
      <c r="A58" s="766"/>
      <c r="B58" s="766"/>
      <c r="C58" s="789" t="s">
        <v>387</v>
      </c>
      <c r="D58" s="789"/>
    </row>
    <row r="59" spans="1:4" x14ac:dyDescent="0.25">
      <c r="A59" s="766"/>
      <c r="B59" s="766"/>
      <c r="C59" s="773" t="s">
        <v>388</v>
      </c>
      <c r="D59" s="773"/>
    </row>
    <row r="60" spans="1:4" x14ac:dyDescent="0.25">
      <c r="A60" s="766"/>
      <c r="B60" s="766"/>
      <c r="C60" s="773" t="s">
        <v>389</v>
      </c>
      <c r="D60" s="773"/>
    </row>
    <row r="61" spans="1:4" x14ac:dyDescent="0.25">
      <c r="A61" s="766"/>
      <c r="B61" s="766"/>
      <c r="C61" s="773" t="s">
        <v>390</v>
      </c>
      <c r="D61" s="773"/>
    </row>
    <row r="62" spans="1:4" x14ac:dyDescent="0.25">
      <c r="A62" s="766"/>
      <c r="B62" s="766"/>
      <c r="C62" s="773" t="s">
        <v>391</v>
      </c>
      <c r="D62" s="773"/>
    </row>
    <row r="63" spans="1:4" ht="16.5" customHeight="1" x14ac:dyDescent="0.25">
      <c r="A63" s="766"/>
      <c r="B63" s="766"/>
      <c r="C63" s="773" t="s">
        <v>392</v>
      </c>
      <c r="D63" s="773"/>
    </row>
    <row r="64" spans="1:4" ht="39.75" customHeight="1" x14ac:dyDescent="0.25">
      <c r="A64" s="766"/>
      <c r="B64" s="766"/>
      <c r="C64" s="773" t="s">
        <v>393</v>
      </c>
      <c r="D64" s="773"/>
    </row>
  </sheetData>
  <sheetProtection password="CB3F" sheet="1" objects="1" scenarios="1"/>
  <mergeCells count="56">
    <mergeCell ref="C23:D23"/>
    <mergeCell ref="C24:D24"/>
    <mergeCell ref="C17:D17"/>
    <mergeCell ref="C4:D4"/>
    <mergeCell ref="C5:D5"/>
    <mergeCell ref="C6:D6"/>
    <mergeCell ref="C8:D8"/>
    <mergeCell ref="C9:D9"/>
    <mergeCell ref="C10:D10"/>
    <mergeCell ref="C11:D11"/>
    <mergeCell ref="C12:D12"/>
    <mergeCell ref="C15:D15"/>
    <mergeCell ref="C16:D16"/>
    <mergeCell ref="C18:D18"/>
    <mergeCell ref="C19:D19"/>
    <mergeCell ref="C20:D20"/>
    <mergeCell ref="C21:D21"/>
    <mergeCell ref="C22:D22"/>
    <mergeCell ref="C54:D54"/>
    <mergeCell ref="C36:D36"/>
    <mergeCell ref="C37:D37"/>
    <mergeCell ref="C38:D38"/>
    <mergeCell ref="C25:D25"/>
    <mergeCell ref="C26:D26"/>
    <mergeCell ref="C27:D27"/>
    <mergeCell ref="C28:D28"/>
    <mergeCell ref="C30:D30"/>
    <mergeCell ref="C31:D31"/>
    <mergeCell ref="C32:D32"/>
    <mergeCell ref="C33:D33"/>
    <mergeCell ref="C34:D34"/>
    <mergeCell ref="C35:D35"/>
    <mergeCell ref="C29:D29"/>
    <mergeCell ref="C39:D39"/>
    <mergeCell ref="C40:D40"/>
    <mergeCell ref="C41:D41"/>
    <mergeCell ref="C62:D62"/>
    <mergeCell ref="C63:D63"/>
    <mergeCell ref="C55:D55"/>
    <mergeCell ref="C42:D42"/>
    <mergeCell ref="C43:D43"/>
    <mergeCell ref="C45:D45"/>
    <mergeCell ref="C46:D46"/>
    <mergeCell ref="C47:D47"/>
    <mergeCell ref="C48:D48"/>
    <mergeCell ref="C50:D50"/>
    <mergeCell ref="C51:D51"/>
    <mergeCell ref="C52:D52"/>
    <mergeCell ref="C53:D53"/>
    <mergeCell ref="C64:D64"/>
    <mergeCell ref="C56:D56"/>
    <mergeCell ref="C57:D57"/>
    <mergeCell ref="C58:D58"/>
    <mergeCell ref="C59:D59"/>
    <mergeCell ref="C60:D60"/>
    <mergeCell ref="C61:D61"/>
  </mergeCells>
  <phoneticPr fontId="0" type="noConversion"/>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autoPageBreaks="0"/>
  </sheetPr>
  <dimension ref="A1:S89"/>
  <sheetViews>
    <sheetView topLeftCell="A2" zoomScale="90" workbookViewId="0">
      <selection activeCell="A3" sqref="A3:H3"/>
    </sheetView>
  </sheetViews>
  <sheetFormatPr defaultColWidth="1.7109375" defaultRowHeight="12.75" x14ac:dyDescent="0.25"/>
  <cols>
    <col min="1" max="2" width="1.7109375" style="168" customWidth="1"/>
    <col min="3" max="3" width="23.140625" style="168" customWidth="1"/>
    <col min="4" max="4" width="4.7109375" style="168" customWidth="1"/>
    <col min="5" max="5" width="0.28515625" style="168" customWidth="1"/>
    <col min="6" max="6" width="1.85546875" style="168" customWidth="1"/>
    <col min="7" max="7" width="12.7109375" style="168" customWidth="1"/>
    <col min="8" max="8" width="14.7109375" style="168" customWidth="1"/>
    <col min="9" max="10" width="12.7109375" style="168" customWidth="1"/>
    <col min="11" max="254" width="9.140625" style="168" customWidth="1"/>
    <col min="255" max="255" width="4.42578125" style="168" customWidth="1"/>
    <col min="256" max="16384" width="1.7109375" style="168"/>
  </cols>
  <sheetData>
    <row r="1" spans="1:12" hidden="1" x14ac:dyDescent="0.25"/>
    <row r="2" spans="1:12" ht="9" customHeight="1" x14ac:dyDescent="0.25"/>
    <row r="3" spans="1:12" ht="39" customHeight="1" x14ac:dyDescent="0.25">
      <c r="A3" s="648" t="s">
        <v>669</v>
      </c>
      <c r="B3" s="728"/>
      <c r="C3" s="728"/>
      <c r="D3" s="728"/>
      <c r="E3" s="728"/>
      <c r="F3" s="728"/>
      <c r="G3" s="728"/>
      <c r="H3" s="728"/>
      <c r="I3" s="269"/>
      <c r="J3" s="267" t="s">
        <v>675</v>
      </c>
      <c r="K3" s="268"/>
      <c r="L3" s="268"/>
    </row>
    <row r="4" spans="1:12" ht="18" customHeight="1" x14ac:dyDescent="0.25">
      <c r="A4" s="549" t="s">
        <v>336</v>
      </c>
      <c r="B4" s="269"/>
      <c r="C4" s="269"/>
      <c r="D4" s="269"/>
      <c r="E4" s="269"/>
      <c r="F4" s="269"/>
      <c r="G4" s="269"/>
      <c r="H4" s="269"/>
      <c r="I4" s="269"/>
      <c r="J4" s="269"/>
    </row>
    <row r="5" spans="1:12" ht="12.75" customHeight="1" x14ac:dyDescent="0.25">
      <c r="A5" s="272"/>
      <c r="B5" s="272"/>
      <c r="C5" s="272"/>
      <c r="D5" s="272"/>
      <c r="E5" s="272"/>
      <c r="F5" s="272"/>
      <c r="G5" s="272"/>
      <c r="H5" s="272"/>
      <c r="I5" s="272"/>
      <c r="J5" s="269"/>
    </row>
    <row r="6" spans="1:12" ht="12.75" customHeight="1" x14ac:dyDescent="0.25">
      <c r="A6" s="272"/>
      <c r="B6" s="272"/>
      <c r="C6" s="272"/>
      <c r="D6" s="272"/>
      <c r="E6" s="272"/>
      <c r="F6" s="272"/>
      <c r="G6" s="272"/>
      <c r="H6" s="272"/>
      <c r="I6" s="272"/>
      <c r="J6" s="550"/>
    </row>
    <row r="7" spans="1:12" ht="18.75" customHeight="1" x14ac:dyDescent="0.25">
      <c r="A7" s="662" t="s">
        <v>340</v>
      </c>
      <c r="B7" s="753"/>
      <c r="C7" s="753"/>
      <c r="D7" s="753"/>
      <c r="E7" s="753"/>
      <c r="F7" s="753"/>
      <c r="G7" s="753"/>
      <c r="H7" s="753"/>
      <c r="I7" s="753"/>
      <c r="J7" s="664"/>
    </row>
    <row r="8" spans="1:12" ht="18" customHeight="1" x14ac:dyDescent="0.25">
      <c r="A8" s="273"/>
      <c r="B8" s="651" t="s">
        <v>233</v>
      </c>
      <c r="C8" s="651"/>
      <c r="D8" s="651"/>
      <c r="E8" s="651"/>
      <c r="F8" s="721"/>
      <c r="G8" s="656" t="s">
        <v>234</v>
      </c>
      <c r="H8" s="656" t="s">
        <v>235</v>
      </c>
      <c r="I8" s="656" t="s">
        <v>236</v>
      </c>
      <c r="J8" s="656" t="s">
        <v>237</v>
      </c>
    </row>
    <row r="9" spans="1:12" ht="38.25" customHeight="1" x14ac:dyDescent="0.25">
      <c r="A9" s="277"/>
      <c r="B9" s="652"/>
      <c r="C9" s="652"/>
      <c r="D9" s="652"/>
      <c r="E9" s="652"/>
      <c r="F9" s="722"/>
      <c r="G9" s="657"/>
      <c r="H9" s="657"/>
      <c r="I9" s="657"/>
      <c r="J9" s="657"/>
    </row>
    <row r="10" spans="1:12" x14ac:dyDescent="0.25">
      <c r="A10" s="440"/>
      <c r="B10" s="441" t="s">
        <v>658</v>
      </c>
      <c r="C10" s="441"/>
      <c r="D10" s="441"/>
      <c r="E10" s="423" t="s">
        <v>659</v>
      </c>
      <c r="F10" s="442"/>
      <c r="G10" s="551">
        <v>798.05199999999934</v>
      </c>
      <c r="H10" s="551">
        <v>205931.38600000041</v>
      </c>
      <c r="I10" s="551">
        <v>677457.99700000067</v>
      </c>
      <c r="J10" s="552">
        <v>21503.54717904771</v>
      </c>
    </row>
    <row r="11" spans="1:12" x14ac:dyDescent="0.25">
      <c r="A11" s="440"/>
      <c r="B11" s="441" t="s">
        <v>660</v>
      </c>
      <c r="C11" s="441"/>
      <c r="D11" s="441"/>
      <c r="E11" s="423" t="s">
        <v>661</v>
      </c>
      <c r="F11" s="442"/>
      <c r="G11" s="553">
        <v>12.219999999999999</v>
      </c>
      <c r="H11" s="551">
        <v>3189.9340000000002</v>
      </c>
      <c r="I11" s="551">
        <v>3644.7829999999999</v>
      </c>
      <c r="J11" s="552">
        <v>21753.505182760506</v>
      </c>
    </row>
    <row r="12" spans="1:12" x14ac:dyDescent="0.25">
      <c r="A12" s="446"/>
      <c r="B12" s="447"/>
      <c r="C12" s="447" t="s">
        <v>662</v>
      </c>
      <c r="D12" s="447"/>
      <c r="E12" s="448" t="s">
        <v>663</v>
      </c>
      <c r="F12" s="449"/>
      <c r="G12" s="554">
        <v>12.219999999999999</v>
      </c>
      <c r="H12" s="555">
        <v>3189.9340000000002</v>
      </c>
      <c r="I12" s="555">
        <v>3644.7829999999999</v>
      </c>
      <c r="J12" s="556">
        <v>21753.505182760506</v>
      </c>
    </row>
    <row r="13" spans="1:12" x14ac:dyDescent="0.25">
      <c r="A13" s="440"/>
      <c r="B13" s="441" t="s">
        <v>664</v>
      </c>
      <c r="C13" s="441"/>
      <c r="D13" s="441"/>
      <c r="E13" s="423" t="s">
        <v>665</v>
      </c>
      <c r="F13" s="442"/>
      <c r="G13" s="553">
        <v>114.31000000000002</v>
      </c>
      <c r="H13" s="551">
        <v>22824.949999999993</v>
      </c>
      <c r="I13" s="551">
        <v>55013.515000000029</v>
      </c>
      <c r="J13" s="552">
        <v>16639.656781267306</v>
      </c>
    </row>
    <row r="14" spans="1:12" x14ac:dyDescent="0.25">
      <c r="A14" s="446"/>
      <c r="B14" s="447"/>
      <c r="C14" s="447" t="s">
        <v>666</v>
      </c>
      <c r="D14" s="447"/>
      <c r="E14" s="448" t="s">
        <v>667</v>
      </c>
      <c r="F14" s="449"/>
      <c r="G14" s="554">
        <v>114.31000000000002</v>
      </c>
      <c r="H14" s="555">
        <v>22824.949999999993</v>
      </c>
      <c r="I14" s="555">
        <v>55013.515000000029</v>
      </c>
      <c r="J14" s="556">
        <v>16639.656781267306</v>
      </c>
    </row>
    <row r="15" spans="1:12" x14ac:dyDescent="0.25">
      <c r="A15" s="440"/>
      <c r="B15" s="441" t="s">
        <v>24</v>
      </c>
      <c r="C15" s="441"/>
      <c r="D15" s="441"/>
      <c r="E15" s="423" t="s">
        <v>25</v>
      </c>
      <c r="F15" s="442"/>
      <c r="G15" s="553">
        <v>53.120000000000033</v>
      </c>
      <c r="H15" s="551">
        <v>16608.535000000003</v>
      </c>
      <c r="I15" s="551">
        <v>89604.243000000075</v>
      </c>
      <c r="J15" s="552">
        <v>26055.056162148583</v>
      </c>
    </row>
    <row r="16" spans="1:12" x14ac:dyDescent="0.25">
      <c r="A16" s="446"/>
      <c r="B16" s="447"/>
      <c r="C16" s="447" t="s">
        <v>26</v>
      </c>
      <c r="D16" s="447"/>
      <c r="E16" s="448" t="s">
        <v>27</v>
      </c>
      <c r="F16" s="449"/>
      <c r="G16" s="554">
        <v>31.986000000000015</v>
      </c>
      <c r="H16" s="555">
        <v>8566.1360000000004</v>
      </c>
      <c r="I16" s="555">
        <v>48730.820999999996</v>
      </c>
      <c r="J16" s="556">
        <v>22317.409700077103</v>
      </c>
    </row>
    <row r="17" spans="1:10" x14ac:dyDescent="0.25">
      <c r="A17" s="446"/>
      <c r="B17" s="447"/>
      <c r="C17" s="447" t="s">
        <v>42</v>
      </c>
      <c r="D17" s="447"/>
      <c r="E17" s="448" t="s">
        <v>43</v>
      </c>
      <c r="F17" s="449"/>
      <c r="G17" s="554">
        <v>21.134</v>
      </c>
      <c r="H17" s="555">
        <v>8042.3989999999994</v>
      </c>
      <c r="I17" s="555">
        <v>40873.421999999977</v>
      </c>
      <c r="J17" s="556">
        <v>31711.929434402697</v>
      </c>
    </row>
    <row r="18" spans="1:10" x14ac:dyDescent="0.25">
      <c r="A18" s="440"/>
      <c r="B18" s="441" t="s">
        <v>58</v>
      </c>
      <c r="C18" s="441"/>
      <c r="D18" s="441"/>
      <c r="E18" s="423" t="s">
        <v>59</v>
      </c>
      <c r="F18" s="442"/>
      <c r="G18" s="553">
        <v>159.72300000000004</v>
      </c>
      <c r="H18" s="551">
        <v>19927.355999999996</v>
      </c>
      <c r="I18" s="551">
        <v>69777.862999999998</v>
      </c>
      <c r="J18" s="552" t="s">
        <v>238</v>
      </c>
    </row>
    <row r="19" spans="1:10" x14ac:dyDescent="0.25">
      <c r="A19" s="446"/>
      <c r="B19" s="447"/>
      <c r="C19" s="447" t="s">
        <v>60</v>
      </c>
      <c r="D19" s="447"/>
      <c r="E19" s="448" t="s">
        <v>61</v>
      </c>
      <c r="F19" s="449"/>
      <c r="G19" s="554">
        <v>33.895999999999994</v>
      </c>
      <c r="H19" s="555">
        <v>8782.875</v>
      </c>
      <c r="I19" s="555">
        <v>30221.240000000005</v>
      </c>
      <c r="J19" s="556">
        <v>21592.70267878216</v>
      </c>
    </row>
    <row r="20" spans="1:10" x14ac:dyDescent="0.25">
      <c r="A20" s="446"/>
      <c r="B20" s="447"/>
      <c r="C20" s="447" t="s">
        <v>68</v>
      </c>
      <c r="D20" s="447"/>
      <c r="E20" s="448" t="s">
        <v>69</v>
      </c>
      <c r="F20" s="449"/>
      <c r="G20" s="554">
        <v>125.82700000000003</v>
      </c>
      <c r="H20" s="555">
        <v>11144.480999999998</v>
      </c>
      <c r="I20" s="555">
        <v>39556.622999999985</v>
      </c>
      <c r="J20" s="556" t="s">
        <v>238</v>
      </c>
    </row>
    <row r="21" spans="1:10" x14ac:dyDescent="0.25">
      <c r="A21" s="446"/>
      <c r="B21" s="557" t="s">
        <v>84</v>
      </c>
      <c r="C21" s="447"/>
      <c r="D21" s="447"/>
      <c r="E21" s="558" t="s">
        <v>85</v>
      </c>
      <c r="F21" s="449"/>
      <c r="G21" s="553">
        <v>145.70800000000003</v>
      </c>
      <c r="H21" s="551">
        <v>39316.798999999955</v>
      </c>
      <c r="I21" s="551">
        <v>123143.66099999985</v>
      </c>
      <c r="J21" s="552">
        <v>22486.067454543761</v>
      </c>
    </row>
    <row r="22" spans="1:10" x14ac:dyDescent="0.25">
      <c r="A22" s="440"/>
      <c r="B22" s="441"/>
      <c r="C22" s="559" t="s">
        <v>86</v>
      </c>
      <c r="D22" s="559"/>
      <c r="E22" s="560" t="s">
        <v>87</v>
      </c>
      <c r="F22" s="442"/>
      <c r="G22" s="554">
        <v>42.462000000000003</v>
      </c>
      <c r="H22" s="555">
        <v>12526.411</v>
      </c>
      <c r="I22" s="555">
        <v>27811.872999999992</v>
      </c>
      <c r="J22" s="556">
        <v>24583.570800558929</v>
      </c>
    </row>
    <row r="23" spans="1:10" x14ac:dyDescent="0.25">
      <c r="A23" s="446"/>
      <c r="B23" s="447"/>
      <c r="C23" s="447" t="s">
        <v>96</v>
      </c>
      <c r="D23" s="447"/>
      <c r="E23" s="448" t="s">
        <v>97</v>
      </c>
      <c r="F23" s="449"/>
      <c r="G23" s="554">
        <v>53.033000000000015</v>
      </c>
      <c r="H23" s="555">
        <v>12490.228000000001</v>
      </c>
      <c r="I23" s="555">
        <v>41948.176999999967</v>
      </c>
      <c r="J23" s="556">
        <v>19626.502994990537</v>
      </c>
    </row>
    <row r="24" spans="1:10" x14ac:dyDescent="0.25">
      <c r="A24" s="446"/>
      <c r="B24" s="447"/>
      <c r="C24" s="447" t="s">
        <v>108</v>
      </c>
      <c r="D24" s="447"/>
      <c r="E24" s="448" t="s">
        <v>109</v>
      </c>
      <c r="F24" s="449"/>
      <c r="G24" s="554">
        <v>50.213000000000029</v>
      </c>
      <c r="H24" s="555">
        <v>14300.159999999996</v>
      </c>
      <c r="I24" s="555">
        <v>53383.610999999983</v>
      </c>
      <c r="J24" s="556">
        <v>23732.499551908852</v>
      </c>
    </row>
    <row r="25" spans="1:10" x14ac:dyDescent="0.25">
      <c r="A25" s="440"/>
      <c r="B25" s="441" t="s">
        <v>118</v>
      </c>
      <c r="C25" s="441"/>
      <c r="D25" s="441"/>
      <c r="E25" s="423" t="s">
        <v>119</v>
      </c>
      <c r="F25" s="442"/>
      <c r="G25" s="553">
        <v>182.85499999999993</v>
      </c>
      <c r="H25" s="551">
        <v>54579.463999999913</v>
      </c>
      <c r="I25" s="551">
        <v>136214.15899999984</v>
      </c>
      <c r="J25" s="552">
        <v>24873.745135034103</v>
      </c>
    </row>
    <row r="26" spans="1:10" x14ac:dyDescent="0.25">
      <c r="A26" s="446"/>
      <c r="B26" s="447"/>
      <c r="C26" s="447" t="s">
        <v>120</v>
      </c>
      <c r="D26" s="447"/>
      <c r="E26" s="448" t="s">
        <v>121</v>
      </c>
      <c r="F26" s="449"/>
      <c r="G26" s="554">
        <v>49.088999999999999</v>
      </c>
      <c r="H26" s="555">
        <v>11113.549000000003</v>
      </c>
      <c r="I26" s="555">
        <v>52528.522000000026</v>
      </c>
      <c r="J26" s="556">
        <v>18866.326128732169</v>
      </c>
    </row>
    <row r="27" spans="1:10" x14ac:dyDescent="0.25">
      <c r="A27" s="446"/>
      <c r="B27" s="447"/>
      <c r="C27" s="447" t="s">
        <v>132</v>
      </c>
      <c r="D27" s="447"/>
      <c r="E27" s="448" t="s">
        <v>133</v>
      </c>
      <c r="F27" s="449"/>
      <c r="G27" s="554">
        <v>133.76600000000008</v>
      </c>
      <c r="H27" s="555">
        <v>43465.914999999957</v>
      </c>
      <c r="I27" s="555">
        <v>83685.636999999901</v>
      </c>
      <c r="J27" s="556">
        <v>27078.327701608239</v>
      </c>
    </row>
    <row r="28" spans="1:10" x14ac:dyDescent="0.25">
      <c r="A28" s="440"/>
      <c r="B28" s="441" t="s">
        <v>148</v>
      </c>
      <c r="C28" s="441"/>
      <c r="D28" s="441"/>
      <c r="E28" s="423" t="s">
        <v>149</v>
      </c>
      <c r="F28" s="442"/>
      <c r="G28" s="553">
        <v>77.240999999999985</v>
      </c>
      <c r="H28" s="551">
        <v>28291.488000000023</v>
      </c>
      <c r="I28" s="551">
        <v>111215.30399999997</v>
      </c>
      <c r="J28" s="552">
        <v>30522.960603824424</v>
      </c>
    </row>
    <row r="29" spans="1:10" x14ac:dyDescent="0.25">
      <c r="A29" s="446"/>
      <c r="B29" s="447"/>
      <c r="C29" s="447" t="s">
        <v>150</v>
      </c>
      <c r="D29" s="447"/>
      <c r="E29" s="448" t="s">
        <v>151</v>
      </c>
      <c r="F29" s="449"/>
      <c r="G29" s="554">
        <v>37.917999999999999</v>
      </c>
      <c r="H29" s="555">
        <v>15098.998000000005</v>
      </c>
      <c r="I29" s="555">
        <v>56355.076999999976</v>
      </c>
      <c r="J29" s="556">
        <v>33183.444098669068</v>
      </c>
    </row>
    <row r="30" spans="1:10" x14ac:dyDescent="0.25">
      <c r="A30" s="446"/>
      <c r="B30" s="447"/>
      <c r="C30" s="447" t="s">
        <v>162</v>
      </c>
      <c r="D30" s="447"/>
      <c r="E30" s="448" t="s">
        <v>163</v>
      </c>
      <c r="F30" s="449"/>
      <c r="G30" s="554">
        <v>39.322999999999993</v>
      </c>
      <c r="H30" s="555">
        <v>13192.489999999998</v>
      </c>
      <c r="I30" s="555">
        <v>54860.227000000021</v>
      </c>
      <c r="J30" s="556">
        <v>27957.535454229499</v>
      </c>
    </row>
    <row r="31" spans="1:10" x14ac:dyDescent="0.25">
      <c r="A31" s="440"/>
      <c r="B31" s="441" t="s">
        <v>172</v>
      </c>
      <c r="C31" s="441"/>
      <c r="D31" s="441"/>
      <c r="E31" s="423" t="s">
        <v>173</v>
      </c>
      <c r="F31" s="442"/>
      <c r="G31" s="553">
        <v>52.875000000000014</v>
      </c>
      <c r="H31" s="551">
        <v>21192.859999999997</v>
      </c>
      <c r="I31" s="551">
        <v>88844.468999999925</v>
      </c>
      <c r="J31" s="552">
        <v>33400.882584712359</v>
      </c>
    </row>
    <row r="32" spans="1:10" x14ac:dyDescent="0.25">
      <c r="A32" s="446"/>
      <c r="B32" s="447"/>
      <c r="C32" s="447" t="s">
        <v>174</v>
      </c>
      <c r="D32" s="447"/>
      <c r="E32" s="448" t="s">
        <v>175</v>
      </c>
      <c r="F32" s="449"/>
      <c r="G32" s="554">
        <v>52.875000000000014</v>
      </c>
      <c r="H32" s="555">
        <v>21192.859999999997</v>
      </c>
      <c r="I32" s="555">
        <v>88844.468999999925</v>
      </c>
      <c r="J32" s="556">
        <v>33400.882584712359</v>
      </c>
    </row>
    <row r="33" spans="1:19" ht="13.5" x14ac:dyDescent="0.2">
      <c r="A33" s="561"/>
      <c r="B33" s="561"/>
      <c r="C33" s="561"/>
      <c r="D33" s="561"/>
      <c r="E33" s="561"/>
      <c r="F33" s="561"/>
      <c r="G33" s="561"/>
      <c r="H33" s="561"/>
      <c r="I33" s="246"/>
      <c r="J33" s="246" t="s">
        <v>239</v>
      </c>
    </row>
    <row r="34" spans="1:19" x14ac:dyDescent="0.25">
      <c r="A34" s="241"/>
      <c r="B34" s="241"/>
      <c r="C34" s="241"/>
      <c r="D34" s="241"/>
      <c r="E34" s="241"/>
      <c r="F34" s="241"/>
      <c r="G34" s="241"/>
      <c r="H34" s="257"/>
      <c r="I34" s="257"/>
      <c r="J34" s="257"/>
    </row>
    <row r="35" spans="1:19" ht="15" customHeight="1" x14ac:dyDescent="0.2">
      <c r="A35" s="662" t="s">
        <v>240</v>
      </c>
      <c r="B35" s="751"/>
      <c r="C35" s="751"/>
      <c r="D35" s="751"/>
      <c r="E35" s="751"/>
      <c r="F35" s="751"/>
      <c r="G35" s="751"/>
      <c r="H35" s="751"/>
      <c r="I35" s="752"/>
      <c r="J35" s="257"/>
    </row>
    <row r="36" spans="1:19" ht="37.5" customHeight="1" x14ac:dyDescent="0.25">
      <c r="A36" s="273"/>
      <c r="B36" s="651" t="s">
        <v>241</v>
      </c>
      <c r="C36" s="651"/>
      <c r="D36" s="651"/>
      <c r="E36" s="651"/>
      <c r="F36" s="721"/>
      <c r="G36" s="656" t="s">
        <v>234</v>
      </c>
      <c r="H36" s="656" t="s">
        <v>235</v>
      </c>
      <c r="I36" s="656" t="s">
        <v>242</v>
      </c>
      <c r="J36" s="257"/>
      <c r="S36" s="168" t="s">
        <v>413</v>
      </c>
    </row>
    <row r="37" spans="1:19" ht="15" customHeight="1" x14ac:dyDescent="0.25">
      <c r="A37" s="277"/>
      <c r="B37" s="652"/>
      <c r="C37" s="652"/>
      <c r="D37" s="652"/>
      <c r="E37" s="652"/>
      <c r="F37" s="722"/>
      <c r="G37" s="657"/>
      <c r="H37" s="657"/>
      <c r="I37" s="657" t="s">
        <v>243</v>
      </c>
      <c r="J37" s="257"/>
    </row>
    <row r="38" spans="1:19" x14ac:dyDescent="0.25">
      <c r="A38" s="440"/>
      <c r="B38" s="441" t="s">
        <v>658</v>
      </c>
      <c r="C38" s="441"/>
      <c r="D38" s="441"/>
      <c r="E38" s="423" t="s">
        <v>659</v>
      </c>
      <c r="F38" s="442"/>
      <c r="G38" s="551">
        <v>601.00399999999888</v>
      </c>
      <c r="H38" s="551">
        <v>145885.99600000013</v>
      </c>
      <c r="I38" s="552">
        <v>20228.095542348081</v>
      </c>
      <c r="J38" s="257"/>
    </row>
    <row r="39" spans="1:19" x14ac:dyDescent="0.25">
      <c r="A39" s="440"/>
      <c r="B39" s="441" t="s">
        <v>660</v>
      </c>
      <c r="C39" s="441"/>
      <c r="D39" s="441"/>
      <c r="E39" s="423" t="s">
        <v>661</v>
      </c>
      <c r="F39" s="442"/>
      <c r="G39" s="553">
        <v>6.9009999999999998</v>
      </c>
      <c r="H39" s="551">
        <v>1743.684</v>
      </c>
      <c r="I39" s="552">
        <v>21055.933922619912</v>
      </c>
      <c r="J39" s="257"/>
    </row>
    <row r="40" spans="1:19" x14ac:dyDescent="0.25">
      <c r="A40" s="446"/>
      <c r="B40" s="447"/>
      <c r="C40" s="447" t="s">
        <v>662</v>
      </c>
      <c r="D40" s="447"/>
      <c r="E40" s="448" t="s">
        <v>663</v>
      </c>
      <c r="F40" s="449"/>
      <c r="G40" s="554">
        <v>6.9009999999999998</v>
      </c>
      <c r="H40" s="555">
        <v>1743.684</v>
      </c>
      <c r="I40" s="556">
        <v>21055.933922619912</v>
      </c>
      <c r="J40" s="257"/>
    </row>
    <row r="41" spans="1:19" x14ac:dyDescent="0.25">
      <c r="A41" s="440"/>
      <c r="B41" s="441" t="s">
        <v>664</v>
      </c>
      <c r="C41" s="441"/>
      <c r="D41" s="441"/>
      <c r="E41" s="423" t="s">
        <v>665</v>
      </c>
      <c r="F41" s="442"/>
      <c r="G41" s="553">
        <v>90.442000000000007</v>
      </c>
      <c r="H41" s="551">
        <v>15834.284999999996</v>
      </c>
      <c r="I41" s="552">
        <v>14589.723248048469</v>
      </c>
      <c r="J41" s="257"/>
    </row>
    <row r="42" spans="1:19" x14ac:dyDescent="0.25">
      <c r="A42" s="446"/>
      <c r="B42" s="447"/>
      <c r="C42" s="447" t="s">
        <v>666</v>
      </c>
      <c r="D42" s="447"/>
      <c r="E42" s="448" t="s">
        <v>667</v>
      </c>
      <c r="F42" s="449"/>
      <c r="G42" s="554">
        <v>90.442000000000007</v>
      </c>
      <c r="H42" s="555">
        <v>15834.284999999996</v>
      </c>
      <c r="I42" s="556">
        <v>14589.723248048469</v>
      </c>
      <c r="J42" s="257"/>
    </row>
    <row r="43" spans="1:19" x14ac:dyDescent="0.25">
      <c r="A43" s="440"/>
      <c r="B43" s="441" t="s">
        <v>24</v>
      </c>
      <c r="C43" s="441"/>
      <c r="D43" s="441"/>
      <c r="E43" s="423" t="s">
        <v>25</v>
      </c>
      <c r="F43" s="442"/>
      <c r="G43" s="553">
        <v>38.661999999999999</v>
      </c>
      <c r="H43" s="551">
        <v>12477.831</v>
      </c>
      <c r="I43" s="552">
        <v>26895.123118307383</v>
      </c>
      <c r="J43" s="257"/>
    </row>
    <row r="44" spans="1:19" x14ac:dyDescent="0.25">
      <c r="A44" s="446"/>
      <c r="B44" s="447"/>
      <c r="C44" s="447" t="s">
        <v>26</v>
      </c>
      <c r="D44" s="447"/>
      <c r="E44" s="448" t="s">
        <v>27</v>
      </c>
      <c r="F44" s="449"/>
      <c r="G44" s="554">
        <v>22.573000000000011</v>
      </c>
      <c r="H44" s="555">
        <v>6188.125</v>
      </c>
      <c r="I44" s="556">
        <v>22844.862593954418</v>
      </c>
      <c r="J44" s="257"/>
    </row>
    <row r="45" spans="1:19" x14ac:dyDescent="0.25">
      <c r="A45" s="446"/>
      <c r="B45" s="447"/>
      <c r="C45" s="447" t="s">
        <v>42</v>
      </c>
      <c r="D45" s="447"/>
      <c r="E45" s="448" t="s">
        <v>43</v>
      </c>
      <c r="F45" s="449"/>
      <c r="G45" s="554">
        <v>16.088999999999999</v>
      </c>
      <c r="H45" s="555">
        <v>6289.7060000000001</v>
      </c>
      <c r="I45" s="556">
        <v>32577.672115524067</v>
      </c>
      <c r="J45" s="257"/>
    </row>
    <row r="46" spans="1:19" x14ac:dyDescent="0.25">
      <c r="A46" s="440"/>
      <c r="B46" s="441" t="s">
        <v>58</v>
      </c>
      <c r="C46" s="441"/>
      <c r="D46" s="441"/>
      <c r="E46" s="423" t="s">
        <v>59</v>
      </c>
      <c r="F46" s="442"/>
      <c r="G46" s="553">
        <v>123.57600000000001</v>
      </c>
      <c r="H46" s="551">
        <v>10902.951000000003</v>
      </c>
      <c r="I46" s="552" t="s">
        <v>238</v>
      </c>
      <c r="J46" s="257"/>
    </row>
    <row r="47" spans="1:19" x14ac:dyDescent="0.25">
      <c r="A47" s="446"/>
      <c r="B47" s="447"/>
      <c r="C47" s="447" t="s">
        <v>60</v>
      </c>
      <c r="D47" s="447"/>
      <c r="E47" s="448" t="s">
        <v>61</v>
      </c>
      <c r="F47" s="449"/>
      <c r="G47" s="554">
        <v>14.99</v>
      </c>
      <c r="H47" s="555">
        <v>3231.2260000000006</v>
      </c>
      <c r="I47" s="556">
        <v>17963.231042917505</v>
      </c>
      <c r="J47" s="257"/>
    </row>
    <row r="48" spans="1:19" x14ac:dyDescent="0.25">
      <c r="A48" s="446"/>
      <c r="B48" s="447"/>
      <c r="C48" s="447" t="s">
        <v>68</v>
      </c>
      <c r="D48" s="447"/>
      <c r="E48" s="448" t="s">
        <v>69</v>
      </c>
      <c r="F48" s="449"/>
      <c r="G48" s="554">
        <v>108.586</v>
      </c>
      <c r="H48" s="555">
        <v>7671.7249999999967</v>
      </c>
      <c r="I48" s="556" t="s">
        <v>238</v>
      </c>
      <c r="J48" s="257"/>
    </row>
    <row r="49" spans="1:10" x14ac:dyDescent="0.25">
      <c r="A49" s="446"/>
      <c r="B49" s="557" t="s">
        <v>84</v>
      </c>
      <c r="C49" s="447"/>
      <c r="D49" s="447"/>
      <c r="E49" s="558" t="s">
        <v>85</v>
      </c>
      <c r="F49" s="449"/>
      <c r="G49" s="553">
        <v>121.67400000000008</v>
      </c>
      <c r="H49" s="551">
        <v>32138.807999999965</v>
      </c>
      <c r="I49" s="552">
        <v>22011.555467889571</v>
      </c>
      <c r="J49" s="257"/>
    </row>
    <row r="50" spans="1:10" x14ac:dyDescent="0.25">
      <c r="A50" s="440"/>
      <c r="B50" s="441"/>
      <c r="C50" s="559" t="s">
        <v>86</v>
      </c>
      <c r="D50" s="559"/>
      <c r="E50" s="560" t="s">
        <v>87</v>
      </c>
      <c r="F50" s="442"/>
      <c r="G50" s="554">
        <v>37.329000000000001</v>
      </c>
      <c r="H50" s="555">
        <v>10441.566000000003</v>
      </c>
      <c r="I50" s="556">
        <v>23309.772562886767</v>
      </c>
      <c r="J50" s="257"/>
    </row>
    <row r="51" spans="1:10" x14ac:dyDescent="0.25">
      <c r="A51" s="446"/>
      <c r="B51" s="447"/>
      <c r="C51" s="447" t="s">
        <v>96</v>
      </c>
      <c r="D51" s="447"/>
      <c r="E51" s="448" t="s">
        <v>97</v>
      </c>
      <c r="F51" s="449"/>
      <c r="G51" s="554">
        <v>42.620999999999995</v>
      </c>
      <c r="H51" s="555">
        <v>9346.4169999999995</v>
      </c>
      <c r="I51" s="556">
        <v>18274.279893323324</v>
      </c>
      <c r="J51" s="257"/>
    </row>
    <row r="52" spans="1:10" x14ac:dyDescent="0.25">
      <c r="A52" s="446"/>
      <c r="B52" s="447"/>
      <c r="C52" s="447" t="s">
        <v>108</v>
      </c>
      <c r="D52" s="447"/>
      <c r="E52" s="448" t="s">
        <v>109</v>
      </c>
      <c r="F52" s="449"/>
      <c r="G52" s="554">
        <v>41.724000000000032</v>
      </c>
      <c r="H52" s="555">
        <v>12350.824999999999</v>
      </c>
      <c r="I52" s="556">
        <v>24667.707234844831</v>
      </c>
      <c r="J52" s="257"/>
    </row>
    <row r="53" spans="1:10" x14ac:dyDescent="0.25">
      <c r="A53" s="440"/>
      <c r="B53" s="441" t="s">
        <v>118</v>
      </c>
      <c r="C53" s="441"/>
      <c r="D53" s="441"/>
      <c r="E53" s="423" t="s">
        <v>119</v>
      </c>
      <c r="F53" s="442"/>
      <c r="G53" s="553">
        <v>141.38000000000005</v>
      </c>
      <c r="H53" s="551">
        <v>41098.991999999969</v>
      </c>
      <c r="I53" s="552">
        <v>24224.897439524659</v>
      </c>
      <c r="J53" s="257"/>
    </row>
    <row r="54" spans="1:10" x14ac:dyDescent="0.25">
      <c r="A54" s="446"/>
      <c r="B54" s="447"/>
      <c r="C54" s="447" t="s">
        <v>120</v>
      </c>
      <c r="D54" s="447"/>
      <c r="E54" s="448" t="s">
        <v>121</v>
      </c>
      <c r="F54" s="449"/>
      <c r="G54" s="554">
        <v>38.332000000000001</v>
      </c>
      <c r="H54" s="555">
        <v>8244.2219999999998</v>
      </c>
      <c r="I54" s="556">
        <v>17922.845142439735</v>
      </c>
      <c r="J54" s="257"/>
    </row>
    <row r="55" spans="1:10" x14ac:dyDescent="0.25">
      <c r="A55" s="446"/>
      <c r="B55" s="447"/>
      <c r="C55" s="447" t="s">
        <v>132</v>
      </c>
      <c r="D55" s="447"/>
      <c r="E55" s="448" t="s">
        <v>133</v>
      </c>
      <c r="F55" s="449"/>
      <c r="G55" s="554">
        <v>103.0480000000001</v>
      </c>
      <c r="H55" s="555">
        <v>32854.76999999999</v>
      </c>
      <c r="I55" s="556">
        <v>26569.147387625151</v>
      </c>
      <c r="J55" s="257"/>
    </row>
    <row r="56" spans="1:10" x14ac:dyDescent="0.25">
      <c r="A56" s="440"/>
      <c r="B56" s="441" t="s">
        <v>148</v>
      </c>
      <c r="C56" s="441"/>
      <c r="D56" s="441"/>
      <c r="E56" s="423" t="s">
        <v>149</v>
      </c>
      <c r="F56" s="442"/>
      <c r="G56" s="553">
        <v>32.817000000000007</v>
      </c>
      <c r="H56" s="551">
        <v>13268.54</v>
      </c>
      <c r="I56" s="552">
        <v>33693.258575331885</v>
      </c>
      <c r="J56" s="257"/>
    </row>
    <row r="57" spans="1:10" x14ac:dyDescent="0.25">
      <c r="A57" s="446"/>
      <c r="B57" s="447"/>
      <c r="C57" s="447" t="s">
        <v>150</v>
      </c>
      <c r="D57" s="447"/>
      <c r="E57" s="448" t="s">
        <v>151</v>
      </c>
      <c r="F57" s="449"/>
      <c r="G57" s="554">
        <v>12.114000000000004</v>
      </c>
      <c r="H57" s="555">
        <v>6001.7309999999998</v>
      </c>
      <c r="I57" s="556">
        <v>41286.466072313007</v>
      </c>
      <c r="J57" s="257"/>
    </row>
    <row r="58" spans="1:10" x14ac:dyDescent="0.25">
      <c r="A58" s="446"/>
      <c r="B58" s="447"/>
      <c r="C58" s="447" t="s">
        <v>162</v>
      </c>
      <c r="D58" s="447"/>
      <c r="E58" s="448" t="s">
        <v>163</v>
      </c>
      <c r="F58" s="449"/>
      <c r="G58" s="554">
        <v>20.703000000000007</v>
      </c>
      <c r="H58" s="555">
        <v>7266.8089999999975</v>
      </c>
      <c r="I58" s="556">
        <v>29250.225410165978</v>
      </c>
      <c r="J58" s="257"/>
    </row>
    <row r="59" spans="1:10" x14ac:dyDescent="0.25">
      <c r="A59" s="440"/>
      <c r="B59" s="441" t="s">
        <v>172</v>
      </c>
      <c r="C59" s="441"/>
      <c r="D59" s="441"/>
      <c r="E59" s="423" t="s">
        <v>173</v>
      </c>
      <c r="F59" s="442"/>
      <c r="G59" s="553">
        <v>45.552000000000021</v>
      </c>
      <c r="H59" s="551">
        <v>18420.904999999999</v>
      </c>
      <c r="I59" s="552">
        <v>33699.407636693577</v>
      </c>
      <c r="J59" s="257"/>
    </row>
    <row r="60" spans="1:10" x14ac:dyDescent="0.25">
      <c r="A60" s="446"/>
      <c r="B60" s="447"/>
      <c r="C60" s="447" t="s">
        <v>174</v>
      </c>
      <c r="D60" s="447"/>
      <c r="E60" s="448" t="s">
        <v>175</v>
      </c>
      <c r="F60" s="449"/>
      <c r="G60" s="554">
        <v>45.552000000000021</v>
      </c>
      <c r="H60" s="555">
        <v>18420.904999999999</v>
      </c>
      <c r="I60" s="556">
        <v>33699.407636693577</v>
      </c>
      <c r="J60" s="257"/>
    </row>
    <row r="61" spans="1:10" ht="13.5" x14ac:dyDescent="0.2">
      <c r="A61" s="561"/>
      <c r="B61" s="561"/>
      <c r="C61" s="561"/>
      <c r="D61" s="561"/>
      <c r="E61" s="561"/>
      <c r="F61" s="561"/>
      <c r="G61" s="561"/>
      <c r="H61" s="246"/>
      <c r="I61" s="246" t="s">
        <v>232</v>
      </c>
      <c r="J61" s="257"/>
    </row>
    <row r="62" spans="1:10" x14ac:dyDescent="0.25">
      <c r="A62" s="241"/>
      <c r="B62" s="241"/>
      <c r="C62" s="241"/>
      <c r="D62" s="241"/>
      <c r="E62" s="241"/>
      <c r="F62" s="241"/>
      <c r="G62" s="241"/>
      <c r="H62" s="241"/>
      <c r="I62" s="241"/>
      <c r="J62" s="257"/>
    </row>
    <row r="63" spans="1:10" ht="15" customHeight="1" x14ac:dyDescent="0.25">
      <c r="A63" s="662" t="s">
        <v>244</v>
      </c>
      <c r="B63" s="663"/>
      <c r="C63" s="663"/>
      <c r="D63" s="663"/>
      <c r="E63" s="663"/>
      <c r="F63" s="663"/>
      <c r="G63" s="663"/>
      <c r="H63" s="663"/>
      <c r="I63" s="664"/>
      <c r="J63" s="257"/>
    </row>
    <row r="64" spans="1:10" ht="37.5" customHeight="1" x14ac:dyDescent="0.25">
      <c r="A64" s="273"/>
      <c r="B64" s="651" t="s">
        <v>245</v>
      </c>
      <c r="C64" s="651"/>
      <c r="D64" s="651"/>
      <c r="E64" s="651"/>
      <c r="F64" s="721"/>
      <c r="G64" s="656" t="s">
        <v>234</v>
      </c>
      <c r="H64" s="656" t="s">
        <v>235</v>
      </c>
      <c r="I64" s="656" t="s">
        <v>242</v>
      </c>
      <c r="J64" s="257"/>
    </row>
    <row r="65" spans="1:10" ht="15" customHeight="1" x14ac:dyDescent="0.25">
      <c r="A65" s="277"/>
      <c r="B65" s="652"/>
      <c r="C65" s="652"/>
      <c r="D65" s="652"/>
      <c r="E65" s="652"/>
      <c r="F65" s="722"/>
      <c r="G65" s="657"/>
      <c r="H65" s="657"/>
      <c r="I65" s="657" t="s">
        <v>243</v>
      </c>
      <c r="J65" s="257"/>
    </row>
    <row r="66" spans="1:10" x14ac:dyDescent="0.25">
      <c r="A66" s="440"/>
      <c r="B66" s="441" t="s">
        <v>658</v>
      </c>
      <c r="C66" s="441"/>
      <c r="D66" s="441"/>
      <c r="E66" s="423" t="s">
        <v>659</v>
      </c>
      <c r="F66" s="442"/>
      <c r="G66" s="551">
        <v>197.04800000000014</v>
      </c>
      <c r="H66" s="551">
        <v>60045.390000000014</v>
      </c>
      <c r="I66" s="552">
        <v>25393.723864236115</v>
      </c>
      <c r="J66" s="257"/>
    </row>
    <row r="67" spans="1:10" x14ac:dyDescent="0.25">
      <c r="A67" s="440"/>
      <c r="B67" s="441" t="s">
        <v>660</v>
      </c>
      <c r="C67" s="441"/>
      <c r="D67" s="441"/>
      <c r="E67" s="423" t="s">
        <v>661</v>
      </c>
      <c r="F67" s="442"/>
      <c r="G67" s="553">
        <v>5.319</v>
      </c>
      <c r="H67" s="551">
        <v>1446.25</v>
      </c>
      <c r="I67" s="552">
        <v>22658.551106097639</v>
      </c>
      <c r="J67" s="257"/>
    </row>
    <row r="68" spans="1:10" x14ac:dyDescent="0.25">
      <c r="A68" s="446"/>
      <c r="B68" s="447"/>
      <c r="C68" s="447" t="s">
        <v>662</v>
      </c>
      <c r="D68" s="447"/>
      <c r="E68" s="448" t="s">
        <v>663</v>
      </c>
      <c r="F68" s="449"/>
      <c r="G68" s="554">
        <v>5.319</v>
      </c>
      <c r="H68" s="555">
        <v>1446.25</v>
      </c>
      <c r="I68" s="556">
        <v>22658.551106097639</v>
      </c>
      <c r="J68" s="257"/>
    </row>
    <row r="69" spans="1:10" x14ac:dyDescent="0.25">
      <c r="A69" s="440"/>
      <c r="B69" s="441" t="s">
        <v>664</v>
      </c>
      <c r="C69" s="441"/>
      <c r="D69" s="441"/>
      <c r="E69" s="423" t="s">
        <v>665</v>
      </c>
      <c r="F69" s="442"/>
      <c r="G69" s="553">
        <v>23.867999999999995</v>
      </c>
      <c r="H69" s="551">
        <v>6990.6650000000009</v>
      </c>
      <c r="I69" s="552">
        <v>24407.382967431997</v>
      </c>
      <c r="J69" s="257"/>
    </row>
    <row r="70" spans="1:10" x14ac:dyDescent="0.25">
      <c r="A70" s="446"/>
      <c r="B70" s="447"/>
      <c r="C70" s="447" t="s">
        <v>666</v>
      </c>
      <c r="D70" s="447"/>
      <c r="E70" s="448" t="s">
        <v>667</v>
      </c>
      <c r="F70" s="449"/>
      <c r="G70" s="554">
        <v>23.867999999999995</v>
      </c>
      <c r="H70" s="555">
        <v>6990.6650000000009</v>
      </c>
      <c r="I70" s="556">
        <v>24407.382967431997</v>
      </c>
      <c r="J70" s="257"/>
    </row>
    <row r="71" spans="1:10" x14ac:dyDescent="0.25">
      <c r="A71" s="440"/>
      <c r="B71" s="441" t="s">
        <v>24</v>
      </c>
      <c r="C71" s="441"/>
      <c r="D71" s="441"/>
      <c r="E71" s="423" t="s">
        <v>25</v>
      </c>
      <c r="F71" s="442"/>
      <c r="G71" s="553">
        <v>14.457999999999998</v>
      </c>
      <c r="H71" s="551">
        <v>4130.7039999999997</v>
      </c>
      <c r="I71" s="552">
        <v>23808.641121409139</v>
      </c>
      <c r="J71" s="257"/>
    </row>
    <row r="72" spans="1:10" x14ac:dyDescent="0.25">
      <c r="A72" s="446"/>
      <c r="B72" s="447"/>
      <c r="C72" s="447" t="s">
        <v>26</v>
      </c>
      <c r="D72" s="447"/>
      <c r="E72" s="448" t="s">
        <v>27</v>
      </c>
      <c r="F72" s="449"/>
      <c r="G72" s="554">
        <v>9.4129999999999985</v>
      </c>
      <c r="H72" s="555">
        <v>2378.011</v>
      </c>
      <c r="I72" s="556">
        <v>21052.542582952658</v>
      </c>
      <c r="J72" s="257"/>
    </row>
    <row r="73" spans="1:10" x14ac:dyDescent="0.25">
      <c r="A73" s="446"/>
      <c r="B73" s="447"/>
      <c r="C73" s="447" t="s">
        <v>42</v>
      </c>
      <c r="D73" s="447"/>
      <c r="E73" s="448" t="s">
        <v>43</v>
      </c>
      <c r="F73" s="449"/>
      <c r="G73" s="554">
        <v>5.0449999999999999</v>
      </c>
      <c r="H73" s="555">
        <v>1752.6930000000002</v>
      </c>
      <c r="I73" s="556">
        <v>28950.991080277508</v>
      </c>
      <c r="J73" s="257"/>
    </row>
    <row r="74" spans="1:10" x14ac:dyDescent="0.25">
      <c r="A74" s="440"/>
      <c r="B74" s="441" t="s">
        <v>58</v>
      </c>
      <c r="C74" s="441"/>
      <c r="D74" s="441"/>
      <c r="E74" s="423" t="s">
        <v>59</v>
      </c>
      <c r="F74" s="442"/>
      <c r="G74" s="553">
        <v>36.146999999999998</v>
      </c>
      <c r="H74" s="551">
        <v>9024.404999999997</v>
      </c>
      <c r="I74" s="552">
        <v>20804.873156831822</v>
      </c>
      <c r="J74" s="257"/>
    </row>
    <row r="75" spans="1:10" x14ac:dyDescent="0.25">
      <c r="A75" s="446"/>
      <c r="B75" s="447"/>
      <c r="C75" s="447" t="s">
        <v>60</v>
      </c>
      <c r="D75" s="447"/>
      <c r="E75" s="448" t="s">
        <v>61</v>
      </c>
      <c r="F75" s="449"/>
      <c r="G75" s="554">
        <v>18.905999999999999</v>
      </c>
      <c r="H75" s="555">
        <v>5551.6489999999985</v>
      </c>
      <c r="I75" s="556">
        <v>24470.401812475753</v>
      </c>
      <c r="J75" s="257"/>
    </row>
    <row r="76" spans="1:10" x14ac:dyDescent="0.25">
      <c r="A76" s="446"/>
      <c r="B76" s="447"/>
      <c r="C76" s="447" t="s">
        <v>68</v>
      </c>
      <c r="D76" s="447"/>
      <c r="E76" s="448" t="s">
        <v>69</v>
      </c>
      <c r="F76" s="449"/>
      <c r="G76" s="554">
        <v>17.241</v>
      </c>
      <c r="H76" s="555">
        <v>3472.7559999999999</v>
      </c>
      <c r="I76" s="556">
        <v>16785.35661117878</v>
      </c>
      <c r="J76" s="257"/>
    </row>
    <row r="77" spans="1:10" x14ac:dyDescent="0.25">
      <c r="A77" s="446"/>
      <c r="B77" s="557" t="s">
        <v>84</v>
      </c>
      <c r="C77" s="447"/>
      <c r="D77" s="447"/>
      <c r="E77" s="558" t="s">
        <v>85</v>
      </c>
      <c r="F77" s="449"/>
      <c r="G77" s="553">
        <v>24.034000000000006</v>
      </c>
      <c r="H77" s="551">
        <v>7177.9909999999982</v>
      </c>
      <c r="I77" s="552">
        <v>24888.321405786235</v>
      </c>
      <c r="J77" s="257"/>
    </row>
    <row r="78" spans="1:10" x14ac:dyDescent="0.25">
      <c r="A78" s="440"/>
      <c r="B78" s="441"/>
      <c r="C78" s="559" t="s">
        <v>86</v>
      </c>
      <c r="D78" s="559"/>
      <c r="E78" s="560" t="s">
        <v>87</v>
      </c>
      <c r="F78" s="442"/>
      <c r="G78" s="554">
        <v>5.1330000000000009</v>
      </c>
      <c r="H78" s="555">
        <v>2084.8450000000003</v>
      </c>
      <c r="I78" s="556">
        <v>33847.084226248458</v>
      </c>
      <c r="J78" s="257"/>
    </row>
    <row r="79" spans="1:10" x14ac:dyDescent="0.25">
      <c r="A79" s="446"/>
      <c r="B79" s="447"/>
      <c r="C79" s="447" t="s">
        <v>96</v>
      </c>
      <c r="D79" s="447"/>
      <c r="E79" s="448" t="s">
        <v>97</v>
      </c>
      <c r="F79" s="449"/>
      <c r="G79" s="554">
        <v>10.411999999999999</v>
      </c>
      <c r="H79" s="555">
        <v>3143.8110000000001</v>
      </c>
      <c r="I79" s="556">
        <v>25161.760468689976</v>
      </c>
      <c r="J79" s="257"/>
    </row>
    <row r="80" spans="1:10" x14ac:dyDescent="0.25">
      <c r="A80" s="446"/>
      <c r="B80" s="447"/>
      <c r="C80" s="447" t="s">
        <v>108</v>
      </c>
      <c r="D80" s="447"/>
      <c r="E80" s="448" t="s">
        <v>109</v>
      </c>
      <c r="F80" s="449"/>
      <c r="G80" s="554">
        <v>8.488999999999999</v>
      </c>
      <c r="H80" s="555">
        <v>1949.335</v>
      </c>
      <c r="I80" s="556">
        <v>19135.891545922175</v>
      </c>
      <c r="J80" s="257"/>
    </row>
    <row r="81" spans="1:10" x14ac:dyDescent="0.25">
      <c r="A81" s="440"/>
      <c r="B81" s="441" t="s">
        <v>118</v>
      </c>
      <c r="C81" s="441"/>
      <c r="D81" s="441"/>
      <c r="E81" s="423" t="s">
        <v>119</v>
      </c>
      <c r="F81" s="442"/>
      <c r="G81" s="553">
        <v>41.475000000000001</v>
      </c>
      <c r="H81" s="551">
        <v>13480.472000000002</v>
      </c>
      <c r="I81" s="552">
        <v>27085.537472372918</v>
      </c>
      <c r="J81" s="257"/>
    </row>
    <row r="82" spans="1:10" x14ac:dyDescent="0.25">
      <c r="A82" s="446"/>
      <c r="B82" s="447"/>
      <c r="C82" s="447" t="s">
        <v>120</v>
      </c>
      <c r="D82" s="447"/>
      <c r="E82" s="448" t="s">
        <v>121</v>
      </c>
      <c r="F82" s="449"/>
      <c r="G82" s="554">
        <v>10.757</v>
      </c>
      <c r="H82" s="555">
        <v>2869.3269999999998</v>
      </c>
      <c r="I82" s="556">
        <v>22228.370673359983</v>
      </c>
      <c r="J82" s="257"/>
    </row>
    <row r="83" spans="1:10" x14ac:dyDescent="0.25">
      <c r="A83" s="446"/>
      <c r="B83" s="447"/>
      <c r="C83" s="447" t="s">
        <v>132</v>
      </c>
      <c r="D83" s="447"/>
      <c r="E83" s="448" t="s">
        <v>133</v>
      </c>
      <c r="F83" s="449"/>
      <c r="G83" s="554">
        <v>30.717999999999996</v>
      </c>
      <c r="H83" s="555">
        <v>10611.145</v>
      </c>
      <c r="I83" s="556">
        <v>28786.447142826142</v>
      </c>
      <c r="J83" s="257"/>
    </row>
    <row r="84" spans="1:10" x14ac:dyDescent="0.25">
      <c r="A84" s="440"/>
      <c r="B84" s="441" t="s">
        <v>148</v>
      </c>
      <c r="C84" s="441"/>
      <c r="D84" s="441"/>
      <c r="E84" s="423" t="s">
        <v>149</v>
      </c>
      <c r="F84" s="442"/>
      <c r="G84" s="553">
        <v>44.424000000000007</v>
      </c>
      <c r="H84" s="551">
        <v>15022.948000000002</v>
      </c>
      <c r="I84" s="552">
        <v>28180.990755747644</v>
      </c>
      <c r="J84" s="257"/>
    </row>
    <row r="85" spans="1:10" x14ac:dyDescent="0.25">
      <c r="A85" s="446"/>
      <c r="B85" s="447"/>
      <c r="C85" s="447" t="s">
        <v>150</v>
      </c>
      <c r="D85" s="447"/>
      <c r="E85" s="448" t="s">
        <v>151</v>
      </c>
      <c r="F85" s="449"/>
      <c r="G85" s="554">
        <v>25.803999999999998</v>
      </c>
      <c r="H85" s="555">
        <v>9097.2669999999998</v>
      </c>
      <c r="I85" s="556">
        <v>29379.382395494245</v>
      </c>
      <c r="J85" s="257"/>
    </row>
    <row r="86" spans="1:10" x14ac:dyDescent="0.25">
      <c r="A86" s="446"/>
      <c r="B86" s="447"/>
      <c r="C86" s="447" t="s">
        <v>162</v>
      </c>
      <c r="D86" s="447"/>
      <c r="E86" s="448" t="s">
        <v>163</v>
      </c>
      <c r="F86" s="449"/>
      <c r="G86" s="554">
        <v>18.619999999999997</v>
      </c>
      <c r="H86" s="555">
        <v>5925.6810000000005</v>
      </c>
      <c r="I86" s="556">
        <v>26520.233619763701</v>
      </c>
      <c r="J86" s="257"/>
    </row>
    <row r="87" spans="1:10" x14ac:dyDescent="0.25">
      <c r="A87" s="440"/>
      <c r="B87" s="441" t="s">
        <v>172</v>
      </c>
      <c r="C87" s="441"/>
      <c r="D87" s="441"/>
      <c r="E87" s="423" t="s">
        <v>173</v>
      </c>
      <c r="F87" s="442"/>
      <c r="G87" s="553">
        <v>7.3230000000000004</v>
      </c>
      <c r="H87" s="551">
        <v>2771.9549999999999</v>
      </c>
      <c r="I87" s="552">
        <v>31543.936911102006</v>
      </c>
      <c r="J87" s="257"/>
    </row>
    <row r="88" spans="1:10" x14ac:dyDescent="0.25">
      <c r="A88" s="446"/>
      <c r="B88" s="447"/>
      <c r="C88" s="447" t="s">
        <v>174</v>
      </c>
      <c r="D88" s="447"/>
      <c r="E88" s="448" t="s">
        <v>175</v>
      </c>
      <c r="F88" s="449"/>
      <c r="G88" s="554">
        <v>7.3230000000000004</v>
      </c>
      <c r="H88" s="555">
        <v>2771.9549999999999</v>
      </c>
      <c r="I88" s="556">
        <v>31543.936911102006</v>
      </c>
      <c r="J88" s="257"/>
    </row>
    <row r="89" spans="1:10" ht="13.5" x14ac:dyDescent="0.2">
      <c r="A89" s="561"/>
      <c r="B89" s="561"/>
      <c r="C89" s="561"/>
      <c r="D89" s="561"/>
      <c r="E89" s="561"/>
      <c r="F89" s="561"/>
      <c r="G89" s="561"/>
      <c r="H89" s="246"/>
      <c r="I89" s="246" t="s">
        <v>232</v>
      </c>
      <c r="J89" s="257"/>
    </row>
  </sheetData>
  <sheetProtection password="CB3F" sheet="1" objects="1" scenarios="1"/>
  <mergeCells count="17">
    <mergeCell ref="B64:F65"/>
    <mergeCell ref="G64:G65"/>
    <mergeCell ref="H64:H65"/>
    <mergeCell ref="I64:I65"/>
    <mergeCell ref="A63:I63"/>
    <mergeCell ref="A35:I35"/>
    <mergeCell ref="B36:F37"/>
    <mergeCell ref="A3:H3"/>
    <mergeCell ref="A7:J7"/>
    <mergeCell ref="B8:F9"/>
    <mergeCell ref="G8:G9"/>
    <mergeCell ref="H8:H9"/>
    <mergeCell ref="I8:I9"/>
    <mergeCell ref="J8:J9"/>
    <mergeCell ref="G36:G37"/>
    <mergeCell ref="H36:H37"/>
    <mergeCell ref="I36:I37"/>
  </mergeCells>
  <phoneticPr fontId="0" type="noConversion"/>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rowBreaks count="1" manualBreakCount="1">
    <brk id="61"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8"/>
  <sheetViews>
    <sheetView showOutlineSymbols="0" topLeftCell="A2" zoomScale="90" zoomScaleNormal="90" workbookViewId="0">
      <pane xSplit="6" ySplit="3" topLeftCell="G5" activePane="bottomRight" state="frozen"/>
      <selection activeCell="C39" sqref="C39"/>
      <selection pane="topRight" activeCell="C39" sqref="C39"/>
      <selection pane="bottomLeft" activeCell="C39" sqref="C39"/>
      <selection pane="bottomRight" activeCell="A2" sqref="A2"/>
    </sheetView>
  </sheetViews>
  <sheetFormatPr defaultColWidth="1.7109375" defaultRowHeight="12.75" x14ac:dyDescent="0.25"/>
  <cols>
    <col min="1" max="1" width="1.140625" style="168" customWidth="1"/>
    <col min="2" max="2" width="2.140625" style="168" customWidth="1"/>
    <col min="3" max="4" width="1.7109375" style="168" customWidth="1"/>
    <col min="5" max="5" width="24.85546875" style="168" customWidth="1"/>
    <col min="6" max="6" width="1.140625" style="168" customWidth="1"/>
    <col min="7" max="8" width="11.85546875" style="168" customWidth="1"/>
    <col min="9" max="9" width="7.7109375" style="168" customWidth="1"/>
    <col min="10" max="11" width="11.85546875" style="168" customWidth="1"/>
    <col min="12" max="12" width="9.7109375" style="168" customWidth="1"/>
    <col min="13" max="254" width="9.140625" style="168" customWidth="1"/>
    <col min="255" max="255" width="4.42578125" style="168" customWidth="1"/>
    <col min="256" max="16384" width="1.7109375" style="168"/>
  </cols>
  <sheetData>
    <row r="1" spans="1:15" hidden="1" x14ac:dyDescent="0.25"/>
    <row r="2" spans="1:15" ht="9" customHeight="1" x14ac:dyDescent="0.25"/>
    <row r="3" spans="1:15" s="268" customFormat="1" ht="39" customHeight="1" x14ac:dyDescent="0.2">
      <c r="A3" s="648" t="s">
        <v>669</v>
      </c>
      <c r="B3" s="649"/>
      <c r="C3" s="649"/>
      <c r="D3" s="649"/>
      <c r="E3" s="649"/>
      <c r="F3" s="649"/>
      <c r="G3" s="649"/>
      <c r="H3" s="649"/>
      <c r="I3" s="650"/>
      <c r="J3" s="313"/>
      <c r="K3" s="266"/>
      <c r="L3" s="267" t="s">
        <v>338</v>
      </c>
    </row>
    <row r="4" spans="1:15" s="268" customFormat="1" ht="18" x14ac:dyDescent="0.25">
      <c r="A4" s="269" t="s">
        <v>336</v>
      </c>
      <c r="B4" s="521"/>
      <c r="C4" s="521"/>
      <c r="D4" s="521"/>
      <c r="E4" s="521"/>
      <c r="F4" s="521"/>
      <c r="G4" s="521"/>
      <c r="H4" s="521"/>
      <c r="I4" s="521"/>
      <c r="J4" s="521"/>
      <c r="K4" s="521"/>
      <c r="L4" s="521"/>
    </row>
    <row r="5" spans="1:15" x14ac:dyDescent="0.25">
      <c r="A5" s="272"/>
      <c r="B5" s="272"/>
      <c r="C5" s="272"/>
      <c r="D5" s="272"/>
      <c r="E5" s="272"/>
      <c r="F5" s="272"/>
      <c r="G5" s="272"/>
      <c r="H5" s="272"/>
      <c r="I5" s="272"/>
      <c r="J5" s="272"/>
      <c r="K5" s="272"/>
      <c r="L5" s="272"/>
    </row>
    <row r="6" spans="1:15" ht="30" customHeight="1" x14ac:dyDescent="0.25">
      <c r="A6" s="273"/>
      <c r="B6" s="651" t="s">
        <v>246</v>
      </c>
      <c r="C6" s="651"/>
      <c r="D6" s="651"/>
      <c r="E6" s="651"/>
      <c r="F6" s="721"/>
      <c r="G6" s="522" t="s">
        <v>343</v>
      </c>
      <c r="H6" s="523"/>
      <c r="I6" s="523"/>
      <c r="J6" s="523"/>
      <c r="K6" s="523"/>
      <c r="L6" s="524"/>
    </row>
    <row r="7" spans="1:15" ht="30" customHeight="1" x14ac:dyDescent="0.25">
      <c r="A7" s="333"/>
      <c r="B7" s="665"/>
      <c r="C7" s="665"/>
      <c r="D7" s="665"/>
      <c r="E7" s="665"/>
      <c r="F7" s="682"/>
      <c r="G7" s="274" t="s">
        <v>247</v>
      </c>
      <c r="H7" s="275"/>
      <c r="I7" s="276"/>
      <c r="J7" s="274" t="s">
        <v>248</v>
      </c>
      <c r="K7" s="275"/>
      <c r="L7" s="276"/>
    </row>
    <row r="8" spans="1:15" ht="15.75" customHeight="1" x14ac:dyDescent="0.25">
      <c r="A8" s="525"/>
      <c r="B8" s="652"/>
      <c r="C8" s="652"/>
      <c r="D8" s="652"/>
      <c r="E8" s="652"/>
      <c r="F8" s="722"/>
      <c r="G8" s="278" t="s">
        <v>502</v>
      </c>
      <c r="H8" s="279" t="s">
        <v>503</v>
      </c>
      <c r="I8" s="280" t="s">
        <v>504</v>
      </c>
      <c r="J8" s="278" t="s">
        <v>502</v>
      </c>
      <c r="K8" s="279" t="s">
        <v>503</v>
      </c>
      <c r="L8" s="280" t="s">
        <v>504</v>
      </c>
    </row>
    <row r="9" spans="1:15" s="529" customFormat="1" x14ac:dyDescent="0.25">
      <c r="A9" s="440"/>
      <c r="B9" s="526" t="s">
        <v>456</v>
      </c>
      <c r="C9" s="526"/>
      <c r="D9" s="526"/>
      <c r="E9" s="526"/>
      <c r="F9" s="527"/>
      <c r="G9" s="470">
        <v>21457.948199999999</v>
      </c>
      <c r="H9" s="528">
        <v>22059.453305207786</v>
      </c>
      <c r="I9" s="497">
        <v>1.02803180898758</v>
      </c>
      <c r="J9" s="470">
        <v>25150.8292</v>
      </c>
      <c r="K9" s="528">
        <v>26011.552765056589</v>
      </c>
      <c r="L9" s="445">
        <v>1.0342224726752385</v>
      </c>
      <c r="M9" s="168"/>
      <c r="N9" s="168"/>
      <c r="O9" s="168"/>
    </row>
    <row r="10" spans="1:15" s="529" customFormat="1" ht="12.75" customHeight="1" x14ac:dyDescent="0.25">
      <c r="A10" s="754" t="s">
        <v>427</v>
      </c>
      <c r="B10" s="755"/>
      <c r="C10" s="453" t="s">
        <v>457</v>
      </c>
      <c r="D10" s="530"/>
      <c r="E10" s="530"/>
      <c r="F10" s="531"/>
      <c r="G10" s="376">
        <v>18342.856899999999</v>
      </c>
      <c r="H10" s="532">
        <v>18859.599841923777</v>
      </c>
      <c r="I10" s="533">
        <v>1.0281713445588607</v>
      </c>
      <c r="J10" s="376">
        <v>20271.029600000002</v>
      </c>
      <c r="K10" s="532">
        <v>20970.109273194928</v>
      </c>
      <c r="L10" s="378">
        <v>1.0344866386656022</v>
      </c>
      <c r="M10" s="168"/>
      <c r="N10" s="168"/>
      <c r="O10" s="168"/>
    </row>
    <row r="11" spans="1:15" s="529" customFormat="1" x14ac:dyDescent="0.25">
      <c r="A11" s="756"/>
      <c r="B11" s="757"/>
      <c r="C11" s="302" t="s">
        <v>458</v>
      </c>
      <c r="D11" s="303"/>
      <c r="E11" s="303"/>
      <c r="F11" s="534"/>
      <c r="G11" s="379">
        <v>22779.0697</v>
      </c>
      <c r="H11" s="535">
        <v>23795.738019120603</v>
      </c>
      <c r="I11" s="536">
        <v>1.0446316874442245</v>
      </c>
      <c r="J11" s="379">
        <v>25576.170900000001</v>
      </c>
      <c r="K11" s="535">
        <v>26827.355389273038</v>
      </c>
      <c r="L11" s="380">
        <v>1.0489199299678216</v>
      </c>
      <c r="M11" s="168"/>
      <c r="N11" s="168"/>
      <c r="O11" s="168"/>
    </row>
    <row r="12" spans="1:15" x14ac:dyDescent="0.25">
      <c r="A12" s="756"/>
      <c r="B12" s="757"/>
      <c r="C12" s="302" t="s">
        <v>459</v>
      </c>
      <c r="D12" s="303"/>
      <c r="E12" s="303"/>
      <c r="F12" s="534"/>
      <c r="G12" s="379">
        <v>23436.669900000001</v>
      </c>
      <c r="H12" s="535">
        <v>24008.328572930059</v>
      </c>
      <c r="I12" s="536">
        <v>1.02439163393815</v>
      </c>
      <c r="J12" s="379">
        <v>27216.914700000001</v>
      </c>
      <c r="K12" s="535">
        <v>28047.428740574131</v>
      </c>
      <c r="L12" s="380">
        <v>1.0305146284848419</v>
      </c>
    </row>
    <row r="13" spans="1:15" x14ac:dyDescent="0.25">
      <c r="A13" s="756"/>
      <c r="B13" s="757"/>
      <c r="C13" s="302" t="s">
        <v>460</v>
      </c>
      <c r="D13" s="303"/>
      <c r="E13" s="303"/>
      <c r="F13" s="534"/>
      <c r="G13" s="379">
        <v>25066.4558</v>
      </c>
      <c r="H13" s="535">
        <v>25877.855664210201</v>
      </c>
      <c r="I13" s="536">
        <v>1.0323699477374939</v>
      </c>
      <c r="J13" s="379">
        <v>27138.230500000001</v>
      </c>
      <c r="K13" s="535">
        <v>28036.862133422808</v>
      </c>
      <c r="L13" s="380">
        <v>1.033113125537894</v>
      </c>
    </row>
    <row r="14" spans="1:15" x14ac:dyDescent="0.25">
      <c r="A14" s="756"/>
      <c r="B14" s="757"/>
      <c r="C14" s="302" t="s">
        <v>461</v>
      </c>
      <c r="D14" s="303"/>
      <c r="E14" s="303"/>
      <c r="F14" s="534"/>
      <c r="G14" s="379">
        <v>24058.255799999999</v>
      </c>
      <c r="H14" s="535">
        <v>24540.243661166427</v>
      </c>
      <c r="I14" s="536">
        <v>1.0200341980388465</v>
      </c>
      <c r="J14" s="379">
        <v>27135.904299999998</v>
      </c>
      <c r="K14" s="535">
        <v>27713.390353228184</v>
      </c>
      <c r="L14" s="380">
        <v>1.0212812533108833</v>
      </c>
    </row>
    <row r="15" spans="1:15" x14ac:dyDescent="0.25">
      <c r="A15" s="756"/>
      <c r="B15" s="757"/>
      <c r="C15" s="537" t="s">
        <v>462</v>
      </c>
      <c r="D15" s="538"/>
      <c r="E15" s="539"/>
      <c r="F15" s="303"/>
      <c r="G15" s="379">
        <v>26278.997599999999</v>
      </c>
      <c r="H15" s="535">
        <v>26517.296554557164</v>
      </c>
      <c r="I15" s="540">
        <v>1.0090680382176056</v>
      </c>
      <c r="J15" s="379">
        <v>28740.440999999999</v>
      </c>
      <c r="K15" s="535">
        <v>29079.387216861203</v>
      </c>
      <c r="L15" s="380">
        <v>1.0117933547665885</v>
      </c>
    </row>
    <row r="16" spans="1:15" x14ac:dyDescent="0.25">
      <c r="A16" s="758"/>
      <c r="B16" s="759"/>
      <c r="C16" s="541" t="s">
        <v>463</v>
      </c>
      <c r="D16" s="542"/>
      <c r="E16" s="543"/>
      <c r="F16" s="293"/>
      <c r="G16" s="392">
        <v>25407.1662</v>
      </c>
      <c r="H16" s="544">
        <v>26261.200074281471</v>
      </c>
      <c r="I16" s="545">
        <v>1.0336138972586983</v>
      </c>
      <c r="J16" s="392">
        <v>26805.957299999998</v>
      </c>
      <c r="K16" s="544">
        <v>27728.86280673408</v>
      </c>
      <c r="L16" s="393">
        <v>1.0344291194828577</v>
      </c>
    </row>
    <row r="17" spans="1:12" ht="13.5" x14ac:dyDescent="0.25">
      <c r="A17" s="546"/>
      <c r="B17" s="547"/>
      <c r="C17" s="548"/>
      <c r="D17" s="547"/>
      <c r="E17" s="547"/>
      <c r="F17" s="547"/>
      <c r="G17" s="547"/>
      <c r="H17" s="547"/>
      <c r="I17" s="547"/>
      <c r="J17" s="547"/>
      <c r="K17" s="547"/>
      <c r="L17" s="246" t="s">
        <v>249</v>
      </c>
    </row>
    <row r="18" spans="1:12" x14ac:dyDescent="0.25">
      <c r="A18" s="272"/>
      <c r="B18" s="272"/>
      <c r="C18" s="272"/>
      <c r="D18" s="272"/>
      <c r="E18" s="272"/>
      <c r="F18" s="272"/>
      <c r="G18" s="272"/>
      <c r="H18" s="272"/>
      <c r="I18" s="272"/>
      <c r="J18" s="272"/>
      <c r="K18" s="272"/>
      <c r="L18" s="272"/>
    </row>
  </sheetData>
  <sheetProtection password="CB3F" sheet="1" objects="1" scenarios="1"/>
  <mergeCells count="3">
    <mergeCell ref="A3:I3"/>
    <mergeCell ref="B6:F8"/>
    <mergeCell ref="A10:B16"/>
  </mergeCells>
  <phoneticPr fontId="0" type="noConversion"/>
  <conditionalFormatting sqref="I9:I16 L9:L16">
    <cfRule type="cellIs" dxfId="0"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rowBreaks count="2" manualBreakCount="2">
    <brk id="31" max="14" man="1"/>
    <brk id="80"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autoPageBreaks="0"/>
  </sheetPr>
  <dimension ref="A1:Z73"/>
  <sheetViews>
    <sheetView showOutlineSymbols="0" topLeftCell="A2" zoomScale="90" zoomScaleNormal="90" workbookViewId="0">
      <pane xSplit="6" ySplit="4" topLeftCell="G6" activePane="bottomRight" state="frozen"/>
      <selection activeCell="C39" sqref="C39"/>
      <selection pane="topRight" activeCell="C39" sqref="C39"/>
      <selection pane="bottomLeft" activeCell="C39" sqref="C39"/>
      <selection pane="bottomRight" activeCell="A3" sqref="A3:H3"/>
    </sheetView>
  </sheetViews>
  <sheetFormatPr defaultColWidth="1.7109375" defaultRowHeight="12.75" x14ac:dyDescent="0.25"/>
  <cols>
    <col min="1" max="2" width="1.140625" style="268" customWidth="1"/>
    <col min="3" max="4" width="1.7109375" style="268" customWidth="1"/>
    <col min="5" max="5" width="42.85546875" style="268" customWidth="1"/>
    <col min="6" max="6" width="1.140625" style="268" customWidth="1"/>
    <col min="7" max="7" width="11.5703125" style="268" customWidth="1"/>
    <col min="8" max="8" width="14.140625" style="268" customWidth="1"/>
    <col min="9" max="9" width="10" style="268" customWidth="1"/>
    <col min="10" max="10" width="12.5703125" style="268" customWidth="1"/>
    <col min="11" max="11" width="10.42578125" style="268" customWidth="1"/>
    <col min="12" max="13" width="12" style="268" customWidth="1"/>
    <col min="14" max="14" width="11.140625" style="268" customWidth="1"/>
    <col min="15" max="15" width="10.7109375" style="268" customWidth="1"/>
    <col min="16" max="16" width="10" style="268" customWidth="1"/>
    <col min="17" max="17" width="9.28515625" style="268" customWidth="1"/>
    <col min="18" max="254" width="9.140625" style="268" customWidth="1"/>
    <col min="255" max="255" width="4.42578125" style="268" customWidth="1"/>
    <col min="256" max="16384" width="1.7109375" style="268"/>
  </cols>
  <sheetData>
    <row r="1" spans="1:21" s="268" customFormat="1" hidden="1" x14ac:dyDescent="0.25"/>
    <row r="2" spans="1:21" s="268" customFormat="1" ht="9" customHeight="1" x14ac:dyDescent="0.25"/>
    <row r="3" spans="1:21" s="268" customFormat="1" ht="32.25" customHeight="1" x14ac:dyDescent="0.2">
      <c r="A3" s="648" t="s">
        <v>669</v>
      </c>
      <c r="B3" s="728"/>
      <c r="C3" s="728"/>
      <c r="D3" s="728"/>
      <c r="E3" s="728"/>
      <c r="F3" s="728"/>
      <c r="G3" s="728"/>
      <c r="H3" s="728"/>
      <c r="I3" s="791"/>
      <c r="J3" s="548"/>
      <c r="K3" s="548"/>
      <c r="L3" s="548"/>
      <c r="M3" s="548"/>
      <c r="N3" s="548"/>
      <c r="O3" s="548"/>
      <c r="P3" s="267" t="s">
        <v>254</v>
      </c>
    </row>
    <row r="4" spans="1:21" s="268" customFormat="1" ht="18" customHeight="1" x14ac:dyDescent="0.25">
      <c r="A4" s="521" t="s">
        <v>670</v>
      </c>
      <c r="B4" s="521"/>
      <c r="C4" s="521"/>
      <c r="D4" s="521"/>
      <c r="E4" s="521"/>
      <c r="F4" s="521"/>
      <c r="G4" s="521"/>
      <c r="H4" s="521"/>
      <c r="I4" s="521"/>
      <c r="J4" s="521"/>
      <c r="K4" s="521"/>
      <c r="L4" s="521"/>
      <c r="M4" s="521"/>
      <c r="N4" s="521"/>
      <c r="O4" s="521"/>
      <c r="P4" s="521"/>
    </row>
    <row r="5" spans="1:21" s="268" customFormat="1" ht="9" customHeight="1" x14ac:dyDescent="0.25">
      <c r="A5" s="548"/>
      <c r="B5" s="548"/>
      <c r="C5" s="548"/>
      <c r="D5" s="548"/>
      <c r="E5" s="548"/>
      <c r="F5" s="548"/>
      <c r="G5" s="548"/>
      <c r="H5" s="548"/>
      <c r="I5" s="548"/>
      <c r="J5" s="548"/>
      <c r="K5" s="548"/>
      <c r="L5" s="548"/>
      <c r="M5" s="548"/>
      <c r="N5" s="548"/>
      <c r="O5" s="548"/>
      <c r="P5" s="548"/>
    </row>
    <row r="6" spans="1:21" s="268" customFormat="1" ht="9" customHeight="1" x14ac:dyDescent="0.25">
      <c r="A6" s="548"/>
      <c r="B6" s="548"/>
      <c r="C6" s="548"/>
      <c r="D6" s="548"/>
      <c r="E6" s="548"/>
      <c r="F6" s="548"/>
      <c r="G6" s="548"/>
      <c r="H6" s="548"/>
      <c r="I6" s="548"/>
      <c r="J6" s="548"/>
      <c r="K6" s="548"/>
      <c r="L6" s="548"/>
      <c r="M6" s="548"/>
      <c r="N6" s="548"/>
      <c r="O6" s="548"/>
      <c r="P6" s="548"/>
    </row>
    <row r="7" spans="1:21" s="268" customFormat="1" ht="15.75" customHeight="1" x14ac:dyDescent="0.25">
      <c r="A7" s="792"/>
      <c r="B7" s="793" t="s">
        <v>394</v>
      </c>
      <c r="C7" s="793"/>
      <c r="D7" s="793"/>
      <c r="E7" s="793"/>
      <c r="F7" s="794"/>
      <c r="G7" s="795" t="s">
        <v>255</v>
      </c>
      <c r="H7" s="796"/>
      <c r="I7" s="796"/>
      <c r="J7" s="796"/>
      <c r="K7" s="796"/>
      <c r="L7" s="796"/>
      <c r="M7" s="796"/>
      <c r="N7" s="796"/>
      <c r="O7" s="797"/>
      <c r="P7" s="548"/>
    </row>
    <row r="8" spans="1:21" s="268" customFormat="1" ht="13.5" customHeight="1" x14ac:dyDescent="0.25">
      <c r="A8" s="798"/>
      <c r="B8" s="799"/>
      <c r="C8" s="799"/>
      <c r="D8" s="799"/>
      <c r="E8" s="799"/>
      <c r="F8" s="800"/>
      <c r="G8" s="801" t="s">
        <v>395</v>
      </c>
      <c r="H8" s="802" t="s">
        <v>396</v>
      </c>
      <c r="I8" s="803"/>
      <c r="J8" s="803"/>
      <c r="K8" s="803"/>
      <c r="L8" s="803"/>
      <c r="M8" s="804"/>
      <c r="N8" s="801" t="s">
        <v>397</v>
      </c>
      <c r="O8" s="805" t="s">
        <v>398</v>
      </c>
      <c r="P8" s="548"/>
    </row>
    <row r="9" spans="1:21" s="268" customFormat="1" ht="27.75" customHeight="1" x14ac:dyDescent="0.2">
      <c r="A9" s="806"/>
      <c r="B9" s="807"/>
      <c r="C9" s="807"/>
      <c r="D9" s="807"/>
      <c r="E9" s="807"/>
      <c r="F9" s="808"/>
      <c r="G9" s="809"/>
      <c r="H9" s="810" t="s">
        <v>399</v>
      </c>
      <c r="I9" s="811" t="s">
        <v>400</v>
      </c>
      <c r="J9" s="812" t="s">
        <v>401</v>
      </c>
      <c r="K9" s="812" t="s">
        <v>402</v>
      </c>
      <c r="L9" s="812" t="s">
        <v>403</v>
      </c>
      <c r="M9" s="813" t="s">
        <v>404</v>
      </c>
      <c r="N9" s="809"/>
      <c r="O9" s="814"/>
      <c r="P9" s="548"/>
    </row>
    <row r="10" spans="1:21" s="824" customFormat="1" x14ac:dyDescent="0.25">
      <c r="A10" s="815"/>
      <c r="B10" s="816" t="s">
        <v>405</v>
      </c>
      <c r="C10" s="816"/>
      <c r="D10" s="816"/>
      <c r="E10" s="816"/>
      <c r="F10" s="817"/>
      <c r="G10" s="328">
        <v>217924.88299999922</v>
      </c>
      <c r="H10" s="818">
        <v>211093.97299999851</v>
      </c>
      <c r="I10" s="819">
        <v>2731.1850000000018</v>
      </c>
      <c r="J10" s="819">
        <v>3301.6729999999998</v>
      </c>
      <c r="K10" s="819">
        <v>798.05199999999934</v>
      </c>
      <c r="L10" s="819" t="s">
        <v>406</v>
      </c>
      <c r="M10" s="820" t="s">
        <v>406</v>
      </c>
      <c r="N10" s="328">
        <v>13603.833000000333</v>
      </c>
      <c r="O10" s="821">
        <v>231528.71599999955</v>
      </c>
      <c r="P10" s="822"/>
      <c r="Q10" s="823"/>
      <c r="R10" s="268"/>
      <c r="S10" s="268"/>
      <c r="T10" s="268"/>
      <c r="U10" s="268"/>
    </row>
    <row r="11" spans="1:21" s="824" customFormat="1" x14ac:dyDescent="0.25">
      <c r="A11" s="825"/>
      <c r="B11" s="826" t="s">
        <v>407</v>
      </c>
      <c r="C11" s="826"/>
      <c r="D11" s="826"/>
      <c r="E11" s="826"/>
      <c r="F11" s="827"/>
      <c r="G11" s="828" t="s">
        <v>406</v>
      </c>
      <c r="H11" s="299" t="s">
        <v>406</v>
      </c>
      <c r="I11" s="829" t="s">
        <v>406</v>
      </c>
      <c r="J11" s="829" t="s">
        <v>406</v>
      </c>
      <c r="K11" s="829" t="s">
        <v>406</v>
      </c>
      <c r="L11" s="829" t="s">
        <v>406</v>
      </c>
      <c r="M11" s="830" t="s">
        <v>406</v>
      </c>
      <c r="N11" s="828">
        <v>38364.572999999997</v>
      </c>
      <c r="O11" s="831">
        <v>38364.572999999997</v>
      </c>
      <c r="P11" s="822"/>
      <c r="Q11" s="823"/>
      <c r="R11" s="832"/>
      <c r="S11" s="268"/>
      <c r="T11" s="268"/>
      <c r="U11" s="268"/>
    </row>
    <row r="12" spans="1:21" s="824" customFormat="1" ht="15" x14ac:dyDescent="0.25">
      <c r="A12" s="825"/>
      <c r="B12" s="826" t="s">
        <v>408</v>
      </c>
      <c r="C12" s="826"/>
      <c r="D12" s="826"/>
      <c r="E12" s="826"/>
      <c r="F12" s="827"/>
      <c r="G12" s="828">
        <v>1004.671</v>
      </c>
      <c r="H12" s="299">
        <v>724.37599999999998</v>
      </c>
      <c r="I12" s="829">
        <v>11.73</v>
      </c>
      <c r="J12" s="829">
        <v>16.207000000000001</v>
      </c>
      <c r="K12" s="829">
        <v>251.86199999999999</v>
      </c>
      <c r="L12" s="829">
        <v>0.496</v>
      </c>
      <c r="M12" s="829">
        <v>0</v>
      </c>
      <c r="N12" s="331" t="s">
        <v>406</v>
      </c>
      <c r="O12" s="831">
        <v>1004.671</v>
      </c>
      <c r="P12" s="822"/>
      <c r="Q12" s="823"/>
      <c r="R12" s="268"/>
      <c r="S12" s="268"/>
      <c r="T12" s="268"/>
      <c r="U12" s="268"/>
    </row>
    <row r="13" spans="1:21" s="824" customFormat="1" x14ac:dyDescent="0.25">
      <c r="A13" s="833"/>
      <c r="B13" s="834" t="s">
        <v>409</v>
      </c>
      <c r="C13" s="834"/>
      <c r="D13" s="834"/>
      <c r="E13" s="834"/>
      <c r="F13" s="835"/>
      <c r="G13" s="828" t="s">
        <v>406</v>
      </c>
      <c r="H13" s="299" t="s">
        <v>406</v>
      </c>
      <c r="I13" s="829" t="s">
        <v>406</v>
      </c>
      <c r="J13" s="829" t="s">
        <v>406</v>
      </c>
      <c r="K13" s="829" t="s">
        <v>406</v>
      </c>
      <c r="L13" s="829" t="s">
        <v>406</v>
      </c>
      <c r="M13" s="829" t="s">
        <v>406</v>
      </c>
      <c r="N13" s="331">
        <v>24.891999999999999</v>
      </c>
      <c r="O13" s="831">
        <v>24.891999999999999</v>
      </c>
      <c r="P13" s="822"/>
      <c r="Q13" s="823"/>
      <c r="R13" s="268"/>
      <c r="S13" s="268"/>
      <c r="T13" s="268"/>
      <c r="U13" s="268"/>
    </row>
    <row r="14" spans="1:21" s="824" customFormat="1" x14ac:dyDescent="0.25">
      <c r="A14" s="833"/>
      <c r="B14" s="834" t="s">
        <v>410</v>
      </c>
      <c r="C14" s="834"/>
      <c r="D14" s="834"/>
      <c r="E14" s="834"/>
      <c r="F14" s="835"/>
      <c r="G14" s="828">
        <v>92</v>
      </c>
      <c r="H14" s="299">
        <v>92</v>
      </c>
      <c r="I14" s="829">
        <v>0</v>
      </c>
      <c r="J14" s="829">
        <v>0</v>
      </c>
      <c r="K14" s="829">
        <v>0</v>
      </c>
      <c r="L14" s="829">
        <v>0</v>
      </c>
      <c r="M14" s="829">
        <v>0</v>
      </c>
      <c r="N14" s="331" t="s">
        <v>406</v>
      </c>
      <c r="O14" s="831">
        <v>92</v>
      </c>
      <c r="P14" s="822"/>
      <c r="Q14" s="823"/>
      <c r="R14" s="268"/>
      <c r="S14" s="268"/>
      <c r="T14" s="268"/>
      <c r="U14" s="268"/>
    </row>
    <row r="15" spans="1:21" s="268" customFormat="1" x14ac:dyDescent="0.25">
      <c r="A15" s="836"/>
      <c r="B15" s="837" t="s">
        <v>668</v>
      </c>
      <c r="C15" s="837"/>
      <c r="D15" s="837"/>
      <c r="E15" s="837"/>
      <c r="F15" s="838"/>
      <c r="G15" s="839">
        <f>SUM(G10:G14)</f>
        <v>219021.55399999922</v>
      </c>
      <c r="H15" s="840">
        <f t="shared" ref="H15:O15" si="0">SUM(H10:H14)</f>
        <v>211910.3489999985</v>
      </c>
      <c r="I15" s="841">
        <f t="shared" si="0"/>
        <v>2742.9150000000018</v>
      </c>
      <c r="J15" s="841">
        <f t="shared" si="0"/>
        <v>3317.8799999999997</v>
      </c>
      <c r="K15" s="841">
        <f t="shared" si="0"/>
        <v>1049.9139999999993</v>
      </c>
      <c r="L15" s="841">
        <f t="shared" si="0"/>
        <v>0.496</v>
      </c>
      <c r="M15" s="842">
        <f t="shared" si="0"/>
        <v>0</v>
      </c>
      <c r="N15" s="839">
        <f t="shared" si="0"/>
        <v>51993.29800000033</v>
      </c>
      <c r="O15" s="553">
        <f t="shared" si="0"/>
        <v>271014.85199999949</v>
      </c>
      <c r="P15" s="548"/>
      <c r="Q15" s="823"/>
    </row>
    <row r="16" spans="1:21" s="268" customFormat="1" ht="14.25" customHeight="1" x14ac:dyDescent="0.25">
      <c r="A16" s="843" t="s">
        <v>411</v>
      </c>
      <c r="B16" s="844" t="s">
        <v>412</v>
      </c>
      <c r="C16" s="350"/>
      <c r="D16" s="845"/>
      <c r="E16" s="845"/>
      <c r="F16" s="845"/>
      <c r="G16" s="846" t="s">
        <v>413</v>
      </c>
      <c r="H16" s="847"/>
      <c r="I16" s="848"/>
      <c r="J16" s="548"/>
      <c r="K16" s="548"/>
      <c r="L16" s="548"/>
      <c r="M16" s="548"/>
      <c r="N16" s="548"/>
      <c r="O16" s="849" t="s">
        <v>414</v>
      </c>
      <c r="P16" s="548"/>
    </row>
    <row r="17" spans="1:26" s="268" customFormat="1" ht="22.5" customHeight="1" x14ac:dyDescent="0.25">
      <c r="A17" s="850" t="s">
        <v>415</v>
      </c>
      <c r="B17" s="851" t="s">
        <v>416</v>
      </c>
      <c r="C17" s="852"/>
      <c r="D17" s="853"/>
      <c r="E17" s="853"/>
      <c r="F17" s="845"/>
      <c r="G17" s="848"/>
      <c r="H17" s="548"/>
      <c r="I17" s="548"/>
      <c r="J17" s="548"/>
      <c r="K17" s="548"/>
      <c r="L17" s="548"/>
      <c r="M17" s="548"/>
      <c r="N17" s="548"/>
      <c r="O17" s="548"/>
      <c r="P17" s="548"/>
    </row>
    <row r="18" spans="1:26" s="268" customFormat="1" ht="15.75" x14ac:dyDescent="0.25">
      <c r="A18" s="792"/>
      <c r="B18" s="793" t="s">
        <v>394</v>
      </c>
      <c r="C18" s="793"/>
      <c r="D18" s="793"/>
      <c r="E18" s="793"/>
      <c r="F18" s="794"/>
      <c r="G18" s="795" t="s">
        <v>256</v>
      </c>
      <c r="H18" s="796"/>
      <c r="I18" s="796"/>
      <c r="J18" s="796"/>
      <c r="K18" s="796"/>
      <c r="L18" s="796"/>
      <c r="M18" s="796"/>
      <c r="N18" s="796"/>
      <c r="O18" s="796"/>
      <c r="P18" s="797"/>
    </row>
    <row r="19" spans="1:26" s="268" customFormat="1" ht="13.5" customHeight="1" x14ac:dyDescent="0.25">
      <c r="A19" s="798"/>
      <c r="B19" s="799"/>
      <c r="C19" s="799"/>
      <c r="D19" s="799"/>
      <c r="E19" s="799"/>
      <c r="F19" s="800"/>
      <c r="G19" s="801" t="s">
        <v>395</v>
      </c>
      <c r="H19" s="802" t="s">
        <v>396</v>
      </c>
      <c r="I19" s="803"/>
      <c r="J19" s="803"/>
      <c r="K19" s="803"/>
      <c r="L19" s="803"/>
      <c r="M19" s="803"/>
      <c r="N19" s="804"/>
      <c r="O19" s="801" t="s">
        <v>397</v>
      </c>
      <c r="P19" s="805" t="s">
        <v>398</v>
      </c>
    </row>
    <row r="20" spans="1:26" s="268" customFormat="1" ht="28.5" customHeight="1" x14ac:dyDescent="0.25">
      <c r="A20" s="806"/>
      <c r="B20" s="807"/>
      <c r="C20" s="807"/>
      <c r="D20" s="807"/>
      <c r="E20" s="807"/>
      <c r="F20" s="808"/>
      <c r="G20" s="809"/>
      <c r="H20" s="854" t="s">
        <v>417</v>
      </c>
      <c r="I20" s="812" t="s">
        <v>400</v>
      </c>
      <c r="J20" s="812" t="s">
        <v>401</v>
      </c>
      <c r="K20" s="812" t="s">
        <v>402</v>
      </c>
      <c r="L20" s="812" t="s">
        <v>403</v>
      </c>
      <c r="M20" s="812" t="s">
        <v>404</v>
      </c>
      <c r="N20" s="855" t="s">
        <v>418</v>
      </c>
      <c r="O20" s="809"/>
      <c r="P20" s="814"/>
    </row>
    <row r="21" spans="1:26" s="268" customFormat="1" x14ac:dyDescent="0.25">
      <c r="A21" s="815"/>
      <c r="B21" s="816" t="s">
        <v>405</v>
      </c>
      <c r="C21" s="816"/>
      <c r="D21" s="816"/>
      <c r="E21" s="816"/>
      <c r="F21" s="817"/>
      <c r="G21" s="328">
        <v>57549543.862000324</v>
      </c>
      <c r="H21" s="856">
        <v>55656581.935000256</v>
      </c>
      <c r="I21" s="819">
        <v>534141.08300000045</v>
      </c>
      <c r="J21" s="819">
        <v>1022360.9780000028</v>
      </c>
      <c r="K21" s="819">
        <v>205931.38600000041</v>
      </c>
      <c r="L21" s="857" t="s">
        <v>406</v>
      </c>
      <c r="M21" s="857" t="s">
        <v>419</v>
      </c>
      <c r="N21" s="820">
        <v>130528.48000000004</v>
      </c>
      <c r="O21" s="328">
        <v>3739218.9310001433</v>
      </c>
      <c r="P21" s="821">
        <v>61288762.793000467</v>
      </c>
      <c r="Q21" s="823"/>
      <c r="R21" s="823"/>
    </row>
    <row r="22" spans="1:26" s="268" customFormat="1" ht="15" x14ac:dyDescent="0.25">
      <c r="A22" s="825"/>
      <c r="B22" s="826" t="s">
        <v>420</v>
      </c>
      <c r="C22" s="826"/>
      <c r="D22" s="826"/>
      <c r="E22" s="826"/>
      <c r="F22" s="827"/>
      <c r="G22" s="828" t="s">
        <v>406</v>
      </c>
      <c r="H22" s="299" t="s">
        <v>406</v>
      </c>
      <c r="I22" s="829" t="s">
        <v>406</v>
      </c>
      <c r="J22" s="829" t="s">
        <v>406</v>
      </c>
      <c r="K22" s="829" t="s">
        <v>406</v>
      </c>
      <c r="L22" s="858" t="s">
        <v>406</v>
      </c>
      <c r="M22" s="858" t="s">
        <v>406</v>
      </c>
      <c r="N22" s="830" t="s">
        <v>406</v>
      </c>
      <c r="O22" s="828">
        <v>15080593.30399999</v>
      </c>
      <c r="P22" s="831">
        <v>15080593.30399999</v>
      </c>
      <c r="Q22" s="823"/>
      <c r="R22" s="823"/>
    </row>
    <row r="23" spans="1:26" s="268" customFormat="1" x14ac:dyDescent="0.25">
      <c r="A23" s="825"/>
      <c r="B23" s="826" t="s">
        <v>421</v>
      </c>
      <c r="C23" s="826"/>
      <c r="D23" s="826"/>
      <c r="E23" s="826"/>
      <c r="F23" s="827"/>
      <c r="G23" s="828">
        <v>336237.929</v>
      </c>
      <c r="H23" s="299">
        <v>212364.43399999998</v>
      </c>
      <c r="I23" s="829">
        <v>2767.096</v>
      </c>
      <c r="J23" s="829">
        <v>16043.689</v>
      </c>
      <c r="K23" s="829">
        <v>101910.75199999999</v>
      </c>
      <c r="L23" s="829">
        <v>760</v>
      </c>
      <c r="M23" s="829">
        <v>0</v>
      </c>
      <c r="N23" s="830">
        <v>2391.9579999999996</v>
      </c>
      <c r="O23" s="331" t="s">
        <v>406</v>
      </c>
      <c r="P23" s="831">
        <v>336237.929</v>
      </c>
      <c r="Q23" s="823"/>
      <c r="R23" s="823"/>
    </row>
    <row r="24" spans="1:26" s="268" customFormat="1" x14ac:dyDescent="0.25">
      <c r="A24" s="833"/>
      <c r="B24" s="834" t="s">
        <v>422</v>
      </c>
      <c r="C24" s="834"/>
      <c r="D24" s="834"/>
      <c r="E24" s="834"/>
      <c r="F24" s="835"/>
      <c r="G24" s="828" t="s">
        <v>406</v>
      </c>
      <c r="H24" s="299" t="s">
        <v>406</v>
      </c>
      <c r="I24" s="829" t="s">
        <v>406</v>
      </c>
      <c r="J24" s="829" t="s">
        <v>406</v>
      </c>
      <c r="K24" s="829" t="s">
        <v>406</v>
      </c>
      <c r="L24" s="829" t="s">
        <v>406</v>
      </c>
      <c r="M24" s="829" t="s">
        <v>406</v>
      </c>
      <c r="N24" s="830" t="s">
        <v>406</v>
      </c>
      <c r="O24" s="331">
        <v>9022.893</v>
      </c>
      <c r="P24" s="831">
        <v>9022.893</v>
      </c>
      <c r="Q24" s="823"/>
      <c r="R24" s="823"/>
    </row>
    <row r="25" spans="1:26" s="268" customFormat="1" x14ac:dyDescent="0.25">
      <c r="A25" s="833"/>
      <c r="B25" s="834" t="s">
        <v>423</v>
      </c>
      <c r="C25" s="834"/>
      <c r="D25" s="834"/>
      <c r="E25" s="834"/>
      <c r="F25" s="835"/>
      <c r="G25" s="828">
        <v>29420.914000000001</v>
      </c>
      <c r="H25" s="299">
        <v>29420.914000000001</v>
      </c>
      <c r="I25" s="829">
        <v>0</v>
      </c>
      <c r="J25" s="829">
        <v>0</v>
      </c>
      <c r="K25" s="829">
        <v>0</v>
      </c>
      <c r="L25" s="829">
        <v>0</v>
      </c>
      <c r="M25" s="829">
        <v>0</v>
      </c>
      <c r="N25" s="830">
        <v>0</v>
      </c>
      <c r="O25" s="828" t="s">
        <v>406</v>
      </c>
      <c r="P25" s="831">
        <v>29420.914000000001</v>
      </c>
      <c r="Q25" s="823"/>
      <c r="R25" s="823"/>
    </row>
    <row r="26" spans="1:26" s="824" customFormat="1" x14ac:dyDescent="0.25">
      <c r="A26" s="836"/>
      <c r="B26" s="837" t="s">
        <v>668</v>
      </c>
      <c r="C26" s="837"/>
      <c r="D26" s="837"/>
      <c r="E26" s="837"/>
      <c r="F26" s="838"/>
      <c r="G26" s="839">
        <f>SUM(G21:G25)</f>
        <v>57915202.705000319</v>
      </c>
      <c r="H26" s="840">
        <f t="shared" ref="H26:P26" si="1">SUM(H21:H25)</f>
        <v>55898367.283000253</v>
      </c>
      <c r="I26" s="841">
        <f t="shared" si="1"/>
        <v>536908.17900000047</v>
      </c>
      <c r="J26" s="841">
        <f t="shared" si="1"/>
        <v>1038404.6670000028</v>
      </c>
      <c r="K26" s="841">
        <f t="shared" si="1"/>
        <v>307842.13800000038</v>
      </c>
      <c r="L26" s="859">
        <f t="shared" si="1"/>
        <v>760</v>
      </c>
      <c r="M26" s="859">
        <f t="shared" si="1"/>
        <v>0</v>
      </c>
      <c r="N26" s="860">
        <f t="shared" si="1"/>
        <v>132920.43800000005</v>
      </c>
      <c r="O26" s="839">
        <f t="shared" si="1"/>
        <v>18828835.128000133</v>
      </c>
      <c r="P26" s="553">
        <f t="shared" si="1"/>
        <v>76744037.833000466</v>
      </c>
      <c r="Q26" s="823"/>
      <c r="R26" s="823" t="s">
        <v>424</v>
      </c>
    </row>
    <row r="27" spans="1:26" s="268" customFormat="1" ht="14.25" customHeight="1" x14ac:dyDescent="0.25">
      <c r="A27" s="843" t="s">
        <v>411</v>
      </c>
      <c r="B27" s="844" t="s">
        <v>412</v>
      </c>
      <c r="C27" s="350"/>
      <c r="D27" s="845"/>
      <c r="E27" s="845"/>
      <c r="F27" s="845"/>
      <c r="G27" s="846" t="s">
        <v>425</v>
      </c>
      <c r="H27" s="548"/>
      <c r="I27" s="848"/>
      <c r="J27" s="548"/>
      <c r="K27" s="548"/>
      <c r="L27" s="548"/>
      <c r="M27" s="548"/>
      <c r="N27" s="548"/>
      <c r="O27" s="849"/>
      <c r="P27" s="861" t="s">
        <v>414</v>
      </c>
      <c r="Q27" s="823"/>
      <c r="R27" s="823"/>
    </row>
    <row r="28" spans="1:26" s="268" customFormat="1" ht="11.25" customHeight="1" x14ac:dyDescent="0.25">
      <c r="A28" s="850"/>
      <c r="B28" s="851"/>
      <c r="C28" s="852"/>
      <c r="D28" s="853"/>
      <c r="E28" s="853"/>
      <c r="F28" s="845"/>
      <c r="G28" s="848"/>
      <c r="H28" s="548"/>
      <c r="I28" s="548"/>
      <c r="J28" s="548"/>
      <c r="K28" s="548"/>
      <c r="L28" s="548"/>
      <c r="M28" s="548"/>
      <c r="N28" s="548"/>
      <c r="O28" s="548"/>
      <c r="P28" s="548"/>
      <c r="Q28" s="823"/>
      <c r="R28" s="823"/>
    </row>
    <row r="29" spans="1:26" s="268" customFormat="1" ht="15.75" x14ac:dyDescent="0.25">
      <c r="A29" s="792"/>
      <c r="B29" s="793" t="s">
        <v>426</v>
      </c>
      <c r="C29" s="793"/>
      <c r="D29" s="793"/>
      <c r="E29" s="793"/>
      <c r="F29" s="794"/>
      <c r="G29" s="795" t="s">
        <v>257</v>
      </c>
      <c r="H29" s="796"/>
      <c r="I29" s="796"/>
      <c r="J29" s="796"/>
      <c r="K29" s="796"/>
      <c r="L29" s="796"/>
      <c r="M29" s="796"/>
      <c r="N29" s="796"/>
      <c r="O29" s="797"/>
      <c r="P29" s="548"/>
      <c r="Q29" s="823"/>
      <c r="R29" s="823"/>
    </row>
    <row r="30" spans="1:26" s="268" customFormat="1" ht="13.5" customHeight="1" x14ac:dyDescent="0.25">
      <c r="A30" s="798"/>
      <c r="B30" s="799"/>
      <c r="C30" s="799"/>
      <c r="D30" s="799"/>
      <c r="E30" s="799"/>
      <c r="F30" s="800"/>
      <c r="G30" s="801" t="s">
        <v>395</v>
      </c>
      <c r="H30" s="802" t="s">
        <v>427</v>
      </c>
      <c r="I30" s="803"/>
      <c r="J30" s="803"/>
      <c r="K30" s="803"/>
      <c r="L30" s="803"/>
      <c r="M30" s="862"/>
      <c r="N30" s="801" t="s">
        <v>397</v>
      </c>
      <c r="O30" s="805" t="s">
        <v>398</v>
      </c>
      <c r="P30" s="548"/>
      <c r="Q30" s="823"/>
      <c r="R30" s="823"/>
    </row>
    <row r="31" spans="1:26" s="268" customFormat="1" ht="36.75" customHeight="1" x14ac:dyDescent="0.2">
      <c r="A31" s="806"/>
      <c r="B31" s="807"/>
      <c r="C31" s="807"/>
      <c r="D31" s="807"/>
      <c r="E31" s="807"/>
      <c r="F31" s="808"/>
      <c r="G31" s="809"/>
      <c r="H31" s="810" t="s">
        <v>417</v>
      </c>
      <c r="I31" s="811" t="s">
        <v>400</v>
      </c>
      <c r="J31" s="812" t="s">
        <v>401</v>
      </c>
      <c r="K31" s="812" t="s">
        <v>402</v>
      </c>
      <c r="L31" s="812" t="s">
        <v>428</v>
      </c>
      <c r="M31" s="812" t="s">
        <v>429</v>
      </c>
      <c r="N31" s="809"/>
      <c r="O31" s="814"/>
      <c r="P31" s="548"/>
      <c r="Q31" s="823"/>
      <c r="R31" s="863"/>
    </row>
    <row r="32" spans="1:26" s="268" customFormat="1" x14ac:dyDescent="0.25">
      <c r="A32" s="815"/>
      <c r="B32" s="816" t="s">
        <v>405</v>
      </c>
      <c r="C32" s="816"/>
      <c r="D32" s="816"/>
      <c r="E32" s="816"/>
      <c r="F32" s="817"/>
      <c r="G32" s="864">
        <v>22006.644013356552</v>
      </c>
      <c r="H32" s="376">
        <v>21971.487052277836</v>
      </c>
      <c r="I32" s="377">
        <v>16297.598630875123</v>
      </c>
      <c r="J32" s="377">
        <v>25804.114510027768</v>
      </c>
      <c r="K32" s="300">
        <v>21503.54717904771</v>
      </c>
      <c r="L32" s="300">
        <v>21971.487052277836</v>
      </c>
      <c r="M32" s="300">
        <v>21969.72464356184</v>
      </c>
      <c r="N32" s="864">
        <v>22905.42508007395</v>
      </c>
      <c r="O32" s="865">
        <v>22059.453305207786</v>
      </c>
      <c r="P32" s="548"/>
      <c r="Q32" s="823"/>
      <c r="R32" s="823"/>
      <c r="S32" s="866"/>
      <c r="T32" s="866"/>
      <c r="U32" s="866"/>
      <c r="V32" s="866"/>
      <c r="W32" s="866"/>
      <c r="X32" s="866"/>
      <c r="Y32" s="866"/>
      <c r="Z32" s="866"/>
    </row>
    <row r="33" spans="1:22" s="268" customFormat="1" x14ac:dyDescent="0.25">
      <c r="A33" s="825"/>
      <c r="B33" s="826" t="s">
        <v>407</v>
      </c>
      <c r="C33" s="826"/>
      <c r="D33" s="826"/>
      <c r="E33" s="826"/>
      <c r="F33" s="827"/>
      <c r="G33" s="867" t="s">
        <v>406</v>
      </c>
      <c r="H33" s="379" t="s">
        <v>406</v>
      </c>
      <c r="I33" s="300" t="s">
        <v>406</v>
      </c>
      <c r="J33" s="300" t="s">
        <v>406</v>
      </c>
      <c r="K33" s="300" t="s">
        <v>406</v>
      </c>
      <c r="L33" s="300" t="s">
        <v>406</v>
      </c>
      <c r="M33" s="300" t="s">
        <v>430</v>
      </c>
      <c r="N33" s="867">
        <v>32757.203075521418</v>
      </c>
      <c r="O33" s="868">
        <v>32757.203075521418</v>
      </c>
      <c r="P33" s="548"/>
      <c r="Q33" s="823"/>
      <c r="R33" s="823"/>
      <c r="S33" s="866"/>
      <c r="T33" s="866"/>
      <c r="U33" s="866"/>
    </row>
    <row r="34" spans="1:22" s="268" customFormat="1" x14ac:dyDescent="0.25">
      <c r="A34" s="825"/>
      <c r="B34" s="826" t="s">
        <v>421</v>
      </c>
      <c r="C34" s="826"/>
      <c r="D34" s="826"/>
      <c r="E34" s="826"/>
      <c r="F34" s="827"/>
      <c r="G34" s="867">
        <v>27889.555303842422</v>
      </c>
      <c r="H34" s="379">
        <v>24430.732336061195</v>
      </c>
      <c r="I34" s="300">
        <v>19658.255186132425</v>
      </c>
      <c r="J34" s="300">
        <v>82493.619012360912</v>
      </c>
      <c r="K34" s="300">
        <v>33719.11072995</v>
      </c>
      <c r="L34" s="300">
        <v>24501.387141453935</v>
      </c>
      <c r="M34" s="300">
        <v>26878.282282245389</v>
      </c>
      <c r="N34" s="867" t="s">
        <v>406</v>
      </c>
      <c r="O34" s="868">
        <v>27889.555303842422</v>
      </c>
      <c r="P34" s="548"/>
      <c r="Q34" s="823"/>
      <c r="R34" s="823"/>
      <c r="S34" s="866"/>
      <c r="T34" s="866"/>
      <c r="U34" s="866"/>
    </row>
    <row r="35" spans="1:22" s="268" customFormat="1" x14ac:dyDescent="0.25">
      <c r="A35" s="833"/>
      <c r="B35" s="834" t="s">
        <v>422</v>
      </c>
      <c r="C35" s="834"/>
      <c r="D35" s="834"/>
      <c r="E35" s="834"/>
      <c r="F35" s="835"/>
      <c r="G35" s="869" t="s">
        <v>406</v>
      </c>
      <c r="H35" s="386" t="s">
        <v>406</v>
      </c>
      <c r="I35" s="308" t="s">
        <v>406</v>
      </c>
      <c r="J35" s="308" t="s">
        <v>406</v>
      </c>
      <c r="K35" s="300" t="s">
        <v>406</v>
      </c>
      <c r="L35" s="300" t="s">
        <v>406</v>
      </c>
      <c r="M35" s="300" t="s">
        <v>430</v>
      </c>
      <c r="N35" s="867">
        <v>30206.803390647601</v>
      </c>
      <c r="O35" s="870">
        <v>30206.803390647601</v>
      </c>
      <c r="P35" s="548"/>
      <c r="Q35" s="823"/>
      <c r="R35" s="823"/>
      <c r="S35" s="866"/>
      <c r="T35" s="866"/>
      <c r="U35" s="866"/>
    </row>
    <row r="36" spans="1:22" s="268" customFormat="1" x14ac:dyDescent="0.25">
      <c r="A36" s="833"/>
      <c r="B36" s="834" t="s">
        <v>423</v>
      </c>
      <c r="C36" s="834"/>
      <c r="D36" s="834"/>
      <c r="E36" s="834"/>
      <c r="F36" s="835"/>
      <c r="G36" s="869">
        <v>26649.378623188404</v>
      </c>
      <c r="H36" s="386">
        <v>26649.378623188404</v>
      </c>
      <c r="I36" s="308" t="s">
        <v>406</v>
      </c>
      <c r="J36" s="308" t="s">
        <v>406</v>
      </c>
      <c r="K36" s="300" t="s">
        <v>406</v>
      </c>
      <c r="L36" s="300">
        <v>26649.378623188404</v>
      </c>
      <c r="M36" s="300">
        <v>26649.378623188404</v>
      </c>
      <c r="N36" s="869" t="s">
        <v>406</v>
      </c>
      <c r="O36" s="870">
        <v>26649.378623188404</v>
      </c>
      <c r="P36" s="548"/>
      <c r="Q36" s="823"/>
      <c r="R36" s="823"/>
      <c r="S36" s="866"/>
      <c r="T36" s="866"/>
      <c r="U36" s="866"/>
    </row>
    <row r="37" spans="1:22" s="824" customFormat="1" x14ac:dyDescent="0.25">
      <c r="A37" s="836"/>
      <c r="B37" s="837" t="s">
        <v>668</v>
      </c>
      <c r="C37" s="837"/>
      <c r="D37" s="837"/>
      <c r="E37" s="837"/>
      <c r="F37" s="838"/>
      <c r="G37" s="443">
        <f>+G26/G15/12*1000</f>
        <v>22035.579621918754</v>
      </c>
      <c r="H37" s="470">
        <f t="shared" ref="H37:K37" si="2">+H26/H15/12*1000</f>
        <v>21981.924410795942</v>
      </c>
      <c r="I37" s="573">
        <f t="shared" si="2"/>
        <v>16311.970385520517</v>
      </c>
      <c r="J37" s="573">
        <f t="shared" si="2"/>
        <v>26081.028322302263</v>
      </c>
      <c r="K37" s="573">
        <f t="shared" si="2"/>
        <v>24433.916968437461</v>
      </c>
      <c r="L37" s="573">
        <f>+(H26+L26)/(H15+L15)/12*1000</f>
        <v>21982.171827575508</v>
      </c>
      <c r="M37" s="573">
        <f>+(H26+K26+L26)/(H15+K15+L15)/12*1000</f>
        <v>21994.259132109502</v>
      </c>
      <c r="N37" s="443">
        <f>+O26/N15/12*1000</f>
        <v>30178.304788436406</v>
      </c>
      <c r="O37" s="443">
        <f>+P26/O15*83.3333333333333</f>
        <v>23597.734363588988</v>
      </c>
      <c r="P37" s="548"/>
      <c r="Q37" s="823"/>
      <c r="R37" s="823"/>
      <c r="S37" s="866"/>
      <c r="T37" s="866"/>
      <c r="U37" s="866"/>
    </row>
    <row r="38" spans="1:22" s="268" customFormat="1" ht="15.75" x14ac:dyDescent="0.25">
      <c r="A38" s="843" t="s">
        <v>411</v>
      </c>
      <c r="B38" s="844" t="s">
        <v>412</v>
      </c>
      <c r="C38" s="350"/>
      <c r="D38" s="845"/>
      <c r="E38" s="845"/>
      <c r="F38" s="845"/>
      <c r="G38" s="548"/>
      <c r="H38" s="548"/>
      <c r="I38" s="548"/>
      <c r="J38" s="548"/>
      <c r="K38" s="548"/>
      <c r="L38" s="849"/>
      <c r="M38" s="548"/>
      <c r="N38" s="548"/>
      <c r="O38" s="861" t="s">
        <v>414</v>
      </c>
      <c r="P38" s="548"/>
      <c r="Q38" s="823"/>
      <c r="R38" s="823"/>
    </row>
    <row r="39" spans="1:22" s="268" customFormat="1" ht="13.5" customHeight="1" x14ac:dyDescent="0.25">
      <c r="A39" s="850"/>
      <c r="B39" s="851"/>
      <c r="C39" s="852"/>
      <c r="D39" s="853"/>
      <c r="E39" s="853"/>
      <c r="F39" s="845"/>
      <c r="G39" s="548"/>
      <c r="H39" s="548"/>
      <c r="I39" s="548"/>
      <c r="J39" s="548"/>
      <c r="K39" s="548"/>
      <c r="L39" s="548"/>
      <c r="M39" s="548"/>
      <c r="N39" s="548"/>
      <c r="O39" s="548"/>
      <c r="P39" s="548"/>
      <c r="Q39" s="823"/>
      <c r="R39" s="823"/>
    </row>
    <row r="40" spans="1:22" s="268" customFormat="1" ht="15.75" x14ac:dyDescent="0.25">
      <c r="A40" s="792"/>
      <c r="B40" s="793" t="s">
        <v>426</v>
      </c>
      <c r="C40" s="793"/>
      <c r="D40" s="793"/>
      <c r="E40" s="793"/>
      <c r="F40" s="794"/>
      <c r="G40" s="795" t="s">
        <v>431</v>
      </c>
      <c r="H40" s="796"/>
      <c r="I40" s="796"/>
      <c r="J40" s="796"/>
      <c r="K40" s="796"/>
      <c r="L40" s="796"/>
      <c r="M40" s="796"/>
      <c r="N40" s="796"/>
      <c r="O40" s="796"/>
      <c r="P40" s="797"/>
      <c r="Q40" s="823"/>
      <c r="R40" s="823"/>
      <c r="S40" s="866"/>
      <c r="T40" s="866"/>
      <c r="U40" s="866"/>
      <c r="V40" s="866"/>
    </row>
    <row r="41" spans="1:22" s="268" customFormat="1" ht="13.5" customHeight="1" x14ac:dyDescent="0.25">
      <c r="A41" s="798"/>
      <c r="B41" s="799"/>
      <c r="C41" s="799"/>
      <c r="D41" s="799"/>
      <c r="E41" s="799"/>
      <c r="F41" s="800"/>
      <c r="G41" s="801" t="s">
        <v>395</v>
      </c>
      <c r="H41" s="802" t="s">
        <v>396</v>
      </c>
      <c r="I41" s="803"/>
      <c r="J41" s="803"/>
      <c r="K41" s="803"/>
      <c r="L41" s="803"/>
      <c r="M41" s="862"/>
      <c r="N41" s="871" t="s">
        <v>432</v>
      </c>
      <c r="O41" s="801" t="s">
        <v>397</v>
      </c>
      <c r="P41" s="805" t="s">
        <v>398</v>
      </c>
      <c r="Q41" s="823"/>
      <c r="R41" s="823"/>
      <c r="S41" s="866"/>
      <c r="T41" s="866"/>
      <c r="U41" s="866"/>
      <c r="V41" s="866"/>
    </row>
    <row r="42" spans="1:22" s="268" customFormat="1" ht="27.75" customHeight="1" x14ac:dyDescent="0.2">
      <c r="A42" s="806"/>
      <c r="B42" s="807"/>
      <c r="C42" s="807"/>
      <c r="D42" s="807"/>
      <c r="E42" s="807"/>
      <c r="F42" s="808"/>
      <c r="G42" s="809"/>
      <c r="H42" s="810" t="s">
        <v>417</v>
      </c>
      <c r="I42" s="811" t="s">
        <v>400</v>
      </c>
      <c r="J42" s="812" t="s">
        <v>401</v>
      </c>
      <c r="K42" s="812" t="s">
        <v>402</v>
      </c>
      <c r="L42" s="812" t="s">
        <v>403</v>
      </c>
      <c r="M42" s="812" t="s">
        <v>404</v>
      </c>
      <c r="N42" s="872"/>
      <c r="O42" s="809"/>
      <c r="P42" s="814"/>
      <c r="Q42" s="823"/>
      <c r="R42" s="823"/>
      <c r="S42" s="866"/>
      <c r="T42" s="866"/>
      <c r="U42" s="866"/>
      <c r="V42" s="866"/>
    </row>
    <row r="43" spans="1:22" s="268" customFormat="1" x14ac:dyDescent="0.25">
      <c r="A43" s="815"/>
      <c r="B43" s="816" t="s">
        <v>405</v>
      </c>
      <c r="C43" s="816"/>
      <c r="D43" s="816"/>
      <c r="E43" s="816"/>
      <c r="F43" s="817"/>
      <c r="G43" s="328">
        <v>2020915.9760000014</v>
      </c>
      <c r="H43" s="818">
        <v>709883.4159999988</v>
      </c>
      <c r="I43" s="819">
        <v>207611.94900000014</v>
      </c>
      <c r="J43" s="819">
        <v>425962.61400000087</v>
      </c>
      <c r="K43" s="819">
        <v>677457.99700000067</v>
      </c>
      <c r="L43" s="819" t="s">
        <v>406</v>
      </c>
      <c r="M43" s="819" t="s">
        <v>406</v>
      </c>
      <c r="N43" s="820">
        <v>124235.18699999992</v>
      </c>
      <c r="O43" s="328">
        <v>447512.58100001398</v>
      </c>
      <c r="P43" s="821">
        <v>2468428.5570000154</v>
      </c>
      <c r="Q43" s="823"/>
      <c r="R43" s="823"/>
    </row>
    <row r="44" spans="1:22" s="268" customFormat="1" ht="15" x14ac:dyDescent="0.25">
      <c r="A44" s="825"/>
      <c r="B44" s="826" t="s">
        <v>433</v>
      </c>
      <c r="C44" s="826"/>
      <c r="D44" s="826"/>
      <c r="E44" s="826"/>
      <c r="F44" s="827"/>
      <c r="G44" s="828" t="s">
        <v>406</v>
      </c>
      <c r="H44" s="873" t="s">
        <v>406</v>
      </c>
      <c r="I44" s="874" t="s">
        <v>406</v>
      </c>
      <c r="J44" s="874" t="s">
        <v>406</v>
      </c>
      <c r="K44" s="874" t="s">
        <v>406</v>
      </c>
      <c r="L44" s="874" t="s">
        <v>406</v>
      </c>
      <c r="M44" s="874" t="s">
        <v>406</v>
      </c>
      <c r="N44" s="875" t="s">
        <v>406</v>
      </c>
      <c r="O44" s="828">
        <v>1340915.2729999998</v>
      </c>
      <c r="P44" s="831">
        <v>1340915.2729999998</v>
      </c>
      <c r="Q44" s="823"/>
      <c r="R44" s="823"/>
    </row>
    <row r="45" spans="1:22" s="268" customFormat="1" x14ac:dyDescent="0.25">
      <c r="A45" s="825"/>
      <c r="B45" s="826" t="s">
        <v>421</v>
      </c>
      <c r="C45" s="826"/>
      <c r="D45" s="826"/>
      <c r="E45" s="826"/>
      <c r="F45" s="827"/>
      <c r="G45" s="828">
        <v>276804.30300000001</v>
      </c>
      <c r="H45" s="873">
        <v>71786.945999999996</v>
      </c>
      <c r="I45" s="874">
        <v>1812.6399999999999</v>
      </c>
      <c r="J45" s="874">
        <v>10118.911999999998</v>
      </c>
      <c r="K45" s="874">
        <v>192846.05499999999</v>
      </c>
      <c r="L45" s="874">
        <v>239.75</v>
      </c>
      <c r="M45" s="874">
        <v>0</v>
      </c>
      <c r="N45" s="875">
        <v>13834.857000000002</v>
      </c>
      <c r="O45" s="331" t="s">
        <v>406</v>
      </c>
      <c r="P45" s="831">
        <v>276804.30300000001</v>
      </c>
      <c r="Q45" s="823"/>
      <c r="R45" s="823"/>
    </row>
    <row r="46" spans="1:22" s="268" customFormat="1" x14ac:dyDescent="0.25">
      <c r="A46" s="833"/>
      <c r="B46" s="834" t="s">
        <v>422</v>
      </c>
      <c r="C46" s="834"/>
      <c r="D46" s="834"/>
      <c r="E46" s="834"/>
      <c r="F46" s="835"/>
      <c r="G46" s="828" t="s">
        <v>406</v>
      </c>
      <c r="H46" s="873" t="s">
        <v>406</v>
      </c>
      <c r="I46" s="874" t="s">
        <v>406</v>
      </c>
      <c r="J46" s="874" t="s">
        <v>406</v>
      </c>
      <c r="K46" s="874" t="s">
        <v>406</v>
      </c>
      <c r="L46" s="874" t="s">
        <v>406</v>
      </c>
      <c r="M46" s="874" t="s">
        <v>406</v>
      </c>
      <c r="N46" s="875" t="s">
        <v>406</v>
      </c>
      <c r="O46" s="331">
        <v>1130.2760000000001</v>
      </c>
      <c r="P46" s="831">
        <v>1130.2760000000001</v>
      </c>
      <c r="Q46" s="823"/>
      <c r="R46" s="823"/>
    </row>
    <row r="47" spans="1:22" s="268" customFormat="1" x14ac:dyDescent="0.25">
      <c r="A47" s="833"/>
      <c r="B47" s="834" t="s">
        <v>434</v>
      </c>
      <c r="C47" s="834"/>
      <c r="D47" s="834"/>
      <c r="E47" s="834"/>
      <c r="F47" s="835"/>
      <c r="G47" s="828">
        <v>1266</v>
      </c>
      <c r="H47" s="873">
        <v>1266</v>
      </c>
      <c r="I47" s="874">
        <v>0</v>
      </c>
      <c r="J47" s="874">
        <v>0</v>
      </c>
      <c r="K47" s="874">
        <v>0</v>
      </c>
      <c r="L47" s="874">
        <v>0</v>
      </c>
      <c r="M47" s="874">
        <v>0</v>
      </c>
      <c r="N47" s="875">
        <v>0</v>
      </c>
      <c r="O47" s="828" t="s">
        <v>406</v>
      </c>
      <c r="P47" s="831">
        <v>1266</v>
      </c>
      <c r="Q47" s="823"/>
      <c r="R47" s="823"/>
    </row>
    <row r="48" spans="1:22" s="824" customFormat="1" x14ac:dyDescent="0.25">
      <c r="A48" s="836"/>
      <c r="B48" s="837" t="s">
        <v>668</v>
      </c>
      <c r="C48" s="837"/>
      <c r="D48" s="837"/>
      <c r="E48" s="837"/>
      <c r="F48" s="838"/>
      <c r="G48" s="839">
        <f>SUM(G43:G47)</f>
        <v>2298986.2790000015</v>
      </c>
      <c r="H48" s="840">
        <f t="shared" ref="H48:P48" si="3">SUM(H43:H47)</f>
        <v>782936.3619999988</v>
      </c>
      <c r="I48" s="841">
        <f t="shared" si="3"/>
        <v>209424.58900000015</v>
      </c>
      <c r="J48" s="841">
        <f t="shared" si="3"/>
        <v>436081.52600000089</v>
      </c>
      <c r="K48" s="841">
        <f t="shared" si="3"/>
        <v>870304.05200000061</v>
      </c>
      <c r="L48" s="841">
        <f t="shared" si="3"/>
        <v>239.75</v>
      </c>
      <c r="M48" s="841">
        <f t="shared" si="3"/>
        <v>0</v>
      </c>
      <c r="N48" s="860">
        <f t="shared" si="3"/>
        <v>138070.04399999991</v>
      </c>
      <c r="O48" s="839">
        <f t="shared" si="3"/>
        <v>1789558.1300000139</v>
      </c>
      <c r="P48" s="553">
        <f t="shared" si="3"/>
        <v>4088544.4090000149</v>
      </c>
      <c r="Q48" s="823"/>
      <c r="R48" s="823"/>
    </row>
    <row r="49" spans="1:18" s="268" customFormat="1" ht="14.25" customHeight="1" x14ac:dyDescent="0.25">
      <c r="A49" s="843" t="s">
        <v>411</v>
      </c>
      <c r="B49" s="844" t="s">
        <v>412</v>
      </c>
      <c r="C49" s="350"/>
      <c r="D49" s="845"/>
      <c r="E49" s="845"/>
      <c r="F49" s="845"/>
      <c r="G49" s="846" t="s">
        <v>435</v>
      </c>
      <c r="H49" s="548"/>
      <c r="I49" s="848"/>
      <c r="J49" s="548"/>
      <c r="K49" s="548"/>
      <c r="L49" s="548"/>
      <c r="M49" s="548"/>
      <c r="N49" s="548"/>
      <c r="O49" s="849"/>
      <c r="P49" s="861" t="s">
        <v>414</v>
      </c>
      <c r="Q49" s="823"/>
      <c r="R49" s="823"/>
    </row>
    <row r="50" spans="1:18" s="268" customFormat="1" ht="15" customHeight="1" x14ac:dyDescent="0.25">
      <c r="A50" s="876"/>
      <c r="B50" s="853"/>
      <c r="C50" s="852"/>
      <c r="D50" s="853"/>
      <c r="E50" s="853"/>
      <c r="F50" s="845"/>
      <c r="G50" s="848"/>
      <c r="H50" s="548"/>
      <c r="I50" s="548"/>
      <c r="J50" s="548"/>
      <c r="K50" s="548"/>
      <c r="L50" s="548"/>
      <c r="M50" s="548"/>
      <c r="N50" s="548"/>
      <c r="O50" s="548"/>
      <c r="P50" s="548"/>
      <c r="Q50" s="823"/>
      <c r="R50" s="823"/>
    </row>
    <row r="51" spans="1:18" s="268" customFormat="1" ht="15.75" x14ac:dyDescent="0.25">
      <c r="A51" s="792"/>
      <c r="B51" s="793" t="s">
        <v>436</v>
      </c>
      <c r="C51" s="793"/>
      <c r="D51" s="793"/>
      <c r="E51" s="793"/>
      <c r="F51" s="794"/>
      <c r="G51" s="795" t="s">
        <v>437</v>
      </c>
      <c r="H51" s="796"/>
      <c r="I51" s="796"/>
      <c r="J51" s="796"/>
      <c r="K51" s="796"/>
      <c r="L51" s="797"/>
      <c r="M51" s="548"/>
      <c r="N51" s="548"/>
      <c r="O51" s="548"/>
      <c r="P51" s="548"/>
      <c r="Q51" s="823"/>
      <c r="R51" s="823"/>
    </row>
    <row r="52" spans="1:18" s="268" customFormat="1" ht="13.5" customHeight="1" x14ac:dyDescent="0.25">
      <c r="A52" s="798"/>
      <c r="B52" s="799"/>
      <c r="C52" s="799"/>
      <c r="D52" s="799"/>
      <c r="E52" s="799"/>
      <c r="F52" s="800"/>
      <c r="G52" s="877" t="s">
        <v>438</v>
      </c>
      <c r="H52" s="878"/>
      <c r="I52" s="879"/>
      <c r="J52" s="878" t="s">
        <v>439</v>
      </c>
      <c r="K52" s="878"/>
      <c r="L52" s="879"/>
      <c r="M52" s="548"/>
      <c r="N52" s="548"/>
      <c r="O52" s="548"/>
      <c r="P52" s="548"/>
      <c r="Q52" s="823"/>
      <c r="R52" s="823"/>
    </row>
    <row r="53" spans="1:18" s="268" customFormat="1" ht="25.5" customHeight="1" x14ac:dyDescent="0.25">
      <c r="A53" s="798"/>
      <c r="B53" s="799"/>
      <c r="C53" s="799"/>
      <c r="D53" s="799"/>
      <c r="E53" s="799"/>
      <c r="F53" s="800"/>
      <c r="G53" s="880" t="s">
        <v>440</v>
      </c>
      <c r="H53" s="881"/>
      <c r="I53" s="882" t="s">
        <v>441</v>
      </c>
      <c r="J53" s="880" t="s">
        <v>440</v>
      </c>
      <c r="K53" s="881"/>
      <c r="L53" s="882" t="s">
        <v>441</v>
      </c>
      <c r="M53" s="548"/>
      <c r="N53" s="548"/>
      <c r="O53" s="548"/>
      <c r="P53" s="548"/>
      <c r="Q53" s="823"/>
      <c r="R53" s="823"/>
    </row>
    <row r="54" spans="1:18" s="268" customFormat="1" ht="25.5" customHeight="1" x14ac:dyDescent="0.25">
      <c r="A54" s="806"/>
      <c r="B54" s="807"/>
      <c r="C54" s="807"/>
      <c r="D54" s="807"/>
      <c r="E54" s="807"/>
      <c r="F54" s="808"/>
      <c r="G54" s="883" t="s">
        <v>442</v>
      </c>
      <c r="H54" s="884" t="s">
        <v>443</v>
      </c>
      <c r="I54" s="885" t="s">
        <v>444</v>
      </c>
      <c r="J54" s="883" t="s">
        <v>442</v>
      </c>
      <c r="K54" s="884" t="s">
        <v>443</v>
      </c>
      <c r="L54" s="885" t="s">
        <v>444</v>
      </c>
      <c r="M54" s="548"/>
      <c r="N54" s="548"/>
      <c r="O54" s="548"/>
      <c r="P54" s="548"/>
      <c r="Q54" s="823"/>
      <c r="R54" s="823"/>
    </row>
    <row r="55" spans="1:18" s="268" customFormat="1" ht="12.75" customHeight="1" x14ac:dyDescent="0.25">
      <c r="A55" s="792"/>
      <c r="B55" s="886" t="s">
        <v>405</v>
      </c>
      <c r="C55" s="887"/>
      <c r="D55" s="887"/>
      <c r="E55" s="887"/>
      <c r="F55" s="887"/>
      <c r="G55" s="888">
        <v>0.68799999999999994</v>
      </c>
      <c r="H55" s="889">
        <v>0.20300000000000001</v>
      </c>
      <c r="I55" s="890">
        <v>0.109</v>
      </c>
      <c r="J55" s="888">
        <v>0.69195339369860709</v>
      </c>
      <c r="K55" s="889">
        <v>0.20049053733284256</v>
      </c>
      <c r="L55" s="890">
        <v>0.10755668072924456</v>
      </c>
      <c r="M55" s="548"/>
      <c r="N55" s="548"/>
      <c r="O55" s="548"/>
      <c r="P55" s="548"/>
      <c r="Q55" s="823"/>
      <c r="R55" s="823"/>
    </row>
    <row r="56" spans="1:18" s="268" customFormat="1" x14ac:dyDescent="0.25">
      <c r="A56" s="891"/>
      <c r="B56" s="892" t="s">
        <v>445</v>
      </c>
      <c r="C56" s="892"/>
      <c r="D56" s="892"/>
      <c r="E56" s="892"/>
      <c r="F56" s="892"/>
      <c r="G56" s="893" t="s">
        <v>406</v>
      </c>
      <c r="H56" s="894" t="s">
        <v>406</v>
      </c>
      <c r="I56" s="895" t="s">
        <v>406</v>
      </c>
      <c r="J56" s="893" t="s">
        <v>406</v>
      </c>
      <c r="K56" s="894" t="s">
        <v>406</v>
      </c>
      <c r="L56" s="895" t="s">
        <v>406</v>
      </c>
      <c r="M56" s="548"/>
      <c r="N56" s="548" t="s">
        <v>413</v>
      </c>
      <c r="O56" s="548"/>
      <c r="P56" s="548"/>
      <c r="Q56" s="823"/>
      <c r="R56" s="823"/>
    </row>
    <row r="57" spans="1:18" s="268" customFormat="1" ht="15" x14ac:dyDescent="0.25">
      <c r="A57" s="891"/>
      <c r="B57" s="826" t="s">
        <v>446</v>
      </c>
      <c r="C57" s="892"/>
      <c r="D57" s="892"/>
      <c r="E57" s="892"/>
      <c r="F57" s="892"/>
      <c r="G57" s="893">
        <v>0.66200000000000003</v>
      </c>
      <c r="H57" s="894">
        <v>0.13800000000000001</v>
      </c>
      <c r="I57" s="895">
        <v>0.2</v>
      </c>
      <c r="J57" s="893">
        <v>0.6697672652984229</v>
      </c>
      <c r="K57" s="894">
        <v>0.14175672745329471</v>
      </c>
      <c r="L57" s="895">
        <v>0.1884760072482824</v>
      </c>
      <c r="M57" s="548"/>
      <c r="N57" s="548"/>
      <c r="O57" s="548"/>
      <c r="P57" s="548"/>
    </row>
    <row r="58" spans="1:18" s="268" customFormat="1" x14ac:dyDescent="0.25">
      <c r="A58" s="896"/>
      <c r="B58" s="897" t="s">
        <v>410</v>
      </c>
      <c r="C58" s="898"/>
      <c r="D58" s="898"/>
      <c r="E58" s="898"/>
      <c r="F58" s="898"/>
      <c r="G58" s="899">
        <v>0.79400000000000004</v>
      </c>
      <c r="H58" s="900">
        <v>9.1999999999999998E-2</v>
      </c>
      <c r="I58" s="901">
        <v>0.114</v>
      </c>
      <c r="J58" s="899">
        <v>0.79426692862091242</v>
      </c>
      <c r="K58" s="900">
        <v>8.316587309286165E-2</v>
      </c>
      <c r="L58" s="901">
        <v>0.12256719828622593</v>
      </c>
      <c r="M58" s="548"/>
      <c r="N58" s="548"/>
      <c r="O58" s="548"/>
      <c r="P58" s="548"/>
    </row>
    <row r="59" spans="1:18" s="268" customFormat="1" ht="13.5" customHeight="1" x14ac:dyDescent="0.25">
      <c r="A59" s="902"/>
      <c r="B59" s="548"/>
      <c r="C59" s="548"/>
      <c r="D59" s="548"/>
      <c r="E59" s="548"/>
      <c r="F59" s="548"/>
      <c r="G59" s="548"/>
      <c r="H59" s="548"/>
      <c r="I59" s="548"/>
      <c r="J59" s="548"/>
      <c r="K59" s="548"/>
      <c r="L59" s="849" t="s">
        <v>447</v>
      </c>
      <c r="M59" s="548"/>
      <c r="N59" s="548"/>
      <c r="O59" s="548"/>
      <c r="P59" s="548"/>
    </row>
    <row r="60" spans="1:18" s="908" customFormat="1" ht="12" customHeight="1" x14ac:dyDescent="0.25">
      <c r="A60" s="903" t="s">
        <v>448</v>
      </c>
      <c r="B60" s="904" t="s">
        <v>449</v>
      </c>
      <c r="C60" s="905"/>
      <c r="D60" s="906"/>
      <c r="E60" s="906"/>
      <c r="F60" s="906"/>
      <c r="G60" s="906"/>
      <c r="H60" s="906"/>
      <c r="I60" s="906"/>
      <c r="J60" s="906"/>
      <c r="K60" s="906"/>
      <c r="L60" s="906"/>
      <c r="M60" s="906"/>
      <c r="N60" s="906"/>
      <c r="O60" s="907"/>
      <c r="P60" s="906"/>
    </row>
    <row r="61" spans="1:18" s="908" customFormat="1" ht="23.25" customHeight="1" x14ac:dyDescent="0.25">
      <c r="A61" s="903" t="s">
        <v>450</v>
      </c>
      <c r="B61" s="909" t="s">
        <v>451</v>
      </c>
      <c r="C61" s="853"/>
      <c r="D61" s="853"/>
      <c r="E61" s="853"/>
      <c r="F61" s="853"/>
      <c r="G61" s="906"/>
      <c r="H61" s="906"/>
      <c r="I61" s="906"/>
      <c r="J61" s="906"/>
      <c r="K61" s="906"/>
      <c r="L61" s="906"/>
      <c r="M61" s="906"/>
      <c r="N61" s="906"/>
      <c r="O61" s="906"/>
      <c r="P61" s="906"/>
    </row>
    <row r="62" spans="1:18" s="268" customFormat="1" ht="32.25" customHeight="1" x14ac:dyDescent="0.25">
      <c r="A62" s="273"/>
      <c r="B62" s="910" t="s">
        <v>452</v>
      </c>
      <c r="C62" s="910"/>
      <c r="D62" s="910"/>
      <c r="E62" s="910"/>
      <c r="F62" s="911"/>
      <c r="G62" s="912" t="s">
        <v>453</v>
      </c>
      <c r="H62" s="913"/>
      <c r="I62" s="914"/>
      <c r="J62" s="548"/>
      <c r="K62" s="548"/>
      <c r="L62" s="548"/>
      <c r="M62" s="548"/>
      <c r="N62" s="915"/>
      <c r="O62" s="915"/>
      <c r="P62" s="548"/>
    </row>
    <row r="63" spans="1:18" s="268" customFormat="1" ht="15.75" x14ac:dyDescent="0.25">
      <c r="A63" s="333"/>
      <c r="B63" s="916"/>
      <c r="C63" s="916"/>
      <c r="D63" s="916"/>
      <c r="E63" s="916"/>
      <c r="F63" s="917"/>
      <c r="G63" s="918" t="s">
        <v>454</v>
      </c>
      <c r="H63" s="919"/>
      <c r="I63" s="920"/>
      <c r="J63" s="548"/>
      <c r="K63" s="548"/>
      <c r="L63" s="548"/>
      <c r="M63" s="548"/>
      <c r="N63" s="915"/>
      <c r="O63" s="915"/>
      <c r="P63" s="548"/>
    </row>
    <row r="64" spans="1:18" s="268" customFormat="1" ht="18.75" customHeight="1" x14ac:dyDescent="0.25">
      <c r="A64" s="525"/>
      <c r="B64" s="921"/>
      <c r="C64" s="921"/>
      <c r="D64" s="921"/>
      <c r="E64" s="921"/>
      <c r="F64" s="922"/>
      <c r="G64" s="278" t="s">
        <v>438</v>
      </c>
      <c r="H64" s="279" t="s">
        <v>439</v>
      </c>
      <c r="I64" s="280" t="s">
        <v>455</v>
      </c>
      <c r="J64" s="548"/>
      <c r="K64" s="548"/>
      <c r="L64" s="548"/>
      <c r="M64" s="548"/>
      <c r="N64" s="548"/>
      <c r="O64" s="915"/>
      <c r="P64" s="548"/>
    </row>
    <row r="65" spans="1:16" s="268" customFormat="1" ht="13.5" x14ac:dyDescent="0.25">
      <c r="A65" s="440"/>
      <c r="B65" s="526" t="s">
        <v>456</v>
      </c>
      <c r="C65" s="526"/>
      <c r="D65" s="526"/>
      <c r="E65" s="526"/>
      <c r="F65" s="527"/>
      <c r="G65" s="923">
        <v>238464.99700000102</v>
      </c>
      <c r="H65" s="924">
        <v>238087.82600000012</v>
      </c>
      <c r="I65" s="925">
        <v>-377.17100000090431</v>
      </c>
      <c r="J65" s="548"/>
      <c r="K65" s="548"/>
      <c r="L65" s="548"/>
      <c r="M65" s="548"/>
      <c r="N65" s="548"/>
      <c r="O65" s="915"/>
      <c r="P65" s="548"/>
    </row>
    <row r="66" spans="1:16" s="268" customFormat="1" ht="13.5" customHeight="1" x14ac:dyDescent="0.25">
      <c r="A66" s="754" t="s">
        <v>427</v>
      </c>
      <c r="B66" s="755"/>
      <c r="C66" s="453" t="s">
        <v>457</v>
      </c>
      <c r="D66" s="530"/>
      <c r="E66" s="530"/>
      <c r="F66" s="531"/>
      <c r="G66" s="926">
        <v>34905.852000000057</v>
      </c>
      <c r="H66" s="927">
        <v>36178.055000000015</v>
      </c>
      <c r="I66" s="928">
        <v>1272.2029999999577</v>
      </c>
      <c r="J66" s="548"/>
      <c r="K66" s="548"/>
      <c r="L66" s="548"/>
      <c r="M66" s="548"/>
      <c r="N66" s="548"/>
      <c r="O66" s="915"/>
      <c r="P66" s="548"/>
    </row>
    <row r="67" spans="1:16" s="268" customFormat="1" ht="13.5" x14ac:dyDescent="0.25">
      <c r="A67" s="756"/>
      <c r="B67" s="757"/>
      <c r="C67" s="302" t="s">
        <v>458</v>
      </c>
      <c r="D67" s="303"/>
      <c r="E67" s="303"/>
      <c r="F67" s="534"/>
      <c r="G67" s="929">
        <v>74125.02900000001</v>
      </c>
      <c r="H67" s="930">
        <v>74048.228000000192</v>
      </c>
      <c r="I67" s="931">
        <v>-76.800999999817577</v>
      </c>
      <c r="J67" s="548"/>
      <c r="K67" s="548"/>
      <c r="L67" s="548"/>
      <c r="M67" s="548"/>
      <c r="N67" s="548"/>
      <c r="O67" s="915"/>
      <c r="P67" s="548"/>
    </row>
    <row r="68" spans="1:16" s="268" customFormat="1" ht="13.5" x14ac:dyDescent="0.25">
      <c r="A68" s="756"/>
      <c r="B68" s="757"/>
      <c r="C68" s="302" t="s">
        <v>459</v>
      </c>
      <c r="D68" s="303"/>
      <c r="E68" s="303"/>
      <c r="F68" s="534"/>
      <c r="G68" s="929">
        <v>13742.04</v>
      </c>
      <c r="H68" s="930">
        <v>13471.733999999989</v>
      </c>
      <c r="I68" s="931">
        <v>-270.30600000001141</v>
      </c>
      <c r="J68" s="548"/>
      <c r="K68" s="548"/>
      <c r="L68" s="548"/>
      <c r="M68" s="548"/>
      <c r="N68" s="548"/>
      <c r="O68" s="915"/>
      <c r="P68" s="548"/>
    </row>
    <row r="69" spans="1:16" s="268" customFormat="1" ht="13.5" x14ac:dyDescent="0.25">
      <c r="A69" s="756"/>
      <c r="B69" s="757"/>
      <c r="C69" s="302" t="s">
        <v>460</v>
      </c>
      <c r="D69" s="303"/>
      <c r="E69" s="303"/>
      <c r="F69" s="534"/>
      <c r="G69" s="929">
        <v>13160.287000000004</v>
      </c>
      <c r="H69" s="930">
        <v>13033.347000000002</v>
      </c>
      <c r="I69" s="931">
        <v>-126.94000000000233</v>
      </c>
      <c r="J69" s="548"/>
      <c r="K69" s="548"/>
      <c r="L69" s="548"/>
      <c r="M69" s="548"/>
      <c r="N69" s="548"/>
      <c r="O69" s="915"/>
      <c r="P69" s="548"/>
    </row>
    <row r="70" spans="1:16" s="268" customFormat="1" ht="13.5" x14ac:dyDescent="0.25">
      <c r="A70" s="756"/>
      <c r="B70" s="757"/>
      <c r="C70" s="302" t="s">
        <v>461</v>
      </c>
      <c r="D70" s="303"/>
      <c r="E70" s="303"/>
      <c r="F70" s="534"/>
      <c r="G70" s="929">
        <v>38779.971999999994</v>
      </c>
      <c r="H70" s="930">
        <v>37583.805999999982</v>
      </c>
      <c r="I70" s="931">
        <v>-1196.166000000012</v>
      </c>
      <c r="J70" s="548"/>
      <c r="K70" s="548"/>
      <c r="L70" s="548"/>
      <c r="M70" s="548"/>
      <c r="N70" s="548"/>
      <c r="O70" s="915"/>
      <c r="P70" s="548"/>
    </row>
    <row r="71" spans="1:16" s="268" customFormat="1" ht="13.5" x14ac:dyDescent="0.25">
      <c r="A71" s="756"/>
      <c r="B71" s="757"/>
      <c r="C71" s="304" t="s">
        <v>462</v>
      </c>
      <c r="D71" s="306"/>
      <c r="E71" s="306"/>
      <c r="F71" s="932"/>
      <c r="G71" s="933">
        <v>1549.8869999999995</v>
      </c>
      <c r="H71" s="934">
        <v>1528.3110000000006</v>
      </c>
      <c r="I71" s="935">
        <v>-21.575999999998885</v>
      </c>
      <c r="J71" s="548"/>
      <c r="K71" s="548"/>
      <c r="L71" s="548"/>
      <c r="M71" s="548"/>
      <c r="N71" s="548"/>
      <c r="O71" s="915"/>
      <c r="P71" s="548"/>
    </row>
    <row r="72" spans="1:16" s="268" customFormat="1" ht="13.5" x14ac:dyDescent="0.25">
      <c r="A72" s="758"/>
      <c r="B72" s="759"/>
      <c r="C72" s="309" t="s">
        <v>463</v>
      </c>
      <c r="D72" s="293"/>
      <c r="E72" s="293"/>
      <c r="F72" s="936"/>
      <c r="G72" s="933">
        <v>1213.3879999999999</v>
      </c>
      <c r="H72" s="937">
        <v>1181.1730000000002</v>
      </c>
      <c r="I72" s="938">
        <v>-32.214999999999691</v>
      </c>
      <c r="J72" s="548"/>
      <c r="K72" s="548"/>
      <c r="L72" s="548"/>
      <c r="M72" s="548"/>
      <c r="N72" s="548"/>
      <c r="O72" s="915"/>
      <c r="P72" s="548"/>
    </row>
    <row r="73" spans="1:16" s="268" customFormat="1" ht="13.5" customHeight="1" x14ac:dyDescent="0.25">
      <c r="A73" s="546"/>
      <c r="B73" s="939"/>
      <c r="C73" s="548"/>
      <c r="D73" s="939"/>
      <c r="E73" s="939"/>
      <c r="F73" s="939"/>
      <c r="G73" s="939"/>
      <c r="H73" s="939"/>
      <c r="I73" s="940" t="s">
        <v>464</v>
      </c>
      <c r="J73" s="548"/>
      <c r="K73" s="548"/>
      <c r="L73" s="548"/>
      <c r="M73" s="548"/>
      <c r="N73" s="548"/>
      <c r="O73" s="548"/>
      <c r="P73" s="548"/>
    </row>
  </sheetData>
  <sheetProtection password="CB3F" sheet="1" objects="1" scenarios="1"/>
  <mergeCells count="21">
    <mergeCell ref="A66:B72"/>
    <mergeCell ref="P19:P20"/>
    <mergeCell ref="B29:F31"/>
    <mergeCell ref="G30:G31"/>
    <mergeCell ref="N30:N31"/>
    <mergeCell ref="O30:O31"/>
    <mergeCell ref="B40:F42"/>
    <mergeCell ref="G41:G42"/>
    <mergeCell ref="P41:P42"/>
    <mergeCell ref="B18:F20"/>
    <mergeCell ref="G19:G20"/>
    <mergeCell ref="O19:O20"/>
    <mergeCell ref="B51:F54"/>
    <mergeCell ref="B62:F64"/>
    <mergeCell ref="N41:N42"/>
    <mergeCell ref="O41:O42"/>
    <mergeCell ref="O8:O9"/>
    <mergeCell ref="A3:H3"/>
    <mergeCell ref="B7:F9"/>
    <mergeCell ref="G8:G9"/>
    <mergeCell ref="N8:N9"/>
  </mergeCells>
  <phoneticPr fontId="0" type="noConversion"/>
  <printOptions horizontalCentered="1"/>
  <pageMargins left="0.39370078740157483" right="0.39370078740157483" top="0.47244094488188981" bottom="0" header="0.47244094488188981" footer="0.31496062992125984"/>
  <pageSetup paperSize="9" scale="75" orientation="landscape" blackAndWhite="1" r:id="rId1"/>
  <headerFooter alignWithMargins="0"/>
  <rowBreaks count="1" manualBreakCount="1">
    <brk id="39"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5"/>
  <sheetViews>
    <sheetView showOutlineSymbols="0" topLeftCell="A2" zoomScale="90" workbookViewId="0">
      <pane xSplit="6" ySplit="5" topLeftCell="G7" activePane="bottomRight" state="frozen"/>
      <selection activeCell="C39" sqref="C39"/>
      <selection pane="topRight" activeCell="C39" sqref="C39"/>
      <selection pane="bottomLeft" activeCell="C39" sqref="C39"/>
      <selection pane="bottomRight" activeCell="A3" sqref="A3:I3"/>
    </sheetView>
  </sheetViews>
  <sheetFormatPr defaultColWidth="1.7109375" defaultRowHeight="12.75" x14ac:dyDescent="0.25"/>
  <cols>
    <col min="1" max="1" width="1.140625" style="1" customWidth="1"/>
    <col min="2" max="2" width="2.140625" style="1" customWidth="1"/>
    <col min="3" max="4" width="1.7109375" style="1" customWidth="1"/>
    <col min="5" max="5" width="26" style="1" customWidth="1"/>
    <col min="6" max="6" width="3" style="1" customWidth="1"/>
    <col min="7" max="14" width="10.5703125" style="1" customWidth="1"/>
    <col min="15" max="15" width="9.28515625" style="1" customWidth="1"/>
    <col min="16" max="254" width="9.140625" style="1" customWidth="1"/>
    <col min="255" max="255" width="4.42578125" style="1" customWidth="1"/>
    <col min="256" max="16384" width="1.7109375" style="1"/>
  </cols>
  <sheetData>
    <row r="1" spans="1:19" hidden="1" x14ac:dyDescent="0.25"/>
    <row r="2" spans="1:19" ht="9" customHeight="1" x14ac:dyDescent="0.25"/>
    <row r="3" spans="1:19" ht="39" customHeight="1" x14ac:dyDescent="0.2">
      <c r="A3" s="577" t="s">
        <v>669</v>
      </c>
      <c r="B3" s="596"/>
      <c r="C3" s="596"/>
      <c r="D3" s="596"/>
      <c r="E3" s="596"/>
      <c r="F3" s="596"/>
      <c r="G3" s="596"/>
      <c r="H3" s="596"/>
      <c r="I3" s="597"/>
      <c r="J3" s="13"/>
      <c r="K3" s="14"/>
      <c r="L3" s="14"/>
      <c r="M3" s="15"/>
      <c r="N3" s="2" t="s">
        <v>260</v>
      </c>
    </row>
    <row r="4" spans="1:19" ht="18" x14ac:dyDescent="0.25">
      <c r="A4" s="16" t="s">
        <v>258</v>
      </c>
      <c r="B4" s="16"/>
      <c r="C4" s="16"/>
      <c r="D4" s="16"/>
      <c r="E4" s="16"/>
      <c r="F4" s="16"/>
      <c r="G4" s="16"/>
      <c r="H4" s="16"/>
      <c r="I4" s="16"/>
      <c r="J4" s="16"/>
      <c r="K4" s="16"/>
      <c r="L4" s="16"/>
      <c r="M4" s="16"/>
      <c r="N4" s="16"/>
    </row>
    <row r="5" spans="1:19" ht="17.25" x14ac:dyDescent="0.25">
      <c r="A5" s="17" t="s">
        <v>259</v>
      </c>
      <c r="B5" s="18"/>
      <c r="C5" s="18"/>
      <c r="D5" s="18"/>
      <c r="E5" s="18"/>
      <c r="F5" s="18"/>
      <c r="G5" s="18"/>
      <c r="H5" s="18"/>
      <c r="I5" s="18"/>
      <c r="J5" s="18"/>
      <c r="K5" s="18"/>
      <c r="L5" s="18"/>
      <c r="M5" s="18"/>
      <c r="N5" s="19"/>
    </row>
    <row r="6" spans="1:19" x14ac:dyDescent="0.25">
      <c r="A6" s="14"/>
      <c r="B6" s="14"/>
      <c r="C6" s="14"/>
      <c r="D6" s="14"/>
      <c r="E6" s="14"/>
      <c r="F6" s="14"/>
      <c r="G6" s="14"/>
      <c r="H6" s="14"/>
      <c r="I6" s="14"/>
      <c r="J6" s="14"/>
      <c r="K6" s="14"/>
      <c r="L6" s="14"/>
      <c r="M6" s="14"/>
      <c r="N6" s="14"/>
    </row>
    <row r="7" spans="1:19" x14ac:dyDescent="0.25">
      <c r="A7" s="14"/>
      <c r="B7" s="14"/>
      <c r="C7" s="14"/>
      <c r="D7" s="14"/>
      <c r="E7" s="14"/>
      <c r="F7" s="14"/>
      <c r="G7" s="14"/>
      <c r="H7" s="14"/>
      <c r="I7" s="14"/>
      <c r="J7" s="14"/>
      <c r="K7" s="14"/>
      <c r="L7" s="14"/>
      <c r="M7" s="14"/>
      <c r="N7" s="14"/>
    </row>
    <row r="8" spans="1:19" ht="18" customHeight="1" x14ac:dyDescent="0.25">
      <c r="A8" s="20"/>
      <c r="B8" s="588" t="s">
        <v>465</v>
      </c>
      <c r="C8" s="588"/>
      <c r="D8" s="588"/>
      <c r="E8" s="588"/>
      <c r="F8" s="589"/>
      <c r="G8" s="21" t="s">
        <v>261</v>
      </c>
      <c r="H8" s="22"/>
      <c r="I8" s="22"/>
      <c r="J8" s="22"/>
      <c r="K8" s="22"/>
      <c r="L8" s="22"/>
      <c r="M8" s="22"/>
      <c r="N8" s="23"/>
    </row>
    <row r="9" spans="1:19" ht="15" customHeight="1" x14ac:dyDescent="0.25">
      <c r="A9" s="24"/>
      <c r="B9" s="590"/>
      <c r="C9" s="590"/>
      <c r="D9" s="590"/>
      <c r="E9" s="590"/>
      <c r="F9" s="591"/>
      <c r="G9" s="594" t="s">
        <v>466</v>
      </c>
      <c r="H9" s="25" t="s">
        <v>467</v>
      </c>
      <c r="I9" s="26"/>
      <c r="J9" s="26"/>
      <c r="K9" s="27"/>
      <c r="L9" s="25" t="s">
        <v>468</v>
      </c>
      <c r="M9" s="26"/>
      <c r="N9" s="27"/>
    </row>
    <row r="10" spans="1:19" ht="39" customHeight="1" x14ac:dyDescent="0.25">
      <c r="A10" s="28"/>
      <c r="B10" s="592"/>
      <c r="C10" s="592"/>
      <c r="D10" s="592"/>
      <c r="E10" s="592"/>
      <c r="F10" s="593"/>
      <c r="G10" s="595"/>
      <c r="H10" s="29" t="s">
        <v>469</v>
      </c>
      <c r="I10" s="30" t="s">
        <v>470</v>
      </c>
      <c r="J10" s="30" t="s">
        <v>471</v>
      </c>
      <c r="K10" s="31" t="s">
        <v>472</v>
      </c>
      <c r="L10" s="29" t="s">
        <v>473</v>
      </c>
      <c r="M10" s="30" t="s">
        <v>474</v>
      </c>
      <c r="N10" s="31" t="s">
        <v>472</v>
      </c>
    </row>
    <row r="11" spans="1:19" s="4" customFormat="1" x14ac:dyDescent="0.25">
      <c r="A11" s="32"/>
      <c r="B11" s="33" t="s">
        <v>456</v>
      </c>
      <c r="C11" s="33"/>
      <c r="D11" s="33"/>
      <c r="E11" s="33"/>
      <c r="F11" s="34"/>
      <c r="G11" s="35">
        <v>22059.453305207575</v>
      </c>
      <c r="H11" s="36">
        <v>23781.112062033324</v>
      </c>
      <c r="I11" s="37">
        <v>20909.80713742433</v>
      </c>
      <c r="J11" s="37">
        <v>23821.814377418155</v>
      </c>
      <c r="K11" s="38">
        <v>22003.209410310901</v>
      </c>
      <c r="L11" s="36">
        <v>23333.438603157483</v>
      </c>
      <c r="M11" s="37">
        <v>21718.993537185084</v>
      </c>
      <c r="N11" s="38">
        <v>23014.804446569146</v>
      </c>
      <c r="O11" s="3"/>
      <c r="P11" s="1"/>
      <c r="Q11" s="1"/>
      <c r="R11" s="1"/>
      <c r="S11" s="1"/>
    </row>
    <row r="12" spans="1:19" s="4" customFormat="1" x14ac:dyDescent="0.25">
      <c r="A12" s="578" t="s">
        <v>427</v>
      </c>
      <c r="B12" s="598"/>
      <c r="C12" s="32" t="s">
        <v>457</v>
      </c>
      <c r="D12" s="33"/>
      <c r="E12" s="33"/>
      <c r="F12" s="34"/>
      <c r="G12" s="35">
        <v>18859.599841923784</v>
      </c>
      <c r="H12" s="39" t="s">
        <v>475</v>
      </c>
      <c r="I12" s="40">
        <v>18879.409466417037</v>
      </c>
      <c r="J12" s="40">
        <v>16213.82639300046</v>
      </c>
      <c r="K12" s="38">
        <v>18878.606127623254</v>
      </c>
      <c r="L12" s="39">
        <v>18160.194327609232</v>
      </c>
      <c r="M12" s="40">
        <v>17216.712455252065</v>
      </c>
      <c r="N12" s="38">
        <v>17990.712303699438</v>
      </c>
      <c r="O12" s="3"/>
      <c r="P12" s="1"/>
      <c r="Q12" s="1"/>
      <c r="R12" s="1"/>
      <c r="S12" s="1"/>
    </row>
    <row r="13" spans="1:19" s="4" customFormat="1" x14ac:dyDescent="0.25">
      <c r="A13" s="599"/>
      <c r="B13" s="600"/>
      <c r="C13" s="32" t="s">
        <v>458</v>
      </c>
      <c r="D13" s="33"/>
      <c r="E13" s="33"/>
      <c r="F13" s="34"/>
      <c r="G13" s="35">
        <v>23795.738019120592</v>
      </c>
      <c r="H13" s="39" t="s">
        <v>475</v>
      </c>
      <c r="I13" s="40">
        <v>23803.004845577758</v>
      </c>
      <c r="J13" s="40">
        <v>24077.689004054799</v>
      </c>
      <c r="K13" s="38">
        <v>23803.06026372522</v>
      </c>
      <c r="L13" s="39">
        <v>24053.007833263633</v>
      </c>
      <c r="M13" s="40">
        <v>22564.576997154294</v>
      </c>
      <c r="N13" s="38">
        <v>23351.524695545439</v>
      </c>
      <c r="O13" s="3"/>
      <c r="P13" s="1"/>
      <c r="Q13" s="1"/>
      <c r="R13" s="1"/>
      <c r="S13" s="1"/>
    </row>
    <row r="14" spans="1:19" x14ac:dyDescent="0.25">
      <c r="A14" s="599"/>
      <c r="B14" s="600"/>
      <c r="C14" s="32" t="s">
        <v>459</v>
      </c>
      <c r="D14" s="33"/>
      <c r="E14" s="33"/>
      <c r="F14" s="34"/>
      <c r="G14" s="35">
        <v>24008.328572930044</v>
      </c>
      <c r="H14" s="39">
        <v>25495.976347292508</v>
      </c>
      <c r="I14" s="40">
        <v>24056.635700357947</v>
      </c>
      <c r="J14" s="40">
        <v>24117.288275938074</v>
      </c>
      <c r="K14" s="38">
        <v>24250.459643848895</v>
      </c>
      <c r="L14" s="39">
        <v>21210.262352843598</v>
      </c>
      <c r="M14" s="40">
        <v>20577.441903493193</v>
      </c>
      <c r="N14" s="38">
        <v>21072.294336461335</v>
      </c>
    </row>
    <row r="15" spans="1:19" x14ac:dyDescent="0.25">
      <c r="A15" s="599"/>
      <c r="B15" s="600"/>
      <c r="C15" s="41"/>
      <c r="D15" s="42" t="s">
        <v>476</v>
      </c>
      <c r="E15" s="42"/>
      <c r="F15" s="43"/>
      <c r="G15" s="44">
        <v>20913.401845258904</v>
      </c>
      <c r="H15" s="45">
        <v>21897.441855438356</v>
      </c>
      <c r="I15" s="46">
        <v>20816.173580740382</v>
      </c>
      <c r="J15" s="46">
        <v>21247.144958429046</v>
      </c>
      <c r="K15" s="47">
        <v>21223.700128517285</v>
      </c>
      <c r="L15" s="45">
        <v>17342.075966759363</v>
      </c>
      <c r="M15" s="46">
        <v>21100.775291681399</v>
      </c>
      <c r="N15" s="47">
        <v>18083.717017297335</v>
      </c>
    </row>
    <row r="16" spans="1:19" x14ac:dyDescent="0.25">
      <c r="A16" s="599"/>
      <c r="B16" s="600"/>
      <c r="C16" s="48"/>
      <c r="D16" s="48" t="s">
        <v>477</v>
      </c>
      <c r="E16" s="48"/>
      <c r="F16" s="49"/>
      <c r="G16" s="50">
        <v>24608.39834957631</v>
      </c>
      <c r="H16" s="51">
        <v>26457.944244185695</v>
      </c>
      <c r="I16" s="52">
        <v>24364.202754414273</v>
      </c>
      <c r="J16" s="52">
        <v>24900.106264951519</v>
      </c>
      <c r="K16" s="53">
        <v>24937.911852401823</v>
      </c>
      <c r="L16" s="51">
        <v>21138.96743128754</v>
      </c>
      <c r="M16" s="52">
        <v>20709.979808759239</v>
      </c>
      <c r="N16" s="53">
        <v>21039.950013062389</v>
      </c>
    </row>
    <row r="17" spans="1:20" x14ac:dyDescent="0.25">
      <c r="A17" s="599"/>
      <c r="B17" s="600"/>
      <c r="C17" s="48"/>
      <c r="D17" s="48" t="s">
        <v>478</v>
      </c>
      <c r="E17" s="48"/>
      <c r="F17" s="49"/>
      <c r="G17" s="50">
        <v>28859.296137520319</v>
      </c>
      <c r="H17" s="51">
        <v>28859.296137520319</v>
      </c>
      <c r="I17" s="52" t="s">
        <v>475</v>
      </c>
      <c r="J17" s="52" t="s">
        <v>475</v>
      </c>
      <c r="K17" s="53">
        <v>28859.296137520319</v>
      </c>
      <c r="L17" s="51" t="s">
        <v>475</v>
      </c>
      <c r="M17" s="52" t="s">
        <v>475</v>
      </c>
      <c r="N17" s="53" t="s">
        <v>475</v>
      </c>
    </row>
    <row r="18" spans="1:20" x14ac:dyDescent="0.25">
      <c r="A18" s="599"/>
      <c r="B18" s="600"/>
      <c r="C18" s="48"/>
      <c r="D18" s="48" t="s">
        <v>479</v>
      </c>
      <c r="E18" s="48"/>
      <c r="F18" s="49"/>
      <c r="G18" s="50" t="s">
        <v>475</v>
      </c>
      <c r="H18" s="51" t="s">
        <v>475</v>
      </c>
      <c r="I18" s="52" t="s">
        <v>475</v>
      </c>
      <c r="J18" s="52" t="s">
        <v>475</v>
      </c>
      <c r="K18" s="53" t="s">
        <v>475</v>
      </c>
      <c r="L18" s="51" t="s">
        <v>475</v>
      </c>
      <c r="M18" s="52" t="s">
        <v>475</v>
      </c>
      <c r="N18" s="53" t="s">
        <v>475</v>
      </c>
    </row>
    <row r="19" spans="1:20" x14ac:dyDescent="0.25">
      <c r="A19" s="599"/>
      <c r="B19" s="600"/>
      <c r="C19" s="48"/>
      <c r="D19" s="48" t="s">
        <v>480</v>
      </c>
      <c r="E19" s="48"/>
      <c r="F19" s="49"/>
      <c r="G19" s="50">
        <v>26961.064124591259</v>
      </c>
      <c r="H19" s="51">
        <v>29012.008879616998</v>
      </c>
      <c r="I19" s="52">
        <v>29121.372493378745</v>
      </c>
      <c r="J19" s="52">
        <v>26820.941747285771</v>
      </c>
      <c r="K19" s="53">
        <v>27282.779909442674</v>
      </c>
      <c r="L19" s="51">
        <v>23565.047992348555</v>
      </c>
      <c r="M19" s="52" t="s">
        <v>475</v>
      </c>
      <c r="N19" s="53">
        <v>23565.047992348555</v>
      </c>
    </row>
    <row r="20" spans="1:20" x14ac:dyDescent="0.25">
      <c r="A20" s="599"/>
      <c r="B20" s="600"/>
      <c r="C20" s="48"/>
      <c r="D20" s="48" t="s">
        <v>481</v>
      </c>
      <c r="E20" s="48"/>
      <c r="F20" s="49"/>
      <c r="G20" s="50">
        <v>24395.937981270439</v>
      </c>
      <c r="H20" s="51">
        <v>26683.158220953715</v>
      </c>
      <c r="I20" s="52">
        <v>20972.623116850238</v>
      </c>
      <c r="J20" s="52">
        <v>24129.912799539929</v>
      </c>
      <c r="K20" s="53">
        <v>24475.860490038493</v>
      </c>
      <c r="L20" s="51">
        <v>23647.303975805858</v>
      </c>
      <c r="M20" s="52">
        <v>20579.653146886409</v>
      </c>
      <c r="N20" s="53">
        <v>23106.737635463025</v>
      </c>
    </row>
    <row r="21" spans="1:20" x14ac:dyDescent="0.25">
      <c r="A21" s="599"/>
      <c r="B21" s="600"/>
      <c r="C21" s="48"/>
      <c r="D21" s="48" t="s">
        <v>482</v>
      </c>
      <c r="E21" s="48"/>
      <c r="F21" s="49"/>
      <c r="G21" s="54">
        <v>18761.066967606643</v>
      </c>
      <c r="H21" s="55">
        <v>20168.305117109954</v>
      </c>
      <c r="I21" s="56">
        <v>15704.902650715458</v>
      </c>
      <c r="J21" s="56">
        <v>18386.885435076081</v>
      </c>
      <c r="K21" s="57">
        <v>18822.308868862721</v>
      </c>
      <c r="L21" s="55">
        <v>13140.055089075482</v>
      </c>
      <c r="M21" s="56">
        <v>17983.467255926073</v>
      </c>
      <c r="N21" s="57">
        <v>16161.724650758639</v>
      </c>
    </row>
    <row r="22" spans="1:20" x14ac:dyDescent="0.25">
      <c r="A22" s="599"/>
      <c r="B22" s="600"/>
      <c r="C22" s="32" t="s">
        <v>483</v>
      </c>
      <c r="D22" s="33"/>
      <c r="E22" s="33"/>
      <c r="F22" s="34"/>
      <c r="G22" s="35">
        <v>24957.779938741016</v>
      </c>
      <c r="H22" s="58" t="s">
        <v>475</v>
      </c>
      <c r="I22" s="59">
        <v>24325.372759989812</v>
      </c>
      <c r="J22" s="59">
        <v>24965.447528333247</v>
      </c>
      <c r="K22" s="38">
        <v>24960.559452046171</v>
      </c>
      <c r="L22" s="58">
        <v>25167.019164248413</v>
      </c>
      <c r="M22" s="59">
        <v>23664.825284590959</v>
      </c>
      <c r="N22" s="38">
        <v>24939.872962904134</v>
      </c>
    </row>
    <row r="23" spans="1:20" x14ac:dyDescent="0.25">
      <c r="A23" s="599"/>
      <c r="B23" s="600"/>
      <c r="C23" s="41"/>
      <c r="D23" s="42" t="s">
        <v>460</v>
      </c>
      <c r="E23" s="42"/>
      <c r="F23" s="43"/>
      <c r="G23" s="60">
        <v>25877.855664210216</v>
      </c>
      <c r="H23" s="61" t="s">
        <v>475</v>
      </c>
      <c r="I23" s="62">
        <v>24557.995220111829</v>
      </c>
      <c r="J23" s="62">
        <v>25781.13067041407</v>
      </c>
      <c r="K23" s="63">
        <v>25760.615277675952</v>
      </c>
      <c r="L23" s="61">
        <v>28466.623427978338</v>
      </c>
      <c r="M23" s="62">
        <v>23636.657291212847</v>
      </c>
      <c r="N23" s="63">
        <v>26627.112545507207</v>
      </c>
    </row>
    <row r="24" spans="1:20" x14ac:dyDescent="0.25">
      <c r="A24" s="599"/>
      <c r="B24" s="600"/>
      <c r="C24" s="48"/>
      <c r="D24" s="48" t="s">
        <v>484</v>
      </c>
      <c r="E24" s="48"/>
      <c r="F24" s="49"/>
      <c r="G24" s="50">
        <v>24627.759966330912</v>
      </c>
      <c r="H24" s="51" t="s">
        <v>475</v>
      </c>
      <c r="I24" s="52">
        <v>24066.838327178586</v>
      </c>
      <c r="J24" s="52">
        <v>24665.478111877019</v>
      </c>
      <c r="K24" s="53">
        <v>24662.556340587693</v>
      </c>
      <c r="L24" s="51">
        <v>24435.383028643304</v>
      </c>
      <c r="M24" s="52">
        <v>23983.820506234315</v>
      </c>
      <c r="N24" s="53">
        <v>24404.895933691845</v>
      </c>
    </row>
    <row r="25" spans="1:20" x14ac:dyDescent="0.25">
      <c r="A25" s="599"/>
      <c r="B25" s="600"/>
      <c r="C25" s="582" t="s">
        <v>427</v>
      </c>
      <c r="D25" s="583"/>
      <c r="E25" s="48" t="s">
        <v>485</v>
      </c>
      <c r="F25" s="49"/>
      <c r="G25" s="50">
        <v>24550.420208885229</v>
      </c>
      <c r="H25" s="51" t="s">
        <v>475</v>
      </c>
      <c r="I25" s="52">
        <v>24066.838327178586</v>
      </c>
      <c r="J25" s="52">
        <v>24573.194145200236</v>
      </c>
      <c r="K25" s="53">
        <v>24570.62603088966</v>
      </c>
      <c r="L25" s="51">
        <v>24497.617053270369</v>
      </c>
      <c r="M25" s="52">
        <v>22763.526923670695</v>
      </c>
      <c r="N25" s="53">
        <v>24410.936293825143</v>
      </c>
    </row>
    <row r="26" spans="1:20" x14ac:dyDescent="0.25">
      <c r="A26" s="599"/>
      <c r="B26" s="600"/>
      <c r="C26" s="584"/>
      <c r="D26" s="585"/>
      <c r="E26" s="48" t="s">
        <v>486</v>
      </c>
      <c r="F26" s="49"/>
      <c r="G26" s="50">
        <v>26517.296554557175</v>
      </c>
      <c r="H26" s="51" t="s">
        <v>475</v>
      </c>
      <c r="I26" s="52" t="s">
        <v>475</v>
      </c>
      <c r="J26" s="52">
        <v>27046.266961443282</v>
      </c>
      <c r="K26" s="53">
        <v>27046.266961443282</v>
      </c>
      <c r="L26" s="51">
        <v>24653.285330924362</v>
      </c>
      <c r="M26" s="52">
        <v>26363.728799720353</v>
      </c>
      <c r="N26" s="53">
        <v>25094.008521873711</v>
      </c>
    </row>
    <row r="27" spans="1:20" x14ac:dyDescent="0.25">
      <c r="A27" s="599"/>
      <c r="B27" s="600"/>
      <c r="C27" s="586"/>
      <c r="D27" s="587"/>
      <c r="E27" s="48" t="s">
        <v>487</v>
      </c>
      <c r="F27" s="64"/>
      <c r="G27" s="50">
        <v>21064.627897841125</v>
      </c>
      <c r="H27" s="51" t="s">
        <v>475</v>
      </c>
      <c r="I27" s="52" t="s">
        <v>475</v>
      </c>
      <c r="J27" s="52">
        <v>23366.649112247964</v>
      </c>
      <c r="K27" s="53">
        <v>23366.649112247964</v>
      </c>
      <c r="L27" s="51">
        <v>20772.25327663912</v>
      </c>
      <c r="M27" s="52" t="s">
        <v>475</v>
      </c>
      <c r="N27" s="53">
        <v>20772.25327663912</v>
      </c>
    </row>
    <row r="28" spans="1:20" x14ac:dyDescent="0.25">
      <c r="A28" s="601"/>
      <c r="B28" s="602"/>
      <c r="C28" s="65"/>
      <c r="D28" s="65" t="s">
        <v>488</v>
      </c>
      <c r="E28" s="66"/>
      <c r="F28" s="67"/>
      <c r="G28" s="54">
        <v>26261.200074281474</v>
      </c>
      <c r="H28" s="68" t="s">
        <v>475</v>
      </c>
      <c r="I28" s="56" t="s">
        <v>475</v>
      </c>
      <c r="J28" s="56">
        <v>26470.567905156193</v>
      </c>
      <c r="K28" s="57">
        <v>26470.567905156193</v>
      </c>
      <c r="L28" s="51">
        <v>28818.673158726626</v>
      </c>
      <c r="M28" s="52">
        <v>22146.64477462486</v>
      </c>
      <c r="N28" s="53">
        <v>24257.295399938248</v>
      </c>
    </row>
    <row r="29" spans="1:20" ht="13.5" x14ac:dyDescent="0.25">
      <c r="A29" s="14"/>
      <c r="B29" s="14"/>
      <c r="C29" s="14"/>
      <c r="D29" s="14"/>
      <c r="E29" s="14"/>
      <c r="F29" s="14"/>
      <c r="G29" s="69"/>
      <c r="H29" s="69"/>
      <c r="I29" s="69"/>
      <c r="J29" s="69"/>
      <c r="K29" s="69"/>
      <c r="L29" s="69"/>
      <c r="M29" s="69"/>
      <c r="N29" s="70" t="s">
        <v>489</v>
      </c>
    </row>
    <row r="30" spans="1:20" x14ac:dyDescent="0.25">
      <c r="A30" s="14"/>
      <c r="B30" s="14"/>
      <c r="C30" s="14"/>
      <c r="D30" s="14"/>
      <c r="E30" s="14"/>
      <c r="F30" s="14"/>
      <c r="G30" s="14"/>
      <c r="H30" s="14"/>
      <c r="I30" s="14"/>
      <c r="J30" s="14"/>
      <c r="K30" s="14"/>
      <c r="L30" s="14"/>
      <c r="M30" s="14"/>
      <c r="N30" s="14"/>
    </row>
    <row r="31" spans="1:20" ht="18" customHeight="1" x14ac:dyDescent="0.25">
      <c r="A31" s="20"/>
      <c r="B31" s="588" t="s">
        <v>465</v>
      </c>
      <c r="C31" s="588"/>
      <c r="D31" s="588"/>
      <c r="E31" s="588"/>
      <c r="F31" s="589"/>
      <c r="G31" s="21" t="s">
        <v>262</v>
      </c>
      <c r="H31" s="22"/>
      <c r="I31" s="22"/>
      <c r="J31" s="22"/>
      <c r="K31" s="22"/>
      <c r="L31" s="22"/>
      <c r="M31" s="22"/>
      <c r="N31" s="23"/>
    </row>
    <row r="32" spans="1:20" ht="15" customHeight="1" x14ac:dyDescent="0.25">
      <c r="A32" s="24"/>
      <c r="B32" s="590"/>
      <c r="C32" s="590"/>
      <c r="D32" s="590"/>
      <c r="E32" s="590"/>
      <c r="F32" s="591"/>
      <c r="G32" s="594" t="s">
        <v>466</v>
      </c>
      <c r="H32" s="25" t="s">
        <v>490</v>
      </c>
      <c r="I32" s="26"/>
      <c r="J32" s="26"/>
      <c r="K32" s="27"/>
      <c r="L32" s="25" t="s">
        <v>468</v>
      </c>
      <c r="M32" s="26"/>
      <c r="N32" s="27"/>
      <c r="T32" s="1" t="s">
        <v>413</v>
      </c>
    </row>
    <row r="33" spans="1:19" ht="39" customHeight="1" x14ac:dyDescent="0.25">
      <c r="A33" s="28"/>
      <c r="B33" s="592"/>
      <c r="C33" s="592"/>
      <c r="D33" s="592"/>
      <c r="E33" s="592"/>
      <c r="F33" s="593"/>
      <c r="G33" s="595"/>
      <c r="H33" s="29" t="s">
        <v>469</v>
      </c>
      <c r="I33" s="30" t="s">
        <v>470</v>
      </c>
      <c r="J33" s="30" t="s">
        <v>471</v>
      </c>
      <c r="K33" s="31" t="s">
        <v>472</v>
      </c>
      <c r="L33" s="29" t="s">
        <v>473</v>
      </c>
      <c r="M33" s="30" t="s">
        <v>474</v>
      </c>
      <c r="N33" s="31" t="s">
        <v>472</v>
      </c>
    </row>
    <row r="34" spans="1:19" s="4" customFormat="1" x14ac:dyDescent="0.25">
      <c r="A34" s="32"/>
      <c r="B34" s="33" t="s">
        <v>456</v>
      </c>
      <c r="C34" s="33"/>
      <c r="D34" s="33"/>
      <c r="E34" s="33"/>
      <c r="F34" s="34"/>
      <c r="G34" s="71">
        <v>231528.71599999978</v>
      </c>
      <c r="H34" s="72">
        <v>4416.7650000000012</v>
      </c>
      <c r="I34" s="73">
        <v>136493.1129999999</v>
      </c>
      <c r="J34" s="73">
        <v>77746.021999999881</v>
      </c>
      <c r="K34" s="74">
        <v>218655.89999999979</v>
      </c>
      <c r="L34" s="72">
        <v>10332.179000000002</v>
      </c>
      <c r="M34" s="73">
        <v>2540.6369999999997</v>
      </c>
      <c r="N34" s="74">
        <v>12872.816000000003</v>
      </c>
      <c r="O34" s="3"/>
      <c r="P34" s="1"/>
      <c r="Q34" s="1"/>
      <c r="R34" s="1"/>
      <c r="S34" s="1"/>
    </row>
    <row r="35" spans="1:19" s="4" customFormat="1" ht="12.75" customHeight="1" x14ac:dyDescent="0.25">
      <c r="A35" s="578" t="s">
        <v>427</v>
      </c>
      <c r="B35" s="579"/>
      <c r="C35" s="32" t="s">
        <v>457</v>
      </c>
      <c r="D35" s="33"/>
      <c r="E35" s="33"/>
      <c r="F35" s="34"/>
      <c r="G35" s="71">
        <v>34361.478999999854</v>
      </c>
      <c r="H35" s="75">
        <v>0</v>
      </c>
      <c r="I35" s="76">
        <v>33615.801999999858</v>
      </c>
      <c r="J35" s="76">
        <v>10.134</v>
      </c>
      <c r="K35" s="74">
        <v>33625.935999999856</v>
      </c>
      <c r="L35" s="75">
        <v>603.41399999999999</v>
      </c>
      <c r="M35" s="76">
        <v>132.12899999999999</v>
      </c>
      <c r="N35" s="74">
        <v>735.54300000000001</v>
      </c>
      <c r="O35" s="77"/>
      <c r="P35" s="78"/>
      <c r="Q35" s="1"/>
      <c r="R35" s="1"/>
      <c r="S35" s="1"/>
    </row>
    <row r="36" spans="1:19" s="4" customFormat="1" x14ac:dyDescent="0.25">
      <c r="A36" s="580"/>
      <c r="B36" s="581"/>
      <c r="C36" s="32" t="s">
        <v>458</v>
      </c>
      <c r="D36" s="33"/>
      <c r="E36" s="33"/>
      <c r="F36" s="34"/>
      <c r="G36" s="71">
        <v>69996.775000000052</v>
      </c>
      <c r="H36" s="75">
        <v>0</v>
      </c>
      <c r="I36" s="76">
        <v>68847.792000000059</v>
      </c>
      <c r="J36" s="76">
        <v>13.893000000000001</v>
      </c>
      <c r="K36" s="74">
        <v>68861.685000000056</v>
      </c>
      <c r="L36" s="75">
        <v>600.13299999999981</v>
      </c>
      <c r="M36" s="76">
        <v>534.95699999999988</v>
      </c>
      <c r="N36" s="74">
        <v>1135.0899999999997</v>
      </c>
      <c r="O36" s="3"/>
      <c r="P36" s="1"/>
      <c r="Q36" s="1"/>
      <c r="R36" s="1"/>
      <c r="S36" s="1"/>
    </row>
    <row r="37" spans="1:19" x14ac:dyDescent="0.25">
      <c r="A37" s="580"/>
      <c r="B37" s="581"/>
      <c r="C37" s="32" t="s">
        <v>459</v>
      </c>
      <c r="D37" s="33"/>
      <c r="E37" s="33"/>
      <c r="F37" s="34"/>
      <c r="G37" s="71">
        <v>13558.025000000005</v>
      </c>
      <c r="H37" s="75">
        <v>1261.5610000000004</v>
      </c>
      <c r="I37" s="76">
        <v>1175.7939999999999</v>
      </c>
      <c r="J37" s="76">
        <v>10087.741000000004</v>
      </c>
      <c r="K37" s="74">
        <v>12525.096000000005</v>
      </c>
      <c r="L37" s="75">
        <v>807.72899999999981</v>
      </c>
      <c r="M37" s="76">
        <v>225.2</v>
      </c>
      <c r="N37" s="74">
        <v>1032.9289999999999</v>
      </c>
    </row>
    <row r="38" spans="1:19" x14ac:dyDescent="0.25">
      <c r="A38" s="580"/>
      <c r="B38" s="581"/>
      <c r="C38" s="41"/>
      <c r="D38" s="42" t="s">
        <v>476</v>
      </c>
      <c r="E38" s="42"/>
      <c r="F38" s="43"/>
      <c r="G38" s="79">
        <v>1015.3950000000002</v>
      </c>
      <c r="H38" s="80">
        <v>46.263999999999996</v>
      </c>
      <c r="I38" s="81">
        <v>119.58699999999999</v>
      </c>
      <c r="J38" s="81">
        <v>749.20100000000014</v>
      </c>
      <c r="K38" s="82">
        <v>915.05200000000013</v>
      </c>
      <c r="L38" s="80">
        <v>80.544000000000025</v>
      </c>
      <c r="M38" s="81">
        <v>19.798999999999999</v>
      </c>
      <c r="N38" s="82">
        <v>100.34300000000002</v>
      </c>
    </row>
    <row r="39" spans="1:19" x14ac:dyDescent="0.25">
      <c r="A39" s="580"/>
      <c r="B39" s="581"/>
      <c r="C39" s="48"/>
      <c r="D39" s="48" t="s">
        <v>477</v>
      </c>
      <c r="E39" s="48"/>
      <c r="F39" s="49"/>
      <c r="G39" s="83">
        <v>8452.375</v>
      </c>
      <c r="H39" s="84">
        <v>529.86999999999978</v>
      </c>
      <c r="I39" s="85">
        <v>994.42800000000022</v>
      </c>
      <c r="J39" s="85">
        <v>6213.5569999999998</v>
      </c>
      <c r="K39" s="86">
        <v>7737.8549999999996</v>
      </c>
      <c r="L39" s="84">
        <v>549.59699999999998</v>
      </c>
      <c r="M39" s="85">
        <v>164.923</v>
      </c>
      <c r="N39" s="86">
        <v>714.52</v>
      </c>
    </row>
    <row r="40" spans="1:19" x14ac:dyDescent="0.25">
      <c r="A40" s="580"/>
      <c r="B40" s="581"/>
      <c r="C40" s="48"/>
      <c r="D40" s="48" t="s">
        <v>478</v>
      </c>
      <c r="E40" s="48"/>
      <c r="F40" s="49"/>
      <c r="G40" s="83">
        <v>47.353000000000002</v>
      </c>
      <c r="H40" s="84">
        <v>47.353000000000002</v>
      </c>
      <c r="I40" s="85">
        <v>0</v>
      </c>
      <c r="J40" s="85">
        <v>0</v>
      </c>
      <c r="K40" s="86">
        <v>47.353000000000002</v>
      </c>
      <c r="L40" s="84">
        <v>0</v>
      </c>
      <c r="M40" s="85">
        <v>0</v>
      </c>
      <c r="N40" s="86">
        <v>0</v>
      </c>
    </row>
    <row r="41" spans="1:19" x14ac:dyDescent="0.25">
      <c r="A41" s="580"/>
      <c r="B41" s="581"/>
      <c r="C41" s="48"/>
      <c r="D41" s="48" t="s">
        <v>479</v>
      </c>
      <c r="E41" s="48"/>
      <c r="F41" s="49"/>
      <c r="G41" s="83">
        <v>0</v>
      </c>
      <c r="H41" s="84">
        <v>0</v>
      </c>
      <c r="I41" s="85">
        <v>0</v>
      </c>
      <c r="J41" s="85">
        <v>0</v>
      </c>
      <c r="K41" s="86">
        <v>0</v>
      </c>
      <c r="L41" s="84">
        <v>0</v>
      </c>
      <c r="M41" s="85">
        <v>0</v>
      </c>
      <c r="N41" s="86">
        <v>0</v>
      </c>
    </row>
    <row r="42" spans="1:19" x14ac:dyDescent="0.25">
      <c r="A42" s="580"/>
      <c r="B42" s="581"/>
      <c r="C42" s="48"/>
      <c r="D42" s="48" t="s">
        <v>480</v>
      </c>
      <c r="E42" s="48"/>
      <c r="F42" s="49"/>
      <c r="G42" s="83">
        <v>451.07499999999993</v>
      </c>
      <c r="H42" s="84">
        <v>49.852000000000004</v>
      </c>
      <c r="I42" s="85">
        <v>35.239999999999995</v>
      </c>
      <c r="J42" s="85">
        <v>326.94899999999996</v>
      </c>
      <c r="K42" s="86">
        <v>412.04099999999994</v>
      </c>
      <c r="L42" s="84">
        <v>39.033999999999999</v>
      </c>
      <c r="M42" s="85">
        <v>0</v>
      </c>
      <c r="N42" s="86">
        <v>39.033999999999999</v>
      </c>
    </row>
    <row r="43" spans="1:19" x14ac:dyDescent="0.25">
      <c r="A43" s="580"/>
      <c r="B43" s="581"/>
      <c r="C43" s="48"/>
      <c r="D43" s="48" t="s">
        <v>481</v>
      </c>
      <c r="E43" s="48"/>
      <c r="F43" s="49"/>
      <c r="G43" s="83">
        <v>2725.2090000000007</v>
      </c>
      <c r="H43" s="84">
        <v>376.99599999999998</v>
      </c>
      <c r="I43" s="85">
        <v>23.696999999999999</v>
      </c>
      <c r="J43" s="85">
        <v>2165.4320000000012</v>
      </c>
      <c r="K43" s="86">
        <v>2566.1250000000009</v>
      </c>
      <c r="L43" s="84">
        <v>131.05099999999999</v>
      </c>
      <c r="M43" s="85">
        <v>28.033000000000001</v>
      </c>
      <c r="N43" s="86">
        <v>159.084</v>
      </c>
    </row>
    <row r="44" spans="1:19" x14ac:dyDescent="0.25">
      <c r="A44" s="580"/>
      <c r="B44" s="581"/>
      <c r="C44" s="48"/>
      <c r="D44" s="48" t="s">
        <v>482</v>
      </c>
      <c r="E44" s="48"/>
      <c r="F44" s="49"/>
      <c r="G44" s="83">
        <v>866.61799999999994</v>
      </c>
      <c r="H44" s="84">
        <v>211.226</v>
      </c>
      <c r="I44" s="85">
        <v>2.8420000000000001</v>
      </c>
      <c r="J44" s="85">
        <v>632.60199999999998</v>
      </c>
      <c r="K44" s="86">
        <v>846.67</v>
      </c>
      <c r="L44" s="84">
        <v>7.5030000000000001</v>
      </c>
      <c r="M44" s="85">
        <v>12.445</v>
      </c>
      <c r="N44" s="86">
        <v>19.948</v>
      </c>
    </row>
    <row r="45" spans="1:19" x14ac:dyDescent="0.25">
      <c r="A45" s="580"/>
      <c r="B45" s="581"/>
      <c r="C45" s="32" t="s">
        <v>483</v>
      </c>
      <c r="D45" s="33"/>
      <c r="E45" s="33"/>
      <c r="F45" s="34"/>
      <c r="G45" s="71">
        <v>56996.701999999997</v>
      </c>
      <c r="H45" s="75">
        <v>0</v>
      </c>
      <c r="I45" s="76">
        <v>376.78399999999993</v>
      </c>
      <c r="J45" s="76">
        <v>48961.62999999999</v>
      </c>
      <c r="K45" s="74">
        <v>49338.41399999999</v>
      </c>
      <c r="L45" s="75">
        <v>6500.2810000000045</v>
      </c>
      <c r="M45" s="76">
        <v>1158.0070000000003</v>
      </c>
      <c r="N45" s="74">
        <v>7658.288000000005</v>
      </c>
    </row>
    <row r="46" spans="1:19" x14ac:dyDescent="0.25">
      <c r="A46" s="580"/>
      <c r="B46" s="581"/>
      <c r="C46" s="41"/>
      <c r="D46" s="42" t="s">
        <v>460</v>
      </c>
      <c r="E46" s="42"/>
      <c r="F46" s="43"/>
      <c r="G46" s="79">
        <v>13674.824999999993</v>
      </c>
      <c r="H46" s="80">
        <v>0</v>
      </c>
      <c r="I46" s="81">
        <v>198.33100000000002</v>
      </c>
      <c r="J46" s="81">
        <v>11626.237999999994</v>
      </c>
      <c r="K46" s="82">
        <v>11824.568999999994</v>
      </c>
      <c r="L46" s="80">
        <v>1145.579</v>
      </c>
      <c r="M46" s="81">
        <v>704.67700000000025</v>
      </c>
      <c r="N46" s="82">
        <v>1850.2560000000003</v>
      </c>
    </row>
    <row r="47" spans="1:19" x14ac:dyDescent="0.25">
      <c r="A47" s="580"/>
      <c r="B47" s="581"/>
      <c r="C47" s="48"/>
      <c r="D47" s="48" t="s">
        <v>484</v>
      </c>
      <c r="E47" s="48"/>
      <c r="F47" s="49"/>
      <c r="G47" s="83">
        <v>42271.817000000025</v>
      </c>
      <c r="H47" s="84">
        <v>0</v>
      </c>
      <c r="I47" s="85">
        <v>178.45299999999997</v>
      </c>
      <c r="J47" s="85">
        <v>36384.664000000026</v>
      </c>
      <c r="K47" s="86">
        <v>36563.117000000027</v>
      </c>
      <c r="L47" s="84">
        <v>5323.2790000000005</v>
      </c>
      <c r="M47" s="85">
        <v>385.42099999999994</v>
      </c>
      <c r="N47" s="86">
        <v>5708.7000000000007</v>
      </c>
    </row>
    <row r="48" spans="1:19" ht="12.75" customHeight="1" x14ac:dyDescent="0.25">
      <c r="A48" s="580"/>
      <c r="B48" s="581"/>
      <c r="C48" s="582" t="s">
        <v>427</v>
      </c>
      <c r="D48" s="583"/>
      <c r="E48" s="48" t="s">
        <v>485</v>
      </c>
      <c r="F48" s="49"/>
      <c r="G48" s="83">
        <v>40282.664000000019</v>
      </c>
      <c r="H48" s="84">
        <v>0</v>
      </c>
      <c r="I48" s="85">
        <v>178.45299999999997</v>
      </c>
      <c r="J48" s="85">
        <v>35007.175000000017</v>
      </c>
      <c r="K48" s="86">
        <v>35185.628000000019</v>
      </c>
      <c r="L48" s="84">
        <v>4842.2539999999981</v>
      </c>
      <c r="M48" s="85">
        <v>254.78199999999998</v>
      </c>
      <c r="N48" s="86">
        <v>5097.0359999999982</v>
      </c>
    </row>
    <row r="49" spans="1:19" x14ac:dyDescent="0.25">
      <c r="A49" s="580"/>
      <c r="B49" s="581"/>
      <c r="C49" s="584"/>
      <c r="D49" s="585"/>
      <c r="E49" s="48" t="s">
        <v>486</v>
      </c>
      <c r="F49" s="49"/>
      <c r="G49" s="83">
        <v>1871.2059999999992</v>
      </c>
      <c r="H49" s="84">
        <v>0</v>
      </c>
      <c r="I49" s="85">
        <v>0</v>
      </c>
      <c r="J49" s="85">
        <v>1364.1969999999992</v>
      </c>
      <c r="K49" s="86">
        <v>1364.1969999999992</v>
      </c>
      <c r="L49" s="84">
        <v>376.37</v>
      </c>
      <c r="M49" s="85">
        <v>130.63899999999998</v>
      </c>
      <c r="N49" s="86">
        <v>507.00900000000001</v>
      </c>
    </row>
    <row r="50" spans="1:19" x14ac:dyDescent="0.25">
      <c r="A50" s="580"/>
      <c r="B50" s="581"/>
      <c r="C50" s="586"/>
      <c r="D50" s="587"/>
      <c r="E50" s="48" t="s">
        <v>487</v>
      </c>
      <c r="F50" s="64"/>
      <c r="G50" s="83">
        <v>117.947</v>
      </c>
      <c r="H50" s="84">
        <v>0</v>
      </c>
      <c r="I50" s="85">
        <v>0</v>
      </c>
      <c r="J50" s="85">
        <v>13.292</v>
      </c>
      <c r="K50" s="86">
        <v>13.292</v>
      </c>
      <c r="L50" s="84">
        <v>104.655</v>
      </c>
      <c r="M50" s="85">
        <v>0</v>
      </c>
      <c r="N50" s="86">
        <v>104.655</v>
      </c>
    </row>
    <row r="51" spans="1:19" x14ac:dyDescent="0.25">
      <c r="A51" s="580"/>
      <c r="B51" s="581"/>
      <c r="C51" s="65"/>
      <c r="D51" s="65" t="s">
        <v>488</v>
      </c>
      <c r="E51" s="66"/>
      <c r="F51" s="67"/>
      <c r="G51" s="83">
        <v>1050.06</v>
      </c>
      <c r="H51" s="84">
        <v>0</v>
      </c>
      <c r="I51" s="85">
        <v>0</v>
      </c>
      <c r="J51" s="85">
        <v>950.72799999999995</v>
      </c>
      <c r="K51" s="86">
        <v>950.72799999999995</v>
      </c>
      <c r="L51" s="84">
        <v>31.422999999999998</v>
      </c>
      <c r="M51" s="85">
        <v>67.909000000000006</v>
      </c>
      <c r="N51" s="86">
        <v>99.332000000000008</v>
      </c>
    </row>
    <row r="52" spans="1:19" ht="13.5" x14ac:dyDescent="0.25">
      <c r="A52" s="69"/>
      <c r="B52" s="69"/>
      <c r="C52" s="69"/>
      <c r="D52" s="14"/>
      <c r="E52" s="69"/>
      <c r="F52" s="69"/>
      <c r="G52" s="69"/>
      <c r="H52" s="69"/>
      <c r="I52" s="69"/>
      <c r="J52" s="69"/>
      <c r="K52" s="69"/>
      <c r="L52" s="69"/>
      <c r="M52" s="69"/>
      <c r="N52" s="70" t="s">
        <v>491</v>
      </c>
    </row>
    <row r="53" spans="1:19" x14ac:dyDescent="0.25">
      <c r="A53" s="14"/>
      <c r="B53" s="14"/>
      <c r="C53" s="14"/>
      <c r="D53" s="14"/>
      <c r="E53" s="14"/>
      <c r="F53" s="14"/>
      <c r="G53" s="14"/>
      <c r="H53" s="14"/>
      <c r="I53" s="14"/>
      <c r="J53" s="14"/>
      <c r="K53" s="14"/>
      <c r="L53" s="14"/>
      <c r="M53" s="14"/>
      <c r="N53" s="14"/>
    </row>
    <row r="54" spans="1:19" ht="18" customHeight="1" x14ac:dyDescent="0.25">
      <c r="A54" s="20"/>
      <c r="B54" s="588" t="s">
        <v>492</v>
      </c>
      <c r="C54" s="588"/>
      <c r="D54" s="588"/>
      <c r="E54" s="588"/>
      <c r="F54" s="589"/>
      <c r="G54" s="21" t="s">
        <v>263</v>
      </c>
      <c r="H54" s="22"/>
      <c r="I54" s="22"/>
      <c r="J54" s="22"/>
      <c r="K54" s="22"/>
      <c r="L54" s="22"/>
      <c r="M54" s="22"/>
      <c r="N54" s="23"/>
    </row>
    <row r="55" spans="1:19" ht="15" customHeight="1" x14ac:dyDescent="0.25">
      <c r="A55" s="24"/>
      <c r="B55" s="590"/>
      <c r="C55" s="590"/>
      <c r="D55" s="590"/>
      <c r="E55" s="590"/>
      <c r="F55" s="591"/>
      <c r="G55" s="594" t="s">
        <v>466</v>
      </c>
      <c r="H55" s="25" t="s">
        <v>467</v>
      </c>
      <c r="I55" s="26"/>
      <c r="J55" s="26"/>
      <c r="K55" s="27"/>
      <c r="L55" s="25" t="s">
        <v>468</v>
      </c>
      <c r="M55" s="26"/>
      <c r="N55" s="27"/>
    </row>
    <row r="56" spans="1:19" ht="39" customHeight="1" x14ac:dyDescent="0.25">
      <c r="A56" s="28"/>
      <c r="B56" s="592"/>
      <c r="C56" s="592"/>
      <c r="D56" s="592"/>
      <c r="E56" s="592"/>
      <c r="F56" s="593"/>
      <c r="G56" s="595"/>
      <c r="H56" s="29" t="s">
        <v>469</v>
      </c>
      <c r="I56" s="30" t="s">
        <v>470</v>
      </c>
      <c r="J56" s="30" t="s">
        <v>471</v>
      </c>
      <c r="K56" s="31" t="s">
        <v>472</v>
      </c>
      <c r="L56" s="29" t="s">
        <v>473</v>
      </c>
      <c r="M56" s="30" t="s">
        <v>474</v>
      </c>
      <c r="N56" s="31" t="s">
        <v>472</v>
      </c>
    </row>
    <row r="57" spans="1:19" s="4" customFormat="1" x14ac:dyDescent="0.25">
      <c r="A57" s="32"/>
      <c r="B57" s="33" t="s">
        <v>456</v>
      </c>
      <c r="C57" s="33"/>
      <c r="D57" s="33"/>
      <c r="E57" s="33"/>
      <c r="F57" s="34"/>
      <c r="G57" s="71">
        <v>61288762.792999938</v>
      </c>
      <c r="H57" s="72">
        <v>1260427.0009999997</v>
      </c>
      <c r="I57" s="73">
        <v>34248536.020999961</v>
      </c>
      <c r="J57" s="73">
        <v>22224615.655999985</v>
      </c>
      <c r="K57" s="74">
        <v>57733578.677999943</v>
      </c>
      <c r="L57" s="72">
        <v>2893023.1719999979</v>
      </c>
      <c r="M57" s="73">
        <v>662160.9429999995</v>
      </c>
      <c r="N57" s="74">
        <v>3555184.1149999974</v>
      </c>
      <c r="O57" s="3"/>
      <c r="P57" s="1"/>
      <c r="Q57" s="1"/>
      <c r="R57" s="1"/>
      <c r="S57" s="1"/>
    </row>
    <row r="58" spans="1:19" s="4" customFormat="1" ht="12.75" customHeight="1" x14ac:dyDescent="0.25">
      <c r="A58" s="578" t="s">
        <v>427</v>
      </c>
      <c r="B58" s="579"/>
      <c r="C58" s="32" t="s">
        <v>457</v>
      </c>
      <c r="D58" s="33"/>
      <c r="E58" s="33"/>
      <c r="F58" s="34"/>
      <c r="G58" s="71">
        <v>7776524.926999975</v>
      </c>
      <c r="H58" s="75">
        <v>0</v>
      </c>
      <c r="I58" s="76">
        <v>7615757.8859999757</v>
      </c>
      <c r="J58" s="76">
        <v>1971.731</v>
      </c>
      <c r="K58" s="74">
        <v>7617729.6169999754</v>
      </c>
      <c r="L58" s="75">
        <v>131497.38599999997</v>
      </c>
      <c r="M58" s="76">
        <v>27297.923999999999</v>
      </c>
      <c r="N58" s="74">
        <v>158795.30999999997</v>
      </c>
      <c r="O58" s="3"/>
      <c r="P58" s="1"/>
      <c r="Q58" s="1"/>
      <c r="R58" s="1"/>
      <c r="S58" s="1"/>
    </row>
    <row r="59" spans="1:19" s="4" customFormat="1" x14ac:dyDescent="0.25">
      <c r="A59" s="580"/>
      <c r="B59" s="581"/>
      <c r="C59" s="32" t="s">
        <v>458</v>
      </c>
      <c r="D59" s="33"/>
      <c r="E59" s="33"/>
      <c r="F59" s="34"/>
      <c r="G59" s="71">
        <v>19987499.040999971</v>
      </c>
      <c r="H59" s="75">
        <v>0</v>
      </c>
      <c r="I59" s="76">
        <v>19665411.91899997</v>
      </c>
      <c r="J59" s="76">
        <v>4014.136</v>
      </c>
      <c r="K59" s="74">
        <v>19669426.05499997</v>
      </c>
      <c r="L59" s="75">
        <v>173220.04500000001</v>
      </c>
      <c r="M59" s="76">
        <v>144852.94100000002</v>
      </c>
      <c r="N59" s="74">
        <v>318072.98600000003</v>
      </c>
      <c r="O59" s="3"/>
      <c r="P59" s="1"/>
      <c r="Q59" s="1"/>
      <c r="R59" s="1"/>
      <c r="S59" s="1"/>
    </row>
    <row r="60" spans="1:19" x14ac:dyDescent="0.25">
      <c r="A60" s="580"/>
      <c r="B60" s="581"/>
      <c r="C60" s="32" t="s">
        <v>459</v>
      </c>
      <c r="D60" s="33"/>
      <c r="E60" s="33"/>
      <c r="F60" s="34"/>
      <c r="G60" s="71">
        <v>3906066.2279999997</v>
      </c>
      <c r="H60" s="75">
        <v>385976.75300000032</v>
      </c>
      <c r="I60" s="76">
        <v>339427.77500000008</v>
      </c>
      <c r="J60" s="76">
        <v>2919467.4929999993</v>
      </c>
      <c r="K60" s="74">
        <v>3644872.0209999997</v>
      </c>
      <c r="L60" s="75">
        <v>205585.72800000003</v>
      </c>
      <c r="M60" s="76">
        <v>55608.478999999999</v>
      </c>
      <c r="N60" s="74">
        <v>261194.20700000002</v>
      </c>
    </row>
    <row r="61" spans="1:19" x14ac:dyDescent="0.25">
      <c r="A61" s="580"/>
      <c r="B61" s="581"/>
      <c r="C61" s="41"/>
      <c r="D61" s="42" t="s">
        <v>476</v>
      </c>
      <c r="E61" s="42"/>
      <c r="F61" s="43"/>
      <c r="G61" s="79">
        <v>254824.36400000003</v>
      </c>
      <c r="H61" s="80">
        <v>12156.759</v>
      </c>
      <c r="I61" s="81">
        <v>29872.125</v>
      </c>
      <c r="J61" s="81">
        <v>191020.58700000003</v>
      </c>
      <c r="K61" s="82">
        <v>233049.47100000002</v>
      </c>
      <c r="L61" s="80">
        <v>16761.601999999999</v>
      </c>
      <c r="M61" s="81">
        <v>5013.2910000000002</v>
      </c>
      <c r="N61" s="82">
        <v>21774.893</v>
      </c>
    </row>
    <row r="62" spans="1:19" x14ac:dyDescent="0.25">
      <c r="A62" s="580"/>
      <c r="B62" s="581"/>
      <c r="C62" s="48"/>
      <c r="D62" s="48" t="s">
        <v>477</v>
      </c>
      <c r="E62" s="48"/>
      <c r="F62" s="49"/>
      <c r="G62" s="83">
        <v>2495992.9320000005</v>
      </c>
      <c r="H62" s="84">
        <v>168231.25100000002</v>
      </c>
      <c r="I62" s="85">
        <v>290741.34500000015</v>
      </c>
      <c r="J62" s="85">
        <v>1856618.7550000001</v>
      </c>
      <c r="K62" s="86">
        <v>2315591.3510000003</v>
      </c>
      <c r="L62" s="84">
        <v>139414.95700000005</v>
      </c>
      <c r="M62" s="85">
        <v>40986.624000000003</v>
      </c>
      <c r="N62" s="86">
        <v>180401.58100000006</v>
      </c>
    </row>
    <row r="63" spans="1:19" x14ac:dyDescent="0.25">
      <c r="A63" s="580"/>
      <c r="B63" s="581"/>
      <c r="C63" s="48"/>
      <c r="D63" s="48" t="s">
        <v>478</v>
      </c>
      <c r="E63" s="48"/>
      <c r="F63" s="49"/>
      <c r="G63" s="83">
        <v>16398.891</v>
      </c>
      <c r="H63" s="84">
        <v>16398.891</v>
      </c>
      <c r="I63" s="85">
        <v>0</v>
      </c>
      <c r="J63" s="85">
        <v>0</v>
      </c>
      <c r="K63" s="86">
        <v>16398.891</v>
      </c>
      <c r="L63" s="84">
        <v>0</v>
      </c>
      <c r="M63" s="85">
        <v>0</v>
      </c>
      <c r="N63" s="86">
        <v>0</v>
      </c>
    </row>
    <row r="64" spans="1:19" x14ac:dyDescent="0.25">
      <c r="A64" s="580"/>
      <c r="B64" s="581"/>
      <c r="C64" s="48"/>
      <c r="D64" s="48" t="s">
        <v>479</v>
      </c>
      <c r="E64" s="48"/>
      <c r="F64" s="49"/>
      <c r="G64" s="83">
        <v>0</v>
      </c>
      <c r="H64" s="84">
        <v>0</v>
      </c>
      <c r="I64" s="85">
        <v>0</v>
      </c>
      <c r="J64" s="85">
        <v>0</v>
      </c>
      <c r="K64" s="86">
        <v>0</v>
      </c>
      <c r="L64" s="84">
        <v>0</v>
      </c>
      <c r="M64" s="85">
        <v>0</v>
      </c>
      <c r="N64" s="86">
        <v>0</v>
      </c>
    </row>
    <row r="65" spans="1:14" x14ac:dyDescent="0.25">
      <c r="A65" s="580"/>
      <c r="B65" s="581"/>
      <c r="C65" s="48"/>
      <c r="D65" s="48" t="s">
        <v>480</v>
      </c>
      <c r="E65" s="48"/>
      <c r="F65" s="49"/>
      <c r="G65" s="83">
        <v>145937.54400000002</v>
      </c>
      <c r="H65" s="84">
        <v>17355.68</v>
      </c>
      <c r="I65" s="85">
        <v>12314.846000000001</v>
      </c>
      <c r="J65" s="85">
        <v>105228.96100000001</v>
      </c>
      <c r="K65" s="86">
        <v>134899.48700000002</v>
      </c>
      <c r="L65" s="84">
        <v>11038.057000000001</v>
      </c>
      <c r="M65" s="85">
        <v>0</v>
      </c>
      <c r="N65" s="86">
        <v>11038.057000000001</v>
      </c>
    </row>
    <row r="66" spans="1:14" x14ac:dyDescent="0.25">
      <c r="A66" s="580"/>
      <c r="B66" s="581"/>
      <c r="C66" s="48"/>
      <c r="D66" s="48" t="s">
        <v>481</v>
      </c>
      <c r="E66" s="48"/>
      <c r="F66" s="49"/>
      <c r="G66" s="83">
        <v>797808.35700000054</v>
      </c>
      <c r="H66" s="84">
        <v>120713.32699999999</v>
      </c>
      <c r="I66" s="85">
        <v>5963.8590000000004</v>
      </c>
      <c r="J66" s="85">
        <v>627020.22400000051</v>
      </c>
      <c r="K66" s="86">
        <v>753697.4100000005</v>
      </c>
      <c r="L66" s="84">
        <v>37188.034</v>
      </c>
      <c r="M66" s="85">
        <v>6922.9130000000005</v>
      </c>
      <c r="N66" s="86">
        <v>44110.947</v>
      </c>
    </row>
    <row r="67" spans="1:14" x14ac:dyDescent="0.25">
      <c r="A67" s="580"/>
      <c r="B67" s="581"/>
      <c r="C67" s="48"/>
      <c r="D67" s="48" t="s">
        <v>482</v>
      </c>
      <c r="E67" s="48"/>
      <c r="F67" s="49"/>
      <c r="G67" s="83">
        <v>195104.13999999998</v>
      </c>
      <c r="H67" s="84">
        <v>51120.845000000008</v>
      </c>
      <c r="I67" s="85">
        <v>535.6</v>
      </c>
      <c r="J67" s="85">
        <v>139578.96599999999</v>
      </c>
      <c r="K67" s="86">
        <v>191235.41099999999</v>
      </c>
      <c r="L67" s="84">
        <v>1183.078</v>
      </c>
      <c r="M67" s="85">
        <v>2685.6509999999998</v>
      </c>
      <c r="N67" s="86">
        <v>3868.7289999999998</v>
      </c>
    </row>
    <row r="68" spans="1:14" x14ac:dyDescent="0.25">
      <c r="A68" s="580"/>
      <c r="B68" s="581"/>
      <c r="C68" s="32" t="s">
        <v>483</v>
      </c>
      <c r="D68" s="33"/>
      <c r="E68" s="33"/>
      <c r="F68" s="34"/>
      <c r="G68" s="71">
        <v>17070133.748999998</v>
      </c>
      <c r="H68" s="75">
        <v>0</v>
      </c>
      <c r="I68" s="76">
        <v>109984.935</v>
      </c>
      <c r="J68" s="76">
        <v>14668188.056</v>
      </c>
      <c r="K68" s="74">
        <v>14778172.991</v>
      </c>
      <c r="L68" s="75">
        <v>1963112.3579999995</v>
      </c>
      <c r="M68" s="76">
        <v>328848.39999999997</v>
      </c>
      <c r="N68" s="74">
        <v>2291960.7579999994</v>
      </c>
    </row>
    <row r="69" spans="1:14" x14ac:dyDescent="0.25">
      <c r="A69" s="580"/>
      <c r="B69" s="581"/>
      <c r="C69" s="41"/>
      <c r="D69" s="42" t="s">
        <v>460</v>
      </c>
      <c r="E69" s="42"/>
      <c r="F69" s="43"/>
      <c r="G69" s="79">
        <v>4246501.7709999997</v>
      </c>
      <c r="H69" s="80">
        <v>0</v>
      </c>
      <c r="I69" s="81">
        <v>58447.341</v>
      </c>
      <c r="J69" s="81">
        <v>3596850.733</v>
      </c>
      <c r="K69" s="82">
        <v>3655298.074</v>
      </c>
      <c r="L69" s="80">
        <v>391329.19199999998</v>
      </c>
      <c r="M69" s="81">
        <v>199874.505</v>
      </c>
      <c r="N69" s="82">
        <v>591203.69699999993</v>
      </c>
    </row>
    <row r="70" spans="1:14" x14ac:dyDescent="0.25">
      <c r="A70" s="580"/>
      <c r="B70" s="581"/>
      <c r="C70" s="48"/>
      <c r="D70" s="48" t="s">
        <v>484</v>
      </c>
      <c r="E70" s="48"/>
      <c r="F70" s="49"/>
      <c r="G70" s="83">
        <v>12492721.949000005</v>
      </c>
      <c r="H70" s="84">
        <v>0</v>
      </c>
      <c r="I70" s="85">
        <v>51537.593999999997</v>
      </c>
      <c r="J70" s="85">
        <v>10769341.602000004</v>
      </c>
      <c r="K70" s="86">
        <v>10820879.196000004</v>
      </c>
      <c r="L70" s="84">
        <v>1560916.3359999994</v>
      </c>
      <c r="M70" s="85">
        <v>110926.41700000002</v>
      </c>
      <c r="N70" s="86">
        <v>1671842.7529999996</v>
      </c>
    </row>
    <row r="71" spans="1:14" x14ac:dyDescent="0.25">
      <c r="A71" s="580"/>
      <c r="B71" s="581"/>
      <c r="C71" s="582" t="s">
        <v>427</v>
      </c>
      <c r="D71" s="583"/>
      <c r="E71" s="48" t="s">
        <v>485</v>
      </c>
      <c r="F71" s="49"/>
      <c r="G71" s="83">
        <v>11867475.940000007</v>
      </c>
      <c r="H71" s="84">
        <v>0</v>
      </c>
      <c r="I71" s="85">
        <v>51537.593999999997</v>
      </c>
      <c r="J71" s="85">
        <v>10322857.293000007</v>
      </c>
      <c r="K71" s="86">
        <v>10374394.887000008</v>
      </c>
      <c r="L71" s="84">
        <v>1423484.2099999995</v>
      </c>
      <c r="M71" s="85">
        <v>69596.843000000008</v>
      </c>
      <c r="N71" s="86">
        <v>1493081.0529999996</v>
      </c>
    </row>
    <row r="72" spans="1:14" x14ac:dyDescent="0.25">
      <c r="A72" s="580"/>
      <c r="B72" s="581"/>
      <c r="C72" s="584"/>
      <c r="D72" s="585"/>
      <c r="E72" s="48" t="s">
        <v>486</v>
      </c>
      <c r="F72" s="49"/>
      <c r="G72" s="83">
        <v>595431.89300000027</v>
      </c>
      <c r="H72" s="84">
        <v>0</v>
      </c>
      <c r="I72" s="85">
        <v>0</v>
      </c>
      <c r="J72" s="85">
        <v>442757.23500000022</v>
      </c>
      <c r="K72" s="86">
        <v>442757.23500000022</v>
      </c>
      <c r="L72" s="84">
        <v>111345.08400000003</v>
      </c>
      <c r="M72" s="85">
        <v>41329.574000000001</v>
      </c>
      <c r="N72" s="86">
        <v>152674.65800000002</v>
      </c>
    </row>
    <row r="73" spans="1:14" x14ac:dyDescent="0.25">
      <c r="A73" s="580"/>
      <c r="B73" s="581"/>
      <c r="C73" s="586"/>
      <c r="D73" s="587"/>
      <c r="E73" s="48" t="s">
        <v>487</v>
      </c>
      <c r="F73" s="64"/>
      <c r="G73" s="83">
        <v>29814.116000000002</v>
      </c>
      <c r="H73" s="84">
        <v>0</v>
      </c>
      <c r="I73" s="85">
        <v>0</v>
      </c>
      <c r="J73" s="85">
        <v>3727.0739999999996</v>
      </c>
      <c r="K73" s="86">
        <v>3727.0739999999996</v>
      </c>
      <c r="L73" s="84">
        <v>26087.042000000001</v>
      </c>
      <c r="M73" s="85">
        <v>0</v>
      </c>
      <c r="N73" s="86">
        <v>26087.042000000001</v>
      </c>
    </row>
    <row r="74" spans="1:14" x14ac:dyDescent="0.25">
      <c r="A74" s="580"/>
      <c r="B74" s="581"/>
      <c r="C74" s="65"/>
      <c r="D74" s="65" t="s">
        <v>488</v>
      </c>
      <c r="E74" s="66"/>
      <c r="F74" s="67"/>
      <c r="G74" s="83">
        <v>330910.02900000004</v>
      </c>
      <c r="H74" s="84">
        <v>0</v>
      </c>
      <c r="I74" s="85">
        <v>0</v>
      </c>
      <c r="J74" s="85">
        <v>301995.72100000002</v>
      </c>
      <c r="K74" s="86">
        <v>301995.72100000002</v>
      </c>
      <c r="L74" s="84">
        <v>10866.83</v>
      </c>
      <c r="M74" s="85">
        <v>18047.477999999999</v>
      </c>
      <c r="N74" s="86">
        <v>28914.307999999997</v>
      </c>
    </row>
    <row r="75" spans="1:14" ht="13.5" x14ac:dyDescent="0.25">
      <c r="A75" s="69"/>
      <c r="B75" s="69"/>
      <c r="C75" s="69"/>
      <c r="D75" s="14"/>
      <c r="E75" s="69"/>
      <c r="F75" s="69"/>
      <c r="G75" s="69"/>
      <c r="H75" s="69"/>
      <c r="I75" s="69"/>
      <c r="J75" s="69"/>
      <c r="K75" s="69"/>
      <c r="L75" s="69"/>
      <c r="M75" s="69"/>
      <c r="N75" s="70" t="s">
        <v>493</v>
      </c>
    </row>
  </sheetData>
  <sheetProtection password="CB3F" sheet="1" objects="1" scenarios="1"/>
  <mergeCells count="13">
    <mergeCell ref="A3:I3"/>
    <mergeCell ref="B8:F10"/>
    <mergeCell ref="G9:G10"/>
    <mergeCell ref="A12:B28"/>
    <mergeCell ref="C25:D27"/>
    <mergeCell ref="A58:B74"/>
    <mergeCell ref="C71:D73"/>
    <mergeCell ref="B31:F33"/>
    <mergeCell ref="G32:G33"/>
    <mergeCell ref="A35:B51"/>
    <mergeCell ref="C48:D50"/>
    <mergeCell ref="B54:F56"/>
    <mergeCell ref="G55:G56"/>
  </mergeCells>
  <phoneticPr fontId="0" type="noConversion"/>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1" manualBreakCount="1">
    <brk id="53"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5"/>
  <sheetViews>
    <sheetView showOutlineSymbols="0" topLeftCell="A2" zoomScale="90" workbookViewId="0">
      <pane xSplit="6" ySplit="5" topLeftCell="G34" activePane="bottomRight" state="frozen"/>
      <selection activeCell="C39" sqref="C39"/>
      <selection pane="topRight" activeCell="C39" sqref="C39"/>
      <selection pane="bottomLeft" activeCell="C39" sqref="C39"/>
      <selection pane="bottomRight" activeCell="A3" sqref="A3:I3"/>
    </sheetView>
  </sheetViews>
  <sheetFormatPr defaultColWidth="1.7109375" defaultRowHeight="12.75" x14ac:dyDescent="0.25"/>
  <cols>
    <col min="1" max="1" width="1" style="1" customWidth="1"/>
    <col min="2" max="2" width="2.140625" style="1" customWidth="1"/>
    <col min="3" max="4" width="1.7109375" style="1" customWidth="1"/>
    <col min="5" max="5" width="26" style="1" customWidth="1"/>
    <col min="6" max="6" width="3" style="1" customWidth="1"/>
    <col min="7" max="14" width="10.5703125" style="1" customWidth="1"/>
    <col min="15" max="15" width="9.28515625" style="1" customWidth="1"/>
    <col min="16" max="254" width="9.140625" style="1" customWidth="1"/>
    <col min="255" max="255" width="4.42578125" style="1" customWidth="1"/>
    <col min="256" max="16384" width="1.7109375" style="1"/>
  </cols>
  <sheetData>
    <row r="1" spans="1:19" hidden="1" x14ac:dyDescent="0.25"/>
    <row r="2" spans="1:19" ht="9" customHeight="1" x14ac:dyDescent="0.25"/>
    <row r="3" spans="1:19" ht="39" customHeight="1" x14ac:dyDescent="0.2">
      <c r="A3" s="577" t="s">
        <v>669</v>
      </c>
      <c r="B3" s="596"/>
      <c r="C3" s="596"/>
      <c r="D3" s="596"/>
      <c r="E3" s="596"/>
      <c r="F3" s="596"/>
      <c r="G3" s="596"/>
      <c r="H3" s="596"/>
      <c r="I3" s="597"/>
      <c r="J3" s="13"/>
      <c r="K3" s="14"/>
      <c r="L3" s="14"/>
      <c r="M3" s="15"/>
      <c r="N3" s="2" t="s">
        <v>265</v>
      </c>
    </row>
    <row r="4" spans="1:19" ht="18" x14ac:dyDescent="0.25">
      <c r="A4" s="16" t="s">
        <v>258</v>
      </c>
      <c r="B4" s="16"/>
      <c r="C4" s="16"/>
      <c r="D4" s="16"/>
      <c r="E4" s="16"/>
      <c r="F4" s="16"/>
      <c r="G4" s="16"/>
      <c r="H4" s="16"/>
      <c r="I4" s="16"/>
      <c r="J4" s="16"/>
      <c r="K4" s="16"/>
      <c r="L4" s="16"/>
      <c r="M4" s="16"/>
      <c r="N4" s="16"/>
    </row>
    <row r="5" spans="1:19" ht="17.25" x14ac:dyDescent="0.25">
      <c r="A5" s="17" t="s">
        <v>264</v>
      </c>
      <c r="B5" s="18"/>
      <c r="C5" s="18"/>
      <c r="D5" s="18"/>
      <c r="E5" s="18"/>
      <c r="F5" s="18"/>
      <c r="G5" s="18"/>
      <c r="H5" s="18"/>
      <c r="I5" s="18"/>
      <c r="J5" s="18"/>
      <c r="K5" s="18"/>
      <c r="L5" s="18"/>
      <c r="M5" s="18"/>
      <c r="N5" s="19">
        <v>8.3333333333333329E-2</v>
      </c>
    </row>
    <row r="6" spans="1:19" x14ac:dyDescent="0.25">
      <c r="A6" s="14"/>
      <c r="B6" s="14"/>
      <c r="C6" s="14"/>
      <c r="D6" s="14"/>
      <c r="E6" s="14"/>
      <c r="F6" s="14"/>
      <c r="G6" s="14"/>
      <c r="H6" s="14"/>
      <c r="I6" s="14"/>
      <c r="J6" s="14"/>
      <c r="K6" s="14"/>
      <c r="L6" s="14"/>
      <c r="M6" s="14"/>
      <c r="N6" s="14"/>
    </row>
    <row r="7" spans="1:19" x14ac:dyDescent="0.25">
      <c r="A7" s="14"/>
      <c r="B7" s="14"/>
      <c r="C7" s="14"/>
      <c r="D7" s="14"/>
      <c r="E7" s="14"/>
      <c r="F7" s="14"/>
      <c r="G7" s="14"/>
      <c r="H7" s="14"/>
      <c r="I7" s="14"/>
      <c r="J7" s="14"/>
      <c r="K7" s="14"/>
      <c r="L7" s="14"/>
      <c r="M7" s="14"/>
      <c r="N7" s="14"/>
    </row>
    <row r="8" spans="1:19" ht="18" customHeight="1" x14ac:dyDescent="0.25">
      <c r="A8" s="20"/>
      <c r="B8" s="588" t="s">
        <v>465</v>
      </c>
      <c r="C8" s="588"/>
      <c r="D8" s="588"/>
      <c r="E8" s="588"/>
      <c r="F8" s="589"/>
      <c r="G8" s="21" t="s">
        <v>266</v>
      </c>
      <c r="H8" s="22"/>
      <c r="I8" s="22"/>
      <c r="J8" s="22"/>
      <c r="K8" s="22"/>
      <c r="L8" s="22"/>
      <c r="M8" s="22"/>
      <c r="N8" s="23"/>
    </row>
    <row r="9" spans="1:19" ht="15" customHeight="1" x14ac:dyDescent="0.25">
      <c r="A9" s="24"/>
      <c r="B9" s="590"/>
      <c r="C9" s="590"/>
      <c r="D9" s="590"/>
      <c r="E9" s="590"/>
      <c r="F9" s="591"/>
      <c r="G9" s="594" t="s">
        <v>466</v>
      </c>
      <c r="H9" s="25" t="s">
        <v>467</v>
      </c>
      <c r="I9" s="26"/>
      <c r="J9" s="26"/>
      <c r="K9" s="27"/>
      <c r="L9" s="25" t="s">
        <v>468</v>
      </c>
      <c r="M9" s="26"/>
      <c r="N9" s="27"/>
    </row>
    <row r="10" spans="1:19" ht="39" customHeight="1" x14ac:dyDescent="0.25">
      <c r="A10" s="28"/>
      <c r="B10" s="592"/>
      <c r="C10" s="592"/>
      <c r="D10" s="592"/>
      <c r="E10" s="592"/>
      <c r="F10" s="593"/>
      <c r="G10" s="595"/>
      <c r="H10" s="29" t="s">
        <v>469</v>
      </c>
      <c r="I10" s="30" t="s">
        <v>470</v>
      </c>
      <c r="J10" s="30" t="s">
        <v>471</v>
      </c>
      <c r="K10" s="31" t="s">
        <v>472</v>
      </c>
      <c r="L10" s="29" t="s">
        <v>473</v>
      </c>
      <c r="M10" s="30" t="s">
        <v>474</v>
      </c>
      <c r="N10" s="31" t="s">
        <v>472</v>
      </c>
    </row>
    <row r="11" spans="1:19" s="4" customFormat="1" x14ac:dyDescent="0.25">
      <c r="A11" s="32"/>
      <c r="B11" s="33" t="s">
        <v>456</v>
      </c>
      <c r="C11" s="33"/>
      <c r="D11" s="33"/>
      <c r="E11" s="87"/>
      <c r="F11" s="34"/>
      <c r="G11" s="35">
        <v>26011.552765056458</v>
      </c>
      <c r="H11" s="36">
        <v>30064.529929898399</v>
      </c>
      <c r="I11" s="37">
        <v>25029.222217009476</v>
      </c>
      <c r="J11" s="37">
        <v>27906.133631452391</v>
      </c>
      <c r="K11" s="38">
        <v>26038.627014199941</v>
      </c>
      <c r="L11" s="36">
        <v>25730.230085265513</v>
      </c>
      <c r="M11" s="37">
        <v>24957.952163519007</v>
      </c>
      <c r="N11" s="38">
        <v>25580.641646642685</v>
      </c>
      <c r="O11" s="3"/>
      <c r="P11" s="1"/>
      <c r="Q11" s="1"/>
      <c r="R11" s="1"/>
      <c r="S11" s="1"/>
    </row>
    <row r="12" spans="1:19" s="4" customFormat="1" ht="12.75" customHeight="1" x14ac:dyDescent="0.25">
      <c r="A12" s="578" t="s">
        <v>427</v>
      </c>
      <c r="B12" s="606"/>
      <c r="C12" s="32" t="s">
        <v>457</v>
      </c>
      <c r="D12" s="33"/>
      <c r="E12" s="87"/>
      <c r="F12" s="34"/>
      <c r="G12" s="35">
        <v>20970.109273194892</v>
      </c>
      <c r="H12" s="39" t="s">
        <v>475</v>
      </c>
      <c r="I12" s="40">
        <v>21016.632006387503</v>
      </c>
      <c r="J12" s="40">
        <v>18210.138018705165</v>
      </c>
      <c r="K12" s="38">
        <v>21015.808995939602</v>
      </c>
      <c r="L12" s="39">
        <v>19105.705104630342</v>
      </c>
      <c r="M12" s="40">
        <v>18472.308269076191</v>
      </c>
      <c r="N12" s="38">
        <v>18990.741173234517</v>
      </c>
      <c r="O12" s="3"/>
      <c r="P12" s="1"/>
      <c r="Q12" s="1"/>
      <c r="R12" s="1"/>
      <c r="S12" s="1"/>
    </row>
    <row r="13" spans="1:19" s="4" customFormat="1" x14ac:dyDescent="0.25">
      <c r="A13" s="607"/>
      <c r="B13" s="608"/>
      <c r="C13" s="32" t="s">
        <v>458</v>
      </c>
      <c r="D13" s="33"/>
      <c r="E13" s="87"/>
      <c r="F13" s="34"/>
      <c r="G13" s="35">
        <v>26827.355389273042</v>
      </c>
      <c r="H13" s="39" t="s">
        <v>475</v>
      </c>
      <c r="I13" s="40">
        <v>26851.426826921233</v>
      </c>
      <c r="J13" s="40">
        <v>26448.466415352985</v>
      </c>
      <c r="K13" s="38">
        <v>26851.336526436702</v>
      </c>
      <c r="L13" s="39">
        <v>25626.513174702966</v>
      </c>
      <c r="M13" s="40">
        <v>25127.323996770316</v>
      </c>
      <c r="N13" s="38">
        <v>25393.488390246584</v>
      </c>
      <c r="O13" s="3"/>
      <c r="P13" s="1"/>
      <c r="Q13" s="1"/>
      <c r="R13" s="1"/>
      <c r="S13" s="1"/>
    </row>
    <row r="14" spans="1:19" x14ac:dyDescent="0.25">
      <c r="A14" s="607"/>
      <c r="B14" s="608"/>
      <c r="C14" s="32" t="s">
        <v>459</v>
      </c>
      <c r="D14" s="33"/>
      <c r="E14" s="87"/>
      <c r="F14" s="34"/>
      <c r="G14" s="35">
        <v>28047.428740574109</v>
      </c>
      <c r="H14" s="39">
        <v>29085.483635784316</v>
      </c>
      <c r="I14" s="40">
        <v>27965.860721171408</v>
      </c>
      <c r="J14" s="40">
        <v>28280.919776061175</v>
      </c>
      <c r="K14" s="38">
        <v>28329.7954826819</v>
      </c>
      <c r="L14" s="39">
        <v>24000.218363107993</v>
      </c>
      <c r="M14" s="40">
        <v>25291.110411147256</v>
      </c>
      <c r="N14" s="38">
        <v>24275.741975490553</v>
      </c>
    </row>
    <row r="15" spans="1:19" x14ac:dyDescent="0.25">
      <c r="A15" s="607"/>
      <c r="B15" s="608"/>
      <c r="C15" s="41"/>
      <c r="D15" s="42" t="s">
        <v>476</v>
      </c>
      <c r="E15" s="88"/>
      <c r="F15" s="43"/>
      <c r="G15" s="44">
        <v>22874.10715661605</v>
      </c>
      <c r="H15" s="45">
        <v>23200.41862528554</v>
      </c>
      <c r="I15" s="46">
        <v>23074.015931158789</v>
      </c>
      <c r="J15" s="46">
        <v>23201.158446237634</v>
      </c>
      <c r="K15" s="47">
        <v>23185.139523270103</v>
      </c>
      <c r="L15" s="45">
        <v>18975.108654409985</v>
      </c>
      <c r="M15" s="46">
        <v>23763.118524473026</v>
      </c>
      <c r="N15" s="47">
        <v>19955.432496685407</v>
      </c>
    </row>
    <row r="16" spans="1:19" x14ac:dyDescent="0.25">
      <c r="A16" s="607"/>
      <c r="B16" s="608"/>
      <c r="C16" s="48"/>
      <c r="D16" s="48" t="s">
        <v>477</v>
      </c>
      <c r="E16" s="89"/>
      <c r="F16" s="49"/>
      <c r="G16" s="50">
        <v>28568.659172747273</v>
      </c>
      <c r="H16" s="51">
        <v>29261.248718989897</v>
      </c>
      <c r="I16" s="52">
        <v>28645.938819988442</v>
      </c>
      <c r="J16" s="52">
        <v>28846.963516086456</v>
      </c>
      <c r="K16" s="53">
        <v>28852.705238193099</v>
      </c>
      <c r="L16" s="51">
        <v>24261.057193975113</v>
      </c>
      <c r="M16" s="52">
        <v>25792.487662655782</v>
      </c>
      <c r="N16" s="53">
        <v>24601.909523682883</v>
      </c>
    </row>
    <row r="17" spans="1:20" x14ac:dyDescent="0.25">
      <c r="A17" s="607"/>
      <c r="B17" s="608"/>
      <c r="C17" s="48"/>
      <c r="D17" s="48" t="s">
        <v>478</v>
      </c>
      <c r="E17" s="89"/>
      <c r="F17" s="49"/>
      <c r="G17" s="50">
        <v>30847.039002007459</v>
      </c>
      <c r="H17" s="51">
        <v>30847.039002007459</v>
      </c>
      <c r="I17" s="52" t="s">
        <v>475</v>
      </c>
      <c r="J17" s="52" t="s">
        <v>475</v>
      </c>
      <c r="K17" s="53">
        <v>30847.039002007459</v>
      </c>
      <c r="L17" s="51" t="s">
        <v>475</v>
      </c>
      <c r="M17" s="52" t="s">
        <v>475</v>
      </c>
      <c r="N17" s="53" t="s">
        <v>475</v>
      </c>
    </row>
    <row r="18" spans="1:20" x14ac:dyDescent="0.25">
      <c r="A18" s="607"/>
      <c r="B18" s="608"/>
      <c r="C18" s="48"/>
      <c r="D18" s="48" t="s">
        <v>479</v>
      </c>
      <c r="E18" s="89"/>
      <c r="F18" s="49"/>
      <c r="G18" s="50" t="s">
        <v>475</v>
      </c>
      <c r="H18" s="51" t="s">
        <v>475</v>
      </c>
      <c r="I18" s="52" t="s">
        <v>475</v>
      </c>
      <c r="J18" s="52" t="s">
        <v>475</v>
      </c>
      <c r="K18" s="53" t="s">
        <v>475</v>
      </c>
      <c r="L18" s="51" t="s">
        <v>475</v>
      </c>
      <c r="M18" s="52" t="s">
        <v>475</v>
      </c>
      <c r="N18" s="53" t="s">
        <v>475</v>
      </c>
    </row>
    <row r="19" spans="1:20" x14ac:dyDescent="0.25">
      <c r="A19" s="607"/>
      <c r="B19" s="608"/>
      <c r="C19" s="48"/>
      <c r="D19" s="48" t="s">
        <v>480</v>
      </c>
      <c r="E19" s="89"/>
      <c r="F19" s="49"/>
      <c r="G19" s="50">
        <v>30088.05899901022</v>
      </c>
      <c r="H19" s="51">
        <v>29342.940422973366</v>
      </c>
      <c r="I19" s="52" t="s">
        <v>475</v>
      </c>
      <c r="J19" s="52">
        <v>30926.740815936206</v>
      </c>
      <c r="K19" s="53">
        <v>30088.05899901022</v>
      </c>
      <c r="L19" s="51" t="s">
        <v>475</v>
      </c>
      <c r="M19" s="52" t="s">
        <v>475</v>
      </c>
      <c r="N19" s="53" t="s">
        <v>475</v>
      </c>
    </row>
    <row r="20" spans="1:20" x14ac:dyDescent="0.25">
      <c r="A20" s="607"/>
      <c r="B20" s="608"/>
      <c r="C20" s="48"/>
      <c r="D20" s="48" t="s">
        <v>481</v>
      </c>
      <c r="E20" s="89"/>
      <c r="F20" s="49"/>
      <c r="G20" s="50">
        <v>28640.727683353718</v>
      </c>
      <c r="H20" s="51">
        <v>29367.765914920106</v>
      </c>
      <c r="I20" s="52">
        <v>25479.618201886409</v>
      </c>
      <c r="J20" s="52">
        <v>28722.315388195188</v>
      </c>
      <c r="K20" s="53">
        <v>28817.389013125503</v>
      </c>
      <c r="L20" s="51">
        <v>26803.487190179574</v>
      </c>
      <c r="M20" s="52">
        <v>24181.74313521029</v>
      </c>
      <c r="N20" s="53">
        <v>26322.034574468093</v>
      </c>
    </row>
    <row r="21" spans="1:20" x14ac:dyDescent="0.25">
      <c r="A21" s="607"/>
      <c r="B21" s="608"/>
      <c r="C21" s="48"/>
      <c r="D21" s="48" t="s">
        <v>482</v>
      </c>
      <c r="E21" s="89"/>
      <c r="F21" s="49"/>
      <c r="G21" s="54" t="s">
        <v>475</v>
      </c>
      <c r="H21" s="55" t="s">
        <v>475</v>
      </c>
      <c r="I21" s="56" t="s">
        <v>475</v>
      </c>
      <c r="J21" s="56" t="s">
        <v>475</v>
      </c>
      <c r="K21" s="57" t="s">
        <v>475</v>
      </c>
      <c r="L21" s="55" t="s">
        <v>475</v>
      </c>
      <c r="M21" s="56" t="s">
        <v>475</v>
      </c>
      <c r="N21" s="57" t="s">
        <v>475</v>
      </c>
    </row>
    <row r="22" spans="1:20" x14ac:dyDescent="0.25">
      <c r="A22" s="607"/>
      <c r="B22" s="608"/>
      <c r="C22" s="32" t="s">
        <v>483</v>
      </c>
      <c r="D22" s="33"/>
      <c r="E22" s="33"/>
      <c r="F22" s="34"/>
      <c r="G22" s="35">
        <v>27857.981075267235</v>
      </c>
      <c r="H22" s="58" t="s">
        <v>475</v>
      </c>
      <c r="I22" s="59">
        <v>26579.72897834504</v>
      </c>
      <c r="J22" s="59">
        <v>28113.979508698467</v>
      </c>
      <c r="K22" s="38">
        <v>28100.2944001998</v>
      </c>
      <c r="L22" s="58">
        <v>26559.843364111395</v>
      </c>
      <c r="M22" s="59">
        <v>25687.866631336597</v>
      </c>
      <c r="N22" s="38">
        <v>26421.985765976988</v>
      </c>
    </row>
    <row r="23" spans="1:20" x14ac:dyDescent="0.25">
      <c r="A23" s="607"/>
      <c r="B23" s="608"/>
      <c r="C23" s="41"/>
      <c r="D23" s="42" t="s">
        <v>460</v>
      </c>
      <c r="E23" s="42"/>
      <c r="F23" s="43"/>
      <c r="G23" s="60">
        <v>28036.862133422826</v>
      </c>
      <c r="H23" s="61" t="s">
        <v>475</v>
      </c>
      <c r="I23" s="62">
        <v>26540.843194695673</v>
      </c>
      <c r="J23" s="62">
        <v>28029.325999082157</v>
      </c>
      <c r="K23" s="63">
        <v>28003.723377007151</v>
      </c>
      <c r="L23" s="61">
        <v>29527.044658920709</v>
      </c>
      <c r="M23" s="62">
        <v>25980.983072410792</v>
      </c>
      <c r="N23" s="63">
        <v>28252.357419464995</v>
      </c>
    </row>
    <row r="24" spans="1:20" x14ac:dyDescent="0.25">
      <c r="A24" s="607"/>
      <c r="B24" s="608"/>
      <c r="C24" s="48"/>
      <c r="D24" s="48" t="s">
        <v>484</v>
      </c>
      <c r="E24" s="48"/>
      <c r="F24" s="49"/>
      <c r="G24" s="50">
        <v>27786.451853322284</v>
      </c>
      <c r="H24" s="51" t="s">
        <v>475</v>
      </c>
      <c r="I24" s="52">
        <v>26630.904194352494</v>
      </c>
      <c r="J24" s="52">
        <v>28149.26113050395</v>
      </c>
      <c r="K24" s="53">
        <v>28140.674593326738</v>
      </c>
      <c r="L24" s="51">
        <v>25793.118788374064</v>
      </c>
      <c r="M24" s="52">
        <v>25803.493337171498</v>
      </c>
      <c r="N24" s="53">
        <v>25793.853936735512</v>
      </c>
    </row>
    <row r="25" spans="1:20" x14ac:dyDescent="0.25">
      <c r="A25" s="607"/>
      <c r="B25" s="608"/>
      <c r="C25" s="582" t="s">
        <v>427</v>
      </c>
      <c r="D25" s="583"/>
      <c r="E25" s="48" t="s">
        <v>485</v>
      </c>
      <c r="F25" s="49"/>
      <c r="G25" s="50">
        <v>27713.734491565865</v>
      </c>
      <c r="H25" s="51" t="s">
        <v>475</v>
      </c>
      <c r="I25" s="52">
        <v>26630.904194352494</v>
      </c>
      <c r="J25" s="52">
        <v>28071.196295613463</v>
      </c>
      <c r="K25" s="53">
        <v>28062.642321155756</v>
      </c>
      <c r="L25" s="51">
        <v>25744.918283284598</v>
      </c>
      <c r="M25" s="52">
        <v>24389.419953518587</v>
      </c>
      <c r="N25" s="53">
        <v>25669.663391317983</v>
      </c>
    </row>
    <row r="26" spans="1:20" x14ac:dyDescent="0.25">
      <c r="A26" s="607"/>
      <c r="B26" s="608"/>
      <c r="C26" s="584"/>
      <c r="D26" s="585"/>
      <c r="E26" s="48" t="s">
        <v>486</v>
      </c>
      <c r="F26" s="49"/>
      <c r="G26" s="50">
        <v>29079.387216861189</v>
      </c>
      <c r="H26" s="51" t="s">
        <v>475</v>
      </c>
      <c r="I26" s="52" t="s">
        <v>475</v>
      </c>
      <c r="J26" s="52">
        <v>29695.014027142734</v>
      </c>
      <c r="K26" s="53">
        <v>29695.014027142734</v>
      </c>
      <c r="L26" s="51">
        <v>26455.542246862795</v>
      </c>
      <c r="M26" s="52">
        <v>29374.390068582925</v>
      </c>
      <c r="N26" s="53">
        <v>27142.132216987262</v>
      </c>
    </row>
    <row r="27" spans="1:20" ht="15" x14ac:dyDescent="0.25">
      <c r="A27" s="607"/>
      <c r="B27" s="608"/>
      <c r="C27" s="586"/>
      <c r="D27" s="587"/>
      <c r="E27" s="48" t="s">
        <v>494</v>
      </c>
      <c r="F27" s="64"/>
      <c r="G27" s="50">
        <v>19250</v>
      </c>
      <c r="H27" s="51" t="s">
        <v>475</v>
      </c>
      <c r="I27" s="52" t="s">
        <v>475</v>
      </c>
      <c r="J27" s="52" t="s">
        <v>475</v>
      </c>
      <c r="K27" s="53" t="s">
        <v>475</v>
      </c>
      <c r="L27" s="51">
        <v>19250</v>
      </c>
      <c r="M27" s="52" t="s">
        <v>475</v>
      </c>
      <c r="N27" s="53">
        <v>19250</v>
      </c>
    </row>
    <row r="28" spans="1:20" x14ac:dyDescent="0.25">
      <c r="A28" s="609"/>
      <c r="B28" s="610"/>
      <c r="C28" s="65"/>
      <c r="D28" s="65" t="s">
        <v>488</v>
      </c>
      <c r="E28" s="66"/>
      <c r="F28" s="67"/>
      <c r="G28" s="90">
        <v>27728.862806734087</v>
      </c>
      <c r="H28" s="68" t="s">
        <v>475</v>
      </c>
      <c r="I28" s="91" t="s">
        <v>475</v>
      </c>
      <c r="J28" s="91">
        <v>28139.648892218862</v>
      </c>
      <c r="K28" s="92">
        <v>28139.648892218862</v>
      </c>
      <c r="L28" s="68">
        <v>26781.077938988092</v>
      </c>
      <c r="M28" s="91">
        <v>22502.347577958917</v>
      </c>
      <c r="N28" s="92">
        <v>23503.82152155551</v>
      </c>
    </row>
    <row r="29" spans="1:20" ht="15.75" x14ac:dyDescent="0.25">
      <c r="A29" s="93" t="s">
        <v>411</v>
      </c>
      <c r="B29" s="5" t="s">
        <v>495</v>
      </c>
      <c r="C29" s="94"/>
      <c r="D29" s="6"/>
      <c r="E29" s="94"/>
      <c r="F29" s="94"/>
      <c r="G29" s="94"/>
      <c r="H29" s="94"/>
      <c r="I29" s="94"/>
      <c r="J29" s="94"/>
      <c r="K29" s="94"/>
      <c r="L29" s="94"/>
      <c r="M29" s="94"/>
      <c r="N29" s="95" t="s">
        <v>489</v>
      </c>
    </row>
    <row r="30" spans="1:20" x14ac:dyDescent="0.25">
      <c r="A30" s="14"/>
      <c r="B30" s="14"/>
      <c r="C30" s="14"/>
      <c r="D30" s="14"/>
      <c r="E30" s="14"/>
      <c r="F30" s="14"/>
      <c r="G30" s="14"/>
      <c r="H30" s="14"/>
      <c r="I30" s="14"/>
      <c r="J30" s="14"/>
      <c r="K30" s="14"/>
      <c r="L30" s="14"/>
      <c r="M30" s="14"/>
      <c r="N30" s="14"/>
    </row>
    <row r="31" spans="1:20" ht="18" customHeight="1" x14ac:dyDescent="0.25">
      <c r="A31" s="20"/>
      <c r="B31" s="603" t="s">
        <v>496</v>
      </c>
      <c r="C31" s="588"/>
      <c r="D31" s="588"/>
      <c r="E31" s="588"/>
      <c r="F31" s="589"/>
      <c r="G31" s="21" t="s">
        <v>267</v>
      </c>
      <c r="H31" s="22"/>
      <c r="I31" s="22"/>
      <c r="J31" s="22"/>
      <c r="K31" s="22"/>
      <c r="L31" s="22"/>
      <c r="M31" s="22"/>
      <c r="N31" s="23"/>
    </row>
    <row r="32" spans="1:20" ht="15" customHeight="1" x14ac:dyDescent="0.25">
      <c r="A32" s="24"/>
      <c r="B32" s="604"/>
      <c r="C32" s="590"/>
      <c r="D32" s="590"/>
      <c r="E32" s="590"/>
      <c r="F32" s="591"/>
      <c r="G32" s="594" t="s">
        <v>466</v>
      </c>
      <c r="H32" s="25" t="s">
        <v>467</v>
      </c>
      <c r="I32" s="26"/>
      <c r="J32" s="26"/>
      <c r="K32" s="27"/>
      <c r="L32" s="25" t="s">
        <v>468</v>
      </c>
      <c r="M32" s="26"/>
      <c r="N32" s="27"/>
      <c r="T32" s="1" t="s">
        <v>413</v>
      </c>
    </row>
    <row r="33" spans="1:19" ht="39" customHeight="1" x14ac:dyDescent="0.25">
      <c r="A33" s="28"/>
      <c r="B33" s="605"/>
      <c r="C33" s="592"/>
      <c r="D33" s="592"/>
      <c r="E33" s="592"/>
      <c r="F33" s="593"/>
      <c r="G33" s="595"/>
      <c r="H33" s="29" t="s">
        <v>469</v>
      </c>
      <c r="I33" s="30" t="s">
        <v>470</v>
      </c>
      <c r="J33" s="30" t="s">
        <v>471</v>
      </c>
      <c r="K33" s="31" t="s">
        <v>472</v>
      </c>
      <c r="L33" s="29" t="s">
        <v>473</v>
      </c>
      <c r="M33" s="30" t="s">
        <v>474</v>
      </c>
      <c r="N33" s="31" t="s">
        <v>472</v>
      </c>
    </row>
    <row r="34" spans="1:19" s="4" customFormat="1" x14ac:dyDescent="0.25">
      <c r="A34" s="32"/>
      <c r="B34" s="96" t="s">
        <v>456</v>
      </c>
      <c r="C34" s="96"/>
      <c r="D34" s="96"/>
      <c r="E34" s="97"/>
      <c r="F34" s="98"/>
      <c r="G34" s="71">
        <v>132046.23099999988</v>
      </c>
      <c r="H34" s="72">
        <v>806.40100000000018</v>
      </c>
      <c r="I34" s="73">
        <v>81253.773999999888</v>
      </c>
      <c r="J34" s="73">
        <v>42180.014999999999</v>
      </c>
      <c r="K34" s="74">
        <v>124240.18999999989</v>
      </c>
      <c r="L34" s="72">
        <v>6294.0289999999904</v>
      </c>
      <c r="M34" s="73">
        <v>1512.0119999999993</v>
      </c>
      <c r="N34" s="74">
        <v>7806.0409999999902</v>
      </c>
      <c r="O34" s="3"/>
      <c r="P34" s="1"/>
      <c r="Q34" s="1"/>
      <c r="R34" s="1"/>
      <c r="S34" s="1"/>
    </row>
    <row r="35" spans="1:19" s="4" customFormat="1" x14ac:dyDescent="0.25">
      <c r="A35" s="578" t="s">
        <v>427</v>
      </c>
      <c r="B35" s="598"/>
      <c r="C35" s="32" t="s">
        <v>457</v>
      </c>
      <c r="D35" s="33"/>
      <c r="E35" s="87"/>
      <c r="F35" s="34"/>
      <c r="G35" s="71">
        <v>25614.516000000061</v>
      </c>
      <c r="H35" s="75">
        <v>0</v>
      </c>
      <c r="I35" s="76">
        <v>25029.131000000059</v>
      </c>
      <c r="J35" s="76">
        <v>7.3420000000000005</v>
      </c>
      <c r="K35" s="74">
        <v>25036.47300000006</v>
      </c>
      <c r="L35" s="75">
        <v>473.12600000000003</v>
      </c>
      <c r="M35" s="76">
        <v>104.91700000000002</v>
      </c>
      <c r="N35" s="74">
        <v>578.04300000000001</v>
      </c>
      <c r="O35" s="3"/>
      <c r="P35" s="1"/>
      <c r="Q35" s="1"/>
      <c r="R35" s="1"/>
      <c r="S35" s="1"/>
    </row>
    <row r="36" spans="1:19" s="4" customFormat="1" x14ac:dyDescent="0.25">
      <c r="A36" s="599"/>
      <c r="B36" s="600"/>
      <c r="C36" s="32" t="s">
        <v>458</v>
      </c>
      <c r="D36" s="33"/>
      <c r="E36" s="87"/>
      <c r="F36" s="34"/>
      <c r="G36" s="71">
        <v>52956.709999999817</v>
      </c>
      <c r="H36" s="75">
        <v>0</v>
      </c>
      <c r="I36" s="76">
        <v>52073.916999999819</v>
      </c>
      <c r="J36" s="76">
        <v>11.672000000000001</v>
      </c>
      <c r="K36" s="74">
        <v>52085.588999999818</v>
      </c>
      <c r="L36" s="75">
        <v>464.476</v>
      </c>
      <c r="M36" s="76">
        <v>406.64500000000004</v>
      </c>
      <c r="N36" s="74">
        <v>871.12100000000009</v>
      </c>
      <c r="O36" s="3"/>
      <c r="P36" s="1"/>
      <c r="Q36" s="1"/>
      <c r="R36" s="1"/>
      <c r="S36" s="1"/>
    </row>
    <row r="37" spans="1:19" x14ac:dyDescent="0.25">
      <c r="A37" s="599"/>
      <c r="B37" s="600"/>
      <c r="C37" s="32" t="s">
        <v>459</v>
      </c>
      <c r="D37" s="33"/>
      <c r="E37" s="87"/>
      <c r="F37" s="34"/>
      <c r="G37" s="71">
        <v>7794.9220000000005</v>
      </c>
      <c r="H37" s="75">
        <v>740.67100000000005</v>
      </c>
      <c r="I37" s="76">
        <v>766.42899999999975</v>
      </c>
      <c r="J37" s="76">
        <v>5744.902000000001</v>
      </c>
      <c r="K37" s="74">
        <v>7252.0020000000004</v>
      </c>
      <c r="L37" s="75">
        <v>427.04100000000005</v>
      </c>
      <c r="M37" s="76">
        <v>115.879</v>
      </c>
      <c r="N37" s="74">
        <v>542.92000000000007</v>
      </c>
    </row>
    <row r="38" spans="1:19" x14ac:dyDescent="0.25">
      <c r="A38" s="599"/>
      <c r="B38" s="600"/>
      <c r="C38" s="41"/>
      <c r="D38" s="42" t="s">
        <v>476</v>
      </c>
      <c r="E38" s="88"/>
      <c r="F38" s="43"/>
      <c r="G38" s="79">
        <v>757.08500000000015</v>
      </c>
      <c r="H38" s="80">
        <v>35.314</v>
      </c>
      <c r="I38" s="81">
        <v>85.995000000000005</v>
      </c>
      <c r="J38" s="81">
        <v>562.86600000000021</v>
      </c>
      <c r="K38" s="82">
        <v>684.17500000000018</v>
      </c>
      <c r="L38" s="80">
        <v>57.982000000000006</v>
      </c>
      <c r="M38" s="81">
        <v>14.928000000000001</v>
      </c>
      <c r="N38" s="82">
        <v>72.910000000000011</v>
      </c>
    </row>
    <row r="39" spans="1:19" x14ac:dyDescent="0.25">
      <c r="A39" s="599"/>
      <c r="B39" s="600"/>
      <c r="C39" s="48"/>
      <c r="D39" s="48" t="s">
        <v>477</v>
      </c>
      <c r="E39" s="89"/>
      <c r="F39" s="49"/>
      <c r="G39" s="83">
        <v>5627.0509999999995</v>
      </c>
      <c r="H39" s="84">
        <v>396.49699999999996</v>
      </c>
      <c r="I39" s="85">
        <v>667.14599999999984</v>
      </c>
      <c r="J39" s="85">
        <v>4187.3979999999992</v>
      </c>
      <c r="K39" s="86">
        <v>5251.0409999999993</v>
      </c>
      <c r="L39" s="84">
        <v>292.32100000000003</v>
      </c>
      <c r="M39" s="85">
        <v>83.688999999999993</v>
      </c>
      <c r="N39" s="86">
        <v>376.01</v>
      </c>
    </row>
    <row r="40" spans="1:19" x14ac:dyDescent="0.25">
      <c r="A40" s="599"/>
      <c r="B40" s="600"/>
      <c r="C40" s="48"/>
      <c r="D40" s="48" t="s">
        <v>478</v>
      </c>
      <c r="E40" s="89"/>
      <c r="F40" s="49"/>
      <c r="G40" s="83">
        <v>34.869999999999997</v>
      </c>
      <c r="H40" s="84">
        <v>34.869999999999997</v>
      </c>
      <c r="I40" s="85">
        <v>0</v>
      </c>
      <c r="J40" s="85">
        <v>0</v>
      </c>
      <c r="K40" s="86">
        <v>34.869999999999997</v>
      </c>
      <c r="L40" s="84">
        <v>0</v>
      </c>
      <c r="M40" s="85">
        <v>0</v>
      </c>
      <c r="N40" s="86">
        <v>0</v>
      </c>
    </row>
    <row r="41" spans="1:19" x14ac:dyDescent="0.25">
      <c r="A41" s="599"/>
      <c r="B41" s="600"/>
      <c r="C41" s="48"/>
      <c r="D41" s="48" t="s">
        <v>479</v>
      </c>
      <c r="E41" s="89"/>
      <c r="F41" s="49"/>
      <c r="G41" s="83">
        <v>0</v>
      </c>
      <c r="H41" s="84">
        <v>0</v>
      </c>
      <c r="I41" s="85">
        <v>0</v>
      </c>
      <c r="J41" s="85">
        <v>0</v>
      </c>
      <c r="K41" s="86">
        <v>0</v>
      </c>
      <c r="L41" s="84">
        <v>0</v>
      </c>
      <c r="M41" s="85">
        <v>0</v>
      </c>
      <c r="N41" s="86">
        <v>0</v>
      </c>
    </row>
    <row r="42" spans="1:19" x14ac:dyDescent="0.25">
      <c r="A42" s="599"/>
      <c r="B42" s="600"/>
      <c r="C42" s="48"/>
      <c r="D42" s="48" t="s">
        <v>480</v>
      </c>
      <c r="E42" s="89"/>
      <c r="F42" s="49"/>
      <c r="G42" s="83">
        <v>48.158999999999999</v>
      </c>
      <c r="H42" s="84">
        <v>25.501999999999999</v>
      </c>
      <c r="I42" s="85">
        <v>0</v>
      </c>
      <c r="J42" s="85">
        <v>22.657</v>
      </c>
      <c r="K42" s="86">
        <v>48.158999999999999</v>
      </c>
      <c r="L42" s="84">
        <v>0</v>
      </c>
      <c r="M42" s="85">
        <v>0</v>
      </c>
      <c r="N42" s="86">
        <v>0</v>
      </c>
    </row>
    <row r="43" spans="1:19" x14ac:dyDescent="0.25">
      <c r="A43" s="599"/>
      <c r="B43" s="600"/>
      <c r="C43" s="48"/>
      <c r="D43" s="48" t="s">
        <v>481</v>
      </c>
      <c r="E43" s="89"/>
      <c r="F43" s="49"/>
      <c r="G43" s="83">
        <v>1327.7569999999992</v>
      </c>
      <c r="H43" s="84">
        <v>248.48799999999991</v>
      </c>
      <c r="I43" s="85">
        <v>13.288000000000002</v>
      </c>
      <c r="J43" s="85">
        <v>971.9809999999992</v>
      </c>
      <c r="K43" s="86">
        <v>1233.7569999999992</v>
      </c>
      <c r="L43" s="84">
        <v>76.738</v>
      </c>
      <c r="M43" s="85">
        <v>17.262</v>
      </c>
      <c r="N43" s="86">
        <v>94</v>
      </c>
    </row>
    <row r="44" spans="1:19" x14ac:dyDescent="0.25">
      <c r="A44" s="599"/>
      <c r="B44" s="600"/>
      <c r="C44" s="48"/>
      <c r="D44" s="48" t="s">
        <v>482</v>
      </c>
      <c r="E44" s="89"/>
      <c r="F44" s="49"/>
      <c r="G44" s="83">
        <v>0</v>
      </c>
      <c r="H44" s="84">
        <v>0</v>
      </c>
      <c r="I44" s="85">
        <v>0</v>
      </c>
      <c r="J44" s="85">
        <v>0</v>
      </c>
      <c r="K44" s="86">
        <v>0</v>
      </c>
      <c r="L44" s="84">
        <v>0</v>
      </c>
      <c r="M44" s="85">
        <v>0</v>
      </c>
      <c r="N44" s="86">
        <v>0</v>
      </c>
    </row>
    <row r="45" spans="1:19" x14ac:dyDescent="0.25">
      <c r="A45" s="599"/>
      <c r="B45" s="600"/>
      <c r="C45" s="32" t="s">
        <v>483</v>
      </c>
      <c r="D45" s="33"/>
      <c r="E45" s="33"/>
      <c r="F45" s="34"/>
      <c r="G45" s="71">
        <v>37861.564999999995</v>
      </c>
      <c r="H45" s="75">
        <v>0</v>
      </c>
      <c r="I45" s="76">
        <v>288.95599999999996</v>
      </c>
      <c r="J45" s="76">
        <v>32106.176000000003</v>
      </c>
      <c r="K45" s="74">
        <v>32395.132000000001</v>
      </c>
      <c r="L45" s="75">
        <v>4602.2019999999957</v>
      </c>
      <c r="M45" s="76">
        <v>864.23099999999999</v>
      </c>
      <c r="N45" s="74">
        <v>5466.4329999999954</v>
      </c>
    </row>
    <row r="46" spans="1:19" x14ac:dyDescent="0.25">
      <c r="A46" s="599"/>
      <c r="B46" s="600"/>
      <c r="C46" s="41"/>
      <c r="D46" s="42" t="s">
        <v>460</v>
      </c>
      <c r="E46" s="42"/>
      <c r="F46" s="43"/>
      <c r="G46" s="79">
        <v>11013.791000000003</v>
      </c>
      <c r="H46" s="80">
        <v>0</v>
      </c>
      <c r="I46" s="81">
        <v>164.19299999999998</v>
      </c>
      <c r="J46" s="81">
        <v>9381.6440000000039</v>
      </c>
      <c r="K46" s="82">
        <v>9545.8370000000032</v>
      </c>
      <c r="L46" s="80">
        <v>940.27499999999998</v>
      </c>
      <c r="M46" s="81">
        <v>527.6790000000002</v>
      </c>
      <c r="N46" s="82">
        <v>1467.9540000000002</v>
      </c>
    </row>
    <row r="47" spans="1:19" x14ac:dyDescent="0.25">
      <c r="A47" s="599"/>
      <c r="B47" s="600"/>
      <c r="C47" s="48"/>
      <c r="D47" s="48" t="s">
        <v>484</v>
      </c>
      <c r="E47" s="48"/>
      <c r="F47" s="49"/>
      <c r="G47" s="83">
        <v>25983.751999999997</v>
      </c>
      <c r="H47" s="84">
        <v>0</v>
      </c>
      <c r="I47" s="85">
        <v>124.76300000000001</v>
      </c>
      <c r="J47" s="85">
        <v>21937.071999999996</v>
      </c>
      <c r="K47" s="86">
        <v>22061.834999999995</v>
      </c>
      <c r="L47" s="84">
        <v>3644.007000000001</v>
      </c>
      <c r="M47" s="85">
        <v>277.91000000000008</v>
      </c>
      <c r="N47" s="86">
        <v>3921.9170000000013</v>
      </c>
    </row>
    <row r="48" spans="1:19" x14ac:dyDescent="0.25">
      <c r="A48" s="599"/>
      <c r="B48" s="600"/>
      <c r="C48" s="582" t="s">
        <v>427</v>
      </c>
      <c r="D48" s="583"/>
      <c r="E48" s="48" t="s">
        <v>485</v>
      </c>
      <c r="F48" s="49"/>
      <c r="G48" s="83">
        <v>24592.989000000001</v>
      </c>
      <c r="H48" s="84">
        <v>0</v>
      </c>
      <c r="I48" s="85">
        <v>124.76300000000001</v>
      </c>
      <c r="J48" s="85">
        <v>20882.45</v>
      </c>
      <c r="K48" s="86">
        <v>21007.213</v>
      </c>
      <c r="L48" s="84">
        <v>3386.7000000000016</v>
      </c>
      <c r="M48" s="85">
        <v>199.07600000000002</v>
      </c>
      <c r="N48" s="86">
        <v>3585.7760000000017</v>
      </c>
    </row>
    <row r="49" spans="1:19" x14ac:dyDescent="0.25">
      <c r="A49" s="599"/>
      <c r="B49" s="600"/>
      <c r="C49" s="584"/>
      <c r="D49" s="585"/>
      <c r="E49" s="48" t="s">
        <v>486</v>
      </c>
      <c r="F49" s="49"/>
      <c r="G49" s="83">
        <v>1389.7630000000004</v>
      </c>
      <c r="H49" s="84">
        <v>0</v>
      </c>
      <c r="I49" s="85">
        <v>0</v>
      </c>
      <c r="J49" s="85">
        <v>1054.6220000000003</v>
      </c>
      <c r="K49" s="86">
        <v>1054.6220000000003</v>
      </c>
      <c r="L49" s="84">
        <v>256.30700000000007</v>
      </c>
      <c r="M49" s="85">
        <v>78.834000000000003</v>
      </c>
      <c r="N49" s="86">
        <v>335.14100000000008</v>
      </c>
    </row>
    <row r="50" spans="1:19" x14ac:dyDescent="0.25">
      <c r="A50" s="599"/>
      <c r="B50" s="600"/>
      <c r="C50" s="586"/>
      <c r="D50" s="587"/>
      <c r="E50" s="48" t="s">
        <v>487</v>
      </c>
      <c r="F50" s="64"/>
      <c r="G50" s="83">
        <v>1</v>
      </c>
      <c r="H50" s="84">
        <v>0</v>
      </c>
      <c r="I50" s="85">
        <v>0</v>
      </c>
      <c r="J50" s="85">
        <v>0</v>
      </c>
      <c r="K50" s="86">
        <v>0</v>
      </c>
      <c r="L50" s="84">
        <v>1</v>
      </c>
      <c r="M50" s="85">
        <v>0</v>
      </c>
      <c r="N50" s="86">
        <v>1</v>
      </c>
    </row>
    <row r="51" spans="1:19" x14ac:dyDescent="0.25">
      <c r="A51" s="601"/>
      <c r="B51" s="602"/>
      <c r="C51" s="65"/>
      <c r="D51" s="65" t="s">
        <v>488</v>
      </c>
      <c r="E51" s="66"/>
      <c r="F51" s="67"/>
      <c r="G51" s="99">
        <v>864.02200000000005</v>
      </c>
      <c r="H51" s="100">
        <v>0</v>
      </c>
      <c r="I51" s="101">
        <v>0</v>
      </c>
      <c r="J51" s="101">
        <v>787.46</v>
      </c>
      <c r="K51" s="102">
        <v>787.46</v>
      </c>
      <c r="L51" s="100">
        <v>17.920000000000002</v>
      </c>
      <c r="M51" s="101">
        <v>58.642000000000003</v>
      </c>
      <c r="N51" s="102">
        <v>76.562000000000012</v>
      </c>
    </row>
    <row r="52" spans="1:19" ht="13.5" x14ac:dyDescent="0.25">
      <c r="A52" s="94"/>
      <c r="B52" s="94"/>
      <c r="C52" s="94"/>
      <c r="D52" s="14"/>
      <c r="E52" s="94"/>
      <c r="F52" s="94"/>
      <c r="G52" s="94"/>
      <c r="H52" s="94"/>
      <c r="I52" s="94"/>
      <c r="J52" s="94"/>
      <c r="K52" s="94"/>
      <c r="L52" s="94"/>
      <c r="M52" s="94"/>
      <c r="N52" s="95" t="s">
        <v>497</v>
      </c>
    </row>
    <row r="53" spans="1:19" x14ac:dyDescent="0.25">
      <c r="A53" s="14"/>
      <c r="B53" s="14"/>
      <c r="C53" s="14"/>
      <c r="D53" s="14"/>
      <c r="E53" s="14"/>
      <c r="F53" s="14"/>
      <c r="G53" s="14"/>
      <c r="H53" s="14"/>
      <c r="I53" s="14"/>
      <c r="J53" s="14"/>
      <c r="K53" s="14"/>
      <c r="L53" s="14"/>
      <c r="M53" s="14"/>
      <c r="N53" s="14"/>
    </row>
    <row r="54" spans="1:19" ht="18" customHeight="1" x14ac:dyDescent="0.25">
      <c r="A54" s="20"/>
      <c r="B54" s="588" t="s">
        <v>492</v>
      </c>
      <c r="C54" s="588"/>
      <c r="D54" s="588"/>
      <c r="E54" s="588"/>
      <c r="F54" s="589"/>
      <c r="G54" s="21" t="s">
        <v>268</v>
      </c>
      <c r="H54" s="22"/>
      <c r="I54" s="22"/>
      <c r="J54" s="22"/>
      <c r="K54" s="22"/>
      <c r="L54" s="22"/>
      <c r="M54" s="22"/>
      <c r="N54" s="23"/>
    </row>
    <row r="55" spans="1:19" ht="15" customHeight="1" x14ac:dyDescent="0.25">
      <c r="A55" s="24"/>
      <c r="B55" s="590"/>
      <c r="C55" s="590"/>
      <c r="D55" s="590"/>
      <c r="E55" s="590"/>
      <c r="F55" s="591"/>
      <c r="G55" s="594" t="s">
        <v>466</v>
      </c>
      <c r="H55" s="25" t="s">
        <v>467</v>
      </c>
      <c r="I55" s="26"/>
      <c r="J55" s="26"/>
      <c r="K55" s="27"/>
      <c r="L55" s="25" t="s">
        <v>468</v>
      </c>
      <c r="M55" s="26"/>
      <c r="N55" s="27"/>
    </row>
    <row r="56" spans="1:19" ht="39" customHeight="1" x14ac:dyDescent="0.25">
      <c r="A56" s="28"/>
      <c r="B56" s="592"/>
      <c r="C56" s="592"/>
      <c r="D56" s="592"/>
      <c r="E56" s="592"/>
      <c r="F56" s="593"/>
      <c r="G56" s="595"/>
      <c r="H56" s="29" t="s">
        <v>469</v>
      </c>
      <c r="I56" s="30" t="s">
        <v>470</v>
      </c>
      <c r="J56" s="30" t="s">
        <v>471</v>
      </c>
      <c r="K56" s="31" t="s">
        <v>472</v>
      </c>
      <c r="L56" s="29" t="s">
        <v>473</v>
      </c>
      <c r="M56" s="30" t="s">
        <v>474</v>
      </c>
      <c r="N56" s="31" t="s">
        <v>472</v>
      </c>
    </row>
    <row r="57" spans="1:19" s="4" customFormat="1" x14ac:dyDescent="0.25">
      <c r="A57" s="32"/>
      <c r="B57" s="33" t="s">
        <v>456</v>
      </c>
      <c r="C57" s="33"/>
      <c r="D57" s="33"/>
      <c r="E57" s="87"/>
      <c r="F57" s="34"/>
      <c r="G57" s="71">
        <v>41216730.060999967</v>
      </c>
      <c r="H57" s="72">
        <v>290928.80400000006</v>
      </c>
      <c r="I57" s="73">
        <v>24404625.184999969</v>
      </c>
      <c r="J57" s="73">
        <v>14124973.621999996</v>
      </c>
      <c r="K57" s="74">
        <v>38820527.610999964</v>
      </c>
      <c r="L57" s="72">
        <v>1943361.7720000006</v>
      </c>
      <c r="M57" s="73">
        <v>452840.67800000019</v>
      </c>
      <c r="N57" s="74">
        <v>2396202.4500000007</v>
      </c>
      <c r="O57" s="3"/>
      <c r="P57" s="1"/>
      <c r="Q57" s="1"/>
      <c r="R57" s="1"/>
      <c r="S57" s="1"/>
    </row>
    <row r="58" spans="1:19" s="4" customFormat="1" x14ac:dyDescent="0.25">
      <c r="A58" s="578" t="s">
        <v>427</v>
      </c>
      <c r="B58" s="598"/>
      <c r="C58" s="32" t="s">
        <v>457</v>
      </c>
      <c r="D58" s="33"/>
      <c r="E58" s="87"/>
      <c r="F58" s="34"/>
      <c r="G58" s="71">
        <v>6445670.3940000031</v>
      </c>
      <c r="H58" s="75">
        <v>0</v>
      </c>
      <c r="I58" s="76">
        <v>6312336.4280000031</v>
      </c>
      <c r="J58" s="76">
        <v>1604.386</v>
      </c>
      <c r="K58" s="74">
        <v>6313940.814000003</v>
      </c>
      <c r="L58" s="75">
        <v>108472.87000000002</v>
      </c>
      <c r="M58" s="76">
        <v>23256.710000000003</v>
      </c>
      <c r="N58" s="74">
        <v>131729.58000000002</v>
      </c>
      <c r="O58" s="3"/>
      <c r="P58" s="1"/>
      <c r="Q58" s="1"/>
      <c r="R58" s="1"/>
      <c r="S58" s="1"/>
    </row>
    <row r="59" spans="1:19" s="4" customFormat="1" x14ac:dyDescent="0.25">
      <c r="A59" s="599"/>
      <c r="B59" s="600"/>
      <c r="C59" s="32" t="s">
        <v>458</v>
      </c>
      <c r="D59" s="33"/>
      <c r="E59" s="87"/>
      <c r="F59" s="34"/>
      <c r="G59" s="71">
        <v>17048261.752999976</v>
      </c>
      <c r="H59" s="75">
        <v>0</v>
      </c>
      <c r="I59" s="76">
        <v>16779107.662999976</v>
      </c>
      <c r="J59" s="76">
        <v>3704.4780000000001</v>
      </c>
      <c r="K59" s="74">
        <v>16782812.140999977</v>
      </c>
      <c r="L59" s="75">
        <v>142834.804</v>
      </c>
      <c r="M59" s="76">
        <v>122614.80799999999</v>
      </c>
      <c r="N59" s="74">
        <v>265449.61199999996</v>
      </c>
      <c r="O59" s="3"/>
      <c r="P59" s="1"/>
      <c r="Q59" s="1"/>
      <c r="R59" s="1"/>
      <c r="S59" s="1"/>
    </row>
    <row r="60" spans="1:19" x14ac:dyDescent="0.25">
      <c r="A60" s="599"/>
      <c r="B60" s="600"/>
      <c r="C60" s="32" t="s">
        <v>459</v>
      </c>
      <c r="D60" s="33"/>
      <c r="E60" s="87"/>
      <c r="F60" s="34"/>
      <c r="G60" s="71">
        <v>2623530.2320000012</v>
      </c>
      <c r="H60" s="75">
        <v>258513.29100000006</v>
      </c>
      <c r="I60" s="76">
        <v>257206.16000000006</v>
      </c>
      <c r="J60" s="76">
        <v>1949653.3510000012</v>
      </c>
      <c r="K60" s="74">
        <v>2465372.8020000011</v>
      </c>
      <c r="L60" s="75">
        <v>122988.927</v>
      </c>
      <c r="M60" s="76">
        <v>35168.502999999997</v>
      </c>
      <c r="N60" s="74">
        <v>158157.43</v>
      </c>
    </row>
    <row r="61" spans="1:19" x14ac:dyDescent="0.25">
      <c r="A61" s="599"/>
      <c r="B61" s="600"/>
      <c r="C61" s="41"/>
      <c r="D61" s="42" t="s">
        <v>476</v>
      </c>
      <c r="E61" s="88"/>
      <c r="F61" s="43"/>
      <c r="G61" s="79">
        <v>207811.72099999996</v>
      </c>
      <c r="H61" s="80">
        <v>9831.5950000000012</v>
      </c>
      <c r="I61" s="81">
        <v>23811</v>
      </c>
      <c r="J61" s="81">
        <v>156709.71899999995</v>
      </c>
      <c r="K61" s="82">
        <v>190352.31399999995</v>
      </c>
      <c r="L61" s="80">
        <v>13202.576999999999</v>
      </c>
      <c r="M61" s="81">
        <v>4256.83</v>
      </c>
      <c r="N61" s="82">
        <v>17459.406999999999</v>
      </c>
    </row>
    <row r="62" spans="1:19" x14ac:dyDescent="0.25">
      <c r="A62" s="599"/>
      <c r="B62" s="600"/>
      <c r="C62" s="48"/>
      <c r="D62" s="48" t="s">
        <v>477</v>
      </c>
      <c r="E62" s="89"/>
      <c r="F62" s="49"/>
      <c r="G62" s="83">
        <v>1929087.6260000004</v>
      </c>
      <c r="H62" s="84">
        <v>139223.96800000002</v>
      </c>
      <c r="I62" s="85">
        <v>229332.28200000004</v>
      </c>
      <c r="J62" s="85">
        <v>1449524.6080000005</v>
      </c>
      <c r="K62" s="86">
        <v>1818080.8580000005</v>
      </c>
      <c r="L62" s="84">
        <v>85104.198000000004</v>
      </c>
      <c r="M62" s="85">
        <v>25902.569999999996</v>
      </c>
      <c r="N62" s="86">
        <v>111006.768</v>
      </c>
    </row>
    <row r="63" spans="1:19" x14ac:dyDescent="0.25">
      <c r="A63" s="599"/>
      <c r="B63" s="600"/>
      <c r="C63" s="48"/>
      <c r="D63" s="48" t="s">
        <v>478</v>
      </c>
      <c r="E63" s="89"/>
      <c r="F63" s="49"/>
      <c r="G63" s="83">
        <v>12907.635</v>
      </c>
      <c r="H63" s="84">
        <v>12907.635</v>
      </c>
      <c r="I63" s="85">
        <v>0</v>
      </c>
      <c r="J63" s="85">
        <v>0</v>
      </c>
      <c r="K63" s="86">
        <v>12907.635</v>
      </c>
      <c r="L63" s="84">
        <v>0</v>
      </c>
      <c r="M63" s="85">
        <v>0</v>
      </c>
      <c r="N63" s="86">
        <v>0</v>
      </c>
    </row>
    <row r="64" spans="1:19" x14ac:dyDescent="0.25">
      <c r="A64" s="599"/>
      <c r="B64" s="600"/>
      <c r="C64" s="48"/>
      <c r="D64" s="48" t="s">
        <v>479</v>
      </c>
      <c r="E64" s="89"/>
      <c r="F64" s="49"/>
      <c r="G64" s="83">
        <v>0</v>
      </c>
      <c r="H64" s="84">
        <v>0</v>
      </c>
      <c r="I64" s="85">
        <v>0</v>
      </c>
      <c r="J64" s="85">
        <v>0</v>
      </c>
      <c r="K64" s="86">
        <v>0</v>
      </c>
      <c r="L64" s="84">
        <v>0</v>
      </c>
      <c r="M64" s="85">
        <v>0</v>
      </c>
      <c r="N64" s="86">
        <v>0</v>
      </c>
    </row>
    <row r="65" spans="1:14" x14ac:dyDescent="0.25">
      <c r="A65" s="599"/>
      <c r="B65" s="600"/>
      <c r="C65" s="48"/>
      <c r="D65" s="48" t="s">
        <v>480</v>
      </c>
      <c r="E65" s="89"/>
      <c r="F65" s="49"/>
      <c r="G65" s="83">
        <v>17388.129999999997</v>
      </c>
      <c r="H65" s="84">
        <v>8979.6440000000002</v>
      </c>
      <c r="I65" s="85">
        <v>0</v>
      </c>
      <c r="J65" s="85">
        <v>8408.485999999999</v>
      </c>
      <c r="K65" s="86">
        <v>17388.129999999997</v>
      </c>
      <c r="L65" s="84">
        <v>0</v>
      </c>
      <c r="M65" s="85">
        <v>0</v>
      </c>
      <c r="N65" s="86">
        <v>0</v>
      </c>
    </row>
    <row r="66" spans="1:14" x14ac:dyDescent="0.25">
      <c r="A66" s="599"/>
      <c r="B66" s="600"/>
      <c r="C66" s="48"/>
      <c r="D66" s="48" t="s">
        <v>481</v>
      </c>
      <c r="E66" s="89"/>
      <c r="F66" s="49"/>
      <c r="G66" s="83">
        <v>456335.11999999988</v>
      </c>
      <c r="H66" s="84">
        <v>87570.448999999964</v>
      </c>
      <c r="I66" s="85">
        <v>4062.8780000000002</v>
      </c>
      <c r="J66" s="85">
        <v>335010.53799999988</v>
      </c>
      <c r="K66" s="86">
        <v>426643.86499999987</v>
      </c>
      <c r="L66" s="84">
        <v>24682.152000000002</v>
      </c>
      <c r="M66" s="85">
        <v>5009.103000000001</v>
      </c>
      <c r="N66" s="86">
        <v>29691.255000000005</v>
      </c>
    </row>
    <row r="67" spans="1:14" x14ac:dyDescent="0.25">
      <c r="A67" s="599"/>
      <c r="B67" s="600"/>
      <c r="C67" s="48"/>
      <c r="D67" s="48" t="s">
        <v>482</v>
      </c>
      <c r="E67" s="89"/>
      <c r="F67" s="49"/>
      <c r="G67" s="83">
        <v>0</v>
      </c>
      <c r="H67" s="84">
        <v>0</v>
      </c>
      <c r="I67" s="85">
        <v>0</v>
      </c>
      <c r="J67" s="85">
        <v>0</v>
      </c>
      <c r="K67" s="86">
        <v>0</v>
      </c>
      <c r="L67" s="84">
        <v>0</v>
      </c>
      <c r="M67" s="85">
        <v>0</v>
      </c>
      <c r="N67" s="86">
        <v>0</v>
      </c>
    </row>
    <row r="68" spans="1:14" x14ac:dyDescent="0.25">
      <c r="A68" s="599"/>
      <c r="B68" s="600"/>
      <c r="C68" s="32" t="s">
        <v>483</v>
      </c>
      <c r="D68" s="33"/>
      <c r="E68" s="33"/>
      <c r="F68" s="34"/>
      <c r="G68" s="71">
        <v>12656961.135000002</v>
      </c>
      <c r="H68" s="75">
        <v>0</v>
      </c>
      <c r="I68" s="76">
        <v>92164.466000000015</v>
      </c>
      <c r="J68" s="76">
        <v>10831588.49</v>
      </c>
      <c r="K68" s="74">
        <v>10923752.956</v>
      </c>
      <c r="L68" s="75">
        <v>1466805.171000001</v>
      </c>
      <c r="M68" s="76">
        <v>266403.00799999991</v>
      </c>
      <c r="N68" s="74">
        <v>1733208.1790000009</v>
      </c>
    </row>
    <row r="69" spans="1:14" x14ac:dyDescent="0.25">
      <c r="A69" s="599"/>
      <c r="B69" s="600"/>
      <c r="C69" s="41"/>
      <c r="D69" s="42" t="s">
        <v>460</v>
      </c>
      <c r="E69" s="42"/>
      <c r="F69" s="43"/>
      <c r="G69" s="79">
        <v>3705505.6779999989</v>
      </c>
      <c r="H69" s="80">
        <v>0</v>
      </c>
      <c r="I69" s="81">
        <v>52293.847999999998</v>
      </c>
      <c r="J69" s="81">
        <v>3155533.8969999989</v>
      </c>
      <c r="K69" s="82">
        <v>3207827.7449999992</v>
      </c>
      <c r="L69" s="80">
        <v>333162.50299999997</v>
      </c>
      <c r="M69" s="81">
        <v>164515.42999999993</v>
      </c>
      <c r="N69" s="82">
        <v>497677.9329999999</v>
      </c>
    </row>
    <row r="70" spans="1:14" x14ac:dyDescent="0.25">
      <c r="A70" s="599"/>
      <c r="B70" s="600"/>
      <c r="C70" s="48"/>
      <c r="D70" s="48" t="s">
        <v>484</v>
      </c>
      <c r="E70" s="48"/>
      <c r="F70" s="49"/>
      <c r="G70" s="83">
        <v>8663955.2869999968</v>
      </c>
      <c r="H70" s="84">
        <v>0</v>
      </c>
      <c r="I70" s="85">
        <v>39870.618000000002</v>
      </c>
      <c r="J70" s="85">
        <v>7410148.4179999977</v>
      </c>
      <c r="K70" s="86">
        <v>7450019.0359999975</v>
      </c>
      <c r="L70" s="84">
        <v>1127883.6649999996</v>
      </c>
      <c r="M70" s="85">
        <v>86052.585999999996</v>
      </c>
      <c r="N70" s="86">
        <v>1213936.2509999995</v>
      </c>
    </row>
    <row r="71" spans="1:14" x14ac:dyDescent="0.25">
      <c r="A71" s="599"/>
      <c r="B71" s="600"/>
      <c r="C71" s="582" t="s">
        <v>427</v>
      </c>
      <c r="D71" s="583"/>
      <c r="E71" s="48" t="s">
        <v>485</v>
      </c>
      <c r="F71" s="49"/>
      <c r="G71" s="83">
        <v>8178762.8100000005</v>
      </c>
      <c r="H71" s="84">
        <v>0</v>
      </c>
      <c r="I71" s="85">
        <v>39870.618000000002</v>
      </c>
      <c r="J71" s="85">
        <v>7034344.2370000007</v>
      </c>
      <c r="K71" s="86">
        <v>7074214.8550000004</v>
      </c>
      <c r="L71" s="84">
        <v>1046283.777</v>
      </c>
      <c r="M71" s="85">
        <v>58264.178</v>
      </c>
      <c r="N71" s="86">
        <v>1104547.9550000001</v>
      </c>
    </row>
    <row r="72" spans="1:14" x14ac:dyDescent="0.25">
      <c r="A72" s="599"/>
      <c r="B72" s="600"/>
      <c r="C72" s="584"/>
      <c r="D72" s="585"/>
      <c r="E72" s="48" t="s">
        <v>486</v>
      </c>
      <c r="F72" s="49"/>
      <c r="G72" s="83">
        <v>484961.47699999996</v>
      </c>
      <c r="H72" s="84">
        <v>0</v>
      </c>
      <c r="I72" s="85">
        <v>0</v>
      </c>
      <c r="J72" s="85">
        <v>375804.18099999998</v>
      </c>
      <c r="K72" s="86">
        <v>375804.18099999998</v>
      </c>
      <c r="L72" s="84">
        <v>81368.887999999977</v>
      </c>
      <c r="M72" s="85">
        <v>27788.407999999999</v>
      </c>
      <c r="N72" s="86">
        <v>109157.29599999997</v>
      </c>
    </row>
    <row r="73" spans="1:14" x14ac:dyDescent="0.25">
      <c r="A73" s="599"/>
      <c r="B73" s="600"/>
      <c r="C73" s="586"/>
      <c r="D73" s="587"/>
      <c r="E73" s="48" t="s">
        <v>487</v>
      </c>
      <c r="F73" s="64"/>
      <c r="G73" s="83">
        <v>231</v>
      </c>
      <c r="H73" s="84">
        <v>0</v>
      </c>
      <c r="I73" s="85">
        <v>0</v>
      </c>
      <c r="J73" s="85">
        <v>0</v>
      </c>
      <c r="K73" s="86">
        <v>0</v>
      </c>
      <c r="L73" s="84">
        <v>231</v>
      </c>
      <c r="M73" s="85">
        <v>0</v>
      </c>
      <c r="N73" s="86">
        <v>231</v>
      </c>
    </row>
    <row r="74" spans="1:14" x14ac:dyDescent="0.25">
      <c r="A74" s="601"/>
      <c r="B74" s="602"/>
      <c r="C74" s="65"/>
      <c r="D74" s="65" t="s">
        <v>488</v>
      </c>
      <c r="E74" s="66"/>
      <c r="F74" s="67"/>
      <c r="G74" s="99">
        <v>287500.17</v>
      </c>
      <c r="H74" s="100">
        <v>0</v>
      </c>
      <c r="I74" s="101">
        <v>0</v>
      </c>
      <c r="J74" s="101">
        <v>265906.17499999999</v>
      </c>
      <c r="K74" s="102">
        <v>265906.17499999999</v>
      </c>
      <c r="L74" s="100">
        <v>5759.0029999999997</v>
      </c>
      <c r="M74" s="101">
        <v>15834.992</v>
      </c>
      <c r="N74" s="102">
        <v>21593.994999999999</v>
      </c>
    </row>
    <row r="75" spans="1:14" ht="13.5" x14ac:dyDescent="0.25">
      <c r="A75" s="94"/>
      <c r="B75" s="94"/>
      <c r="C75" s="94"/>
      <c r="D75" s="14"/>
      <c r="E75" s="94"/>
      <c r="F75" s="94"/>
      <c r="G75" s="94"/>
      <c r="H75" s="94"/>
      <c r="I75" s="94"/>
      <c r="J75" s="94"/>
      <c r="K75" s="94"/>
      <c r="L75" s="94"/>
      <c r="M75" s="94"/>
      <c r="N75" s="95" t="s">
        <v>498</v>
      </c>
    </row>
  </sheetData>
  <sheetProtection password="CB3F" sheet="1" objects="1" scenarios="1"/>
  <mergeCells count="13">
    <mergeCell ref="A3:I3"/>
    <mergeCell ref="B8:F10"/>
    <mergeCell ref="G9:G10"/>
    <mergeCell ref="A12:B28"/>
    <mergeCell ref="C25:D27"/>
    <mergeCell ref="A58:B74"/>
    <mergeCell ref="C71:D73"/>
    <mergeCell ref="B31:F33"/>
    <mergeCell ref="G32:G33"/>
    <mergeCell ref="A35:B51"/>
    <mergeCell ref="C48:D50"/>
    <mergeCell ref="B54:F56"/>
    <mergeCell ref="G55:G56"/>
  </mergeCells>
  <phoneticPr fontId="0" type="noConversion"/>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1" manualBreakCount="1">
    <brk id="53"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47"/>
  <sheetViews>
    <sheetView showOutlineSymbols="0" topLeftCell="A2" zoomScale="90" zoomScaleNormal="90" workbookViewId="0">
      <pane xSplit="6" ySplit="5" topLeftCell="G7" activePane="bottomRight" state="frozen"/>
      <selection activeCell="C39" sqref="C39"/>
      <selection pane="topRight" activeCell="C39" sqref="C39"/>
      <selection pane="bottomLeft" activeCell="C39" sqref="C39"/>
      <selection pane="bottomRight" activeCell="A3" sqref="A3:I3"/>
    </sheetView>
  </sheetViews>
  <sheetFormatPr defaultColWidth="1.7109375" defaultRowHeight="12.75" x14ac:dyDescent="0.25"/>
  <cols>
    <col min="1" max="1" width="1.140625" style="103" customWidth="1"/>
    <col min="2" max="2" width="2.140625" style="103" customWidth="1"/>
    <col min="3" max="4" width="1.7109375" style="103" customWidth="1"/>
    <col min="5" max="5" width="24.7109375" style="103" customWidth="1"/>
    <col min="6" max="6" width="3" style="103" customWidth="1"/>
    <col min="7" max="8" width="11.85546875" style="103" customWidth="1"/>
    <col min="9" max="9" width="7.7109375" style="103" customWidth="1"/>
    <col min="10" max="11" width="11.85546875" style="103" customWidth="1"/>
    <col min="12" max="12" width="7.7109375" style="103" customWidth="1"/>
    <col min="13" max="13" width="9.7109375" style="103" customWidth="1"/>
    <col min="14" max="254" width="9.140625" style="103" customWidth="1"/>
    <col min="255" max="255" width="4.42578125" style="103" customWidth="1"/>
    <col min="256" max="16384" width="1.7109375" style="103"/>
  </cols>
  <sheetData>
    <row r="1" spans="1:16" hidden="1" x14ac:dyDescent="0.25"/>
    <row r="2" spans="1:16" ht="9" customHeight="1" x14ac:dyDescent="0.25"/>
    <row r="3" spans="1:16" s="1" customFormat="1" ht="39" customHeight="1" x14ac:dyDescent="0.2">
      <c r="A3" s="577" t="s">
        <v>669</v>
      </c>
      <c r="B3" s="596"/>
      <c r="C3" s="596"/>
      <c r="D3" s="596"/>
      <c r="E3" s="596"/>
      <c r="F3" s="596"/>
      <c r="G3" s="596"/>
      <c r="H3" s="596"/>
      <c r="I3" s="597"/>
      <c r="J3" s="13"/>
      <c r="K3" s="15"/>
      <c r="L3" s="15"/>
      <c r="M3" s="2" t="s">
        <v>270</v>
      </c>
    </row>
    <row r="4" spans="1:16" s="1" customFormat="1" ht="18" x14ac:dyDescent="0.25">
      <c r="A4" s="16" t="s">
        <v>258</v>
      </c>
      <c r="B4" s="16"/>
      <c r="C4" s="16"/>
      <c r="D4" s="16"/>
      <c r="E4" s="16"/>
      <c r="F4" s="16"/>
      <c r="G4" s="16"/>
      <c r="H4" s="16"/>
      <c r="I4" s="16"/>
      <c r="J4" s="16"/>
      <c r="K4" s="16"/>
      <c r="L4" s="16"/>
      <c r="M4" s="16"/>
    </row>
    <row r="5" spans="1:16" ht="33" customHeight="1" x14ac:dyDescent="0.25">
      <c r="A5" s="623" t="s">
        <v>269</v>
      </c>
      <c r="B5" s="623"/>
      <c r="C5" s="623"/>
      <c r="D5" s="623"/>
      <c r="E5" s="623"/>
      <c r="F5" s="623"/>
      <c r="G5" s="623"/>
      <c r="H5" s="623"/>
      <c r="I5" s="623"/>
      <c r="J5" s="623"/>
      <c r="K5" s="623"/>
      <c r="L5" s="623"/>
      <c r="M5" s="623"/>
    </row>
    <row r="6" spans="1:16" x14ac:dyDescent="0.25">
      <c r="A6" s="104"/>
      <c r="B6" s="104"/>
      <c r="C6" s="104"/>
      <c r="D6" s="104"/>
      <c r="E6" s="104"/>
      <c r="F6" s="104"/>
      <c r="G6" s="105"/>
      <c r="H6" s="104"/>
      <c r="I6" s="104"/>
      <c r="J6" s="104"/>
      <c r="K6" s="104"/>
      <c r="L6" s="104"/>
      <c r="M6" s="104"/>
    </row>
    <row r="7" spans="1:16" x14ac:dyDescent="0.25">
      <c r="A7" s="104"/>
      <c r="B7" s="104"/>
      <c r="C7" s="104"/>
      <c r="D7" s="104"/>
      <c r="E7" s="104"/>
      <c r="F7" s="104"/>
      <c r="G7" s="104"/>
      <c r="H7" s="104"/>
      <c r="I7" s="104"/>
      <c r="J7" s="104"/>
      <c r="K7" s="104"/>
      <c r="L7" s="104"/>
      <c r="M7" s="104"/>
    </row>
    <row r="8" spans="1:16" ht="18" customHeight="1" x14ac:dyDescent="0.25">
      <c r="A8" s="106"/>
      <c r="B8" s="611" t="s">
        <v>499</v>
      </c>
      <c r="C8" s="611"/>
      <c r="D8" s="611"/>
      <c r="E8" s="611"/>
      <c r="F8" s="612"/>
      <c r="G8" s="107" t="s">
        <v>271</v>
      </c>
      <c r="H8" s="108"/>
      <c r="I8" s="108"/>
      <c r="J8" s="108"/>
      <c r="K8" s="108"/>
      <c r="L8" s="108"/>
      <c r="M8" s="109"/>
    </row>
    <row r="9" spans="1:16" ht="13.5" customHeight="1" x14ac:dyDescent="0.25">
      <c r="A9" s="110"/>
      <c r="B9" s="613"/>
      <c r="C9" s="613"/>
      <c r="D9" s="613"/>
      <c r="E9" s="613"/>
      <c r="F9" s="614"/>
      <c r="G9" s="111" t="s">
        <v>500</v>
      </c>
      <c r="H9" s="112"/>
      <c r="I9" s="113"/>
      <c r="J9" s="114" t="s">
        <v>501</v>
      </c>
      <c r="K9" s="115"/>
      <c r="L9" s="115"/>
      <c r="M9" s="116"/>
    </row>
    <row r="10" spans="1:16" ht="13.5" customHeight="1" x14ac:dyDescent="0.25">
      <c r="A10" s="117"/>
      <c r="B10" s="615"/>
      <c r="C10" s="615"/>
      <c r="D10" s="615"/>
      <c r="E10" s="615"/>
      <c r="F10" s="616"/>
      <c r="G10" s="118" t="s">
        <v>502</v>
      </c>
      <c r="H10" s="119" t="s">
        <v>503</v>
      </c>
      <c r="I10" s="120" t="s">
        <v>504</v>
      </c>
      <c r="J10" s="118" t="s">
        <v>502</v>
      </c>
      <c r="K10" s="119" t="s">
        <v>503</v>
      </c>
      <c r="L10" s="119" t="s">
        <v>504</v>
      </c>
      <c r="M10" s="120" t="s">
        <v>455</v>
      </c>
    </row>
    <row r="11" spans="1:16" s="129" customFormat="1" x14ac:dyDescent="0.25">
      <c r="A11" s="121"/>
      <c r="B11" s="122" t="s">
        <v>456</v>
      </c>
      <c r="C11" s="122"/>
      <c r="D11" s="122"/>
      <c r="E11" s="122"/>
      <c r="F11" s="123"/>
      <c r="G11" s="36">
        <v>21360.305199999999</v>
      </c>
      <c r="H11" s="37">
        <v>21971.487052277836</v>
      </c>
      <c r="I11" s="124">
        <v>1.0286129737639629</v>
      </c>
      <c r="J11" s="125">
        <v>213200.91</v>
      </c>
      <c r="K11" s="126">
        <v>211093.97299999851</v>
      </c>
      <c r="L11" s="127">
        <v>0.99011759846615344</v>
      </c>
      <c r="M11" s="128">
        <v>-2106.9370000014897</v>
      </c>
      <c r="N11" s="103"/>
      <c r="O11" s="103"/>
      <c r="P11" s="103"/>
    </row>
    <row r="12" spans="1:16" s="129" customFormat="1" ht="12.75" customHeight="1" x14ac:dyDescent="0.25">
      <c r="A12" s="617" t="s">
        <v>427</v>
      </c>
      <c r="B12" s="618"/>
      <c r="C12" s="9" t="s">
        <v>457</v>
      </c>
      <c r="D12" s="130"/>
      <c r="E12" s="130"/>
      <c r="F12" s="131"/>
      <c r="G12" s="45">
        <v>18329.373</v>
      </c>
      <c r="H12" s="46">
        <v>18790.992678475966</v>
      </c>
      <c r="I12" s="132">
        <v>1.0251846955417387</v>
      </c>
      <c r="J12" s="133">
        <v>31986.633000000002</v>
      </c>
      <c r="K12" s="134">
        <v>33126.754999999874</v>
      </c>
      <c r="L12" s="135">
        <v>1.0356437015424498</v>
      </c>
      <c r="M12" s="136">
        <v>1140.1219999998721</v>
      </c>
      <c r="N12" s="103"/>
      <c r="O12" s="103"/>
      <c r="P12" s="103"/>
    </row>
    <row r="13" spans="1:16" s="129" customFormat="1" x14ac:dyDescent="0.25">
      <c r="A13" s="619"/>
      <c r="B13" s="620"/>
      <c r="C13" s="10" t="s">
        <v>458</v>
      </c>
      <c r="D13" s="137"/>
      <c r="E13" s="137"/>
      <c r="F13" s="138"/>
      <c r="G13" s="51">
        <v>22817.647799999999</v>
      </c>
      <c r="H13" s="52">
        <v>23834.052060509133</v>
      </c>
      <c r="I13" s="139">
        <v>1.0445446554972742</v>
      </c>
      <c r="J13" s="140">
        <v>67632.585999999996</v>
      </c>
      <c r="K13" s="141">
        <v>66777.192999999956</v>
      </c>
      <c r="L13" s="142">
        <v>0.98735235408564681</v>
      </c>
      <c r="M13" s="143">
        <v>-855.39300000004005</v>
      </c>
      <c r="N13" s="103"/>
      <c r="O13" s="103"/>
      <c r="P13" s="103"/>
    </row>
    <row r="14" spans="1:16" x14ac:dyDescent="0.25">
      <c r="A14" s="619"/>
      <c r="B14" s="620"/>
      <c r="C14" s="10" t="s">
        <v>459</v>
      </c>
      <c r="D14" s="137"/>
      <c r="E14" s="137"/>
      <c r="F14" s="138"/>
      <c r="G14" s="51">
        <v>23616.981199999998</v>
      </c>
      <c r="H14" s="52">
        <v>24234.847525530251</v>
      </c>
      <c r="I14" s="139">
        <v>1.0261619518725895</v>
      </c>
      <c r="J14" s="140">
        <v>12642.073</v>
      </c>
      <c r="K14" s="141">
        <v>12279.870000000008</v>
      </c>
      <c r="L14" s="142">
        <v>0.97134939815645804</v>
      </c>
      <c r="M14" s="143">
        <v>-362.20299999999224</v>
      </c>
    </row>
    <row r="15" spans="1:16" x14ac:dyDescent="0.25">
      <c r="A15" s="619"/>
      <c r="B15" s="620"/>
      <c r="C15" s="10" t="s">
        <v>460</v>
      </c>
      <c r="D15" s="137"/>
      <c r="E15" s="137"/>
      <c r="F15" s="138"/>
      <c r="G15" s="51">
        <v>24675.123299999999</v>
      </c>
      <c r="H15" s="52">
        <v>25483.238313676266</v>
      </c>
      <c r="I15" s="139">
        <v>1.0327501915127721</v>
      </c>
      <c r="J15" s="140">
        <v>11796.291999999999</v>
      </c>
      <c r="K15" s="141">
        <v>11623.20899999999</v>
      </c>
      <c r="L15" s="142">
        <v>0.98532733845516796</v>
      </c>
      <c r="M15" s="143">
        <v>-173.08300000000963</v>
      </c>
    </row>
    <row r="16" spans="1:16" x14ac:dyDescent="0.25">
      <c r="A16" s="619"/>
      <c r="B16" s="620"/>
      <c r="C16" s="10" t="s">
        <v>461</v>
      </c>
      <c r="D16" s="137"/>
      <c r="E16" s="137"/>
      <c r="F16" s="138"/>
      <c r="G16" s="51">
        <v>23923.343400000002</v>
      </c>
      <c r="H16" s="52">
        <v>24442.827460096381</v>
      </c>
      <c r="I16" s="139">
        <v>1.0217145259092999</v>
      </c>
      <c r="J16" s="140">
        <v>35621.832000000002</v>
      </c>
      <c r="K16" s="141">
        <v>34351.188000000016</v>
      </c>
      <c r="L16" s="142">
        <v>0.96432962796523247</v>
      </c>
      <c r="M16" s="143">
        <v>-1270.6439999999857</v>
      </c>
    </row>
    <row r="17" spans="1:16" x14ac:dyDescent="0.25">
      <c r="A17" s="619"/>
      <c r="B17" s="620"/>
      <c r="C17" s="144" t="s">
        <v>462</v>
      </c>
      <c r="D17" s="145"/>
      <c r="E17" s="146"/>
      <c r="F17" s="137"/>
      <c r="G17" s="51">
        <v>25944.258300000001</v>
      </c>
      <c r="H17" s="52">
        <v>26499.188506860286</v>
      </c>
      <c r="I17" s="147">
        <v>1.0213893263181197</v>
      </c>
      <c r="J17" s="140">
        <v>1316.194</v>
      </c>
      <c r="K17" s="141">
        <v>1307.2609999999995</v>
      </c>
      <c r="L17" s="142">
        <v>0.99321300659325262</v>
      </c>
      <c r="M17" s="143">
        <v>-8.9330000000004475</v>
      </c>
    </row>
    <row r="18" spans="1:16" x14ac:dyDescent="0.25">
      <c r="A18" s="621"/>
      <c r="B18" s="622"/>
      <c r="C18" s="148" t="s">
        <v>463</v>
      </c>
      <c r="D18" s="149"/>
      <c r="E18" s="150"/>
      <c r="F18" s="151"/>
      <c r="G18" s="51">
        <v>24780.335800000001</v>
      </c>
      <c r="H18" s="91">
        <v>25697.969476953702</v>
      </c>
      <c r="I18" s="152">
        <v>1.0370307200176723</v>
      </c>
      <c r="J18" s="140">
        <v>977.75699999999995</v>
      </c>
      <c r="K18" s="153">
        <v>945.79899999999986</v>
      </c>
      <c r="L18" s="154">
        <v>0.9673149872616611</v>
      </c>
      <c r="M18" s="155">
        <v>-31.958000000000084</v>
      </c>
    </row>
    <row r="19" spans="1:16" ht="13.5" x14ac:dyDescent="0.25">
      <c r="A19" s="12"/>
      <c r="B19" s="156"/>
      <c r="C19" s="14"/>
      <c r="D19" s="156"/>
      <c r="E19" s="156"/>
      <c r="F19" s="156"/>
      <c r="G19" s="156"/>
      <c r="H19" s="156"/>
      <c r="I19" s="156"/>
      <c r="J19" s="156"/>
      <c r="K19" s="156"/>
      <c r="L19" s="156"/>
      <c r="M19" s="70" t="s">
        <v>505</v>
      </c>
    </row>
    <row r="20" spans="1:16" x14ac:dyDescent="0.25">
      <c r="A20" s="104"/>
      <c r="B20" s="104"/>
      <c r="C20" s="104"/>
      <c r="D20" s="104"/>
      <c r="E20" s="104"/>
      <c r="F20" s="104"/>
      <c r="G20" s="104"/>
      <c r="H20" s="104"/>
      <c r="I20" s="104"/>
      <c r="J20" s="104"/>
      <c r="K20" s="104"/>
      <c r="L20" s="104"/>
      <c r="M20" s="104"/>
    </row>
    <row r="21" spans="1:16" ht="18" customHeight="1" x14ac:dyDescent="0.25">
      <c r="A21" s="106"/>
      <c r="B21" s="611" t="s">
        <v>499</v>
      </c>
      <c r="C21" s="611"/>
      <c r="D21" s="611"/>
      <c r="E21" s="611"/>
      <c r="F21" s="612"/>
      <c r="G21" s="107" t="s">
        <v>272</v>
      </c>
      <c r="H21" s="108"/>
      <c r="I21" s="108"/>
      <c r="J21" s="108"/>
      <c r="K21" s="108"/>
      <c r="L21" s="108"/>
      <c r="M21" s="109"/>
    </row>
    <row r="22" spans="1:16" ht="21.75" customHeight="1" x14ac:dyDescent="0.25">
      <c r="A22" s="110"/>
      <c r="B22" s="613"/>
      <c r="C22" s="613"/>
      <c r="D22" s="613"/>
      <c r="E22" s="613"/>
      <c r="F22" s="614"/>
      <c r="G22" s="111" t="s">
        <v>500</v>
      </c>
      <c r="H22" s="112"/>
      <c r="I22" s="113"/>
      <c r="J22" s="114" t="s">
        <v>501</v>
      </c>
      <c r="K22" s="115"/>
      <c r="L22" s="115"/>
      <c r="M22" s="116"/>
    </row>
    <row r="23" spans="1:16" ht="13.5" customHeight="1" x14ac:dyDescent="0.25">
      <c r="A23" s="117"/>
      <c r="B23" s="615"/>
      <c r="C23" s="615"/>
      <c r="D23" s="615"/>
      <c r="E23" s="615"/>
      <c r="F23" s="616"/>
      <c r="G23" s="118" t="s">
        <v>502</v>
      </c>
      <c r="H23" s="119" t="s">
        <v>503</v>
      </c>
      <c r="I23" s="120" t="s">
        <v>504</v>
      </c>
      <c r="J23" s="118" t="s">
        <v>502</v>
      </c>
      <c r="K23" s="119" t="s">
        <v>503</v>
      </c>
      <c r="L23" s="119" t="s">
        <v>504</v>
      </c>
      <c r="M23" s="120" t="s">
        <v>455</v>
      </c>
    </row>
    <row r="24" spans="1:16" s="129" customFormat="1" x14ac:dyDescent="0.25">
      <c r="A24" s="121"/>
      <c r="B24" s="122" t="s">
        <v>456</v>
      </c>
      <c r="C24" s="122"/>
      <c r="D24" s="122"/>
      <c r="E24" s="122"/>
      <c r="F24" s="123"/>
      <c r="G24" s="36">
        <v>24210.2631</v>
      </c>
      <c r="H24" s="37">
        <v>25066.610714009479</v>
      </c>
      <c r="I24" s="157">
        <v>1.0353712642639343</v>
      </c>
      <c r="J24" s="125">
        <v>148780.88399999999</v>
      </c>
      <c r="K24" s="126">
        <v>148854.71099999896</v>
      </c>
      <c r="L24" s="158">
        <v>1.0004962129408974</v>
      </c>
      <c r="M24" s="128">
        <v>73.826999998971587</v>
      </c>
      <c r="N24" s="103"/>
      <c r="O24" s="103"/>
      <c r="P24" s="103"/>
    </row>
    <row r="25" spans="1:16" s="129" customFormat="1" ht="12.75" customHeight="1" x14ac:dyDescent="0.25">
      <c r="A25" s="617" t="s">
        <v>427</v>
      </c>
      <c r="B25" s="618"/>
      <c r="C25" s="9" t="s">
        <v>457</v>
      </c>
      <c r="D25" s="130"/>
      <c r="E25" s="130"/>
      <c r="F25" s="131"/>
      <c r="G25" s="45">
        <v>20149.161100000001</v>
      </c>
      <c r="H25" s="46">
        <v>20801.162414406703</v>
      </c>
      <c r="I25" s="159">
        <v>1.0323587325135191</v>
      </c>
      <c r="J25" s="133">
        <v>24243.311000000002</v>
      </c>
      <c r="K25" s="134">
        <v>25242.303000000076</v>
      </c>
      <c r="L25" s="132">
        <v>1.0412069127026451</v>
      </c>
      <c r="M25" s="136">
        <v>998.99200000007477</v>
      </c>
      <c r="N25" s="103"/>
      <c r="O25" s="103"/>
      <c r="P25" s="103"/>
    </row>
    <row r="26" spans="1:16" s="129" customFormat="1" x14ac:dyDescent="0.25">
      <c r="A26" s="619"/>
      <c r="B26" s="620"/>
      <c r="C26" s="10" t="s">
        <v>458</v>
      </c>
      <c r="D26" s="137"/>
      <c r="E26" s="137"/>
      <c r="F26" s="138"/>
      <c r="G26" s="51">
        <v>25273.7163</v>
      </c>
      <c r="H26" s="52">
        <v>26459.829994185366</v>
      </c>
      <c r="I26" s="160">
        <v>1.0469307196498587</v>
      </c>
      <c r="J26" s="140">
        <v>52874.635999999999</v>
      </c>
      <c r="K26" s="141">
        <v>52783.723999999835</v>
      </c>
      <c r="L26" s="139">
        <v>0.99828061227693055</v>
      </c>
      <c r="M26" s="143">
        <v>-90.912000000163971</v>
      </c>
      <c r="N26" s="103"/>
      <c r="O26" s="103"/>
      <c r="P26" s="103"/>
    </row>
    <row r="27" spans="1:16" x14ac:dyDescent="0.25">
      <c r="A27" s="619"/>
      <c r="B27" s="620"/>
      <c r="C27" s="10" t="s">
        <v>459</v>
      </c>
      <c r="D27" s="137"/>
      <c r="E27" s="137"/>
      <c r="F27" s="138"/>
      <c r="G27" s="51">
        <v>25302.449700000001</v>
      </c>
      <c r="H27" s="52">
        <v>26091.912912224783</v>
      </c>
      <c r="I27" s="160">
        <v>1.031201058458177</v>
      </c>
      <c r="J27" s="140">
        <v>10175.968999999999</v>
      </c>
      <c r="K27" s="141">
        <v>9945.7970000000078</v>
      </c>
      <c r="L27" s="139">
        <v>0.97738082731973819</v>
      </c>
      <c r="M27" s="143">
        <v>-230.17199999999139</v>
      </c>
    </row>
    <row r="28" spans="1:16" x14ac:dyDescent="0.25">
      <c r="A28" s="619"/>
      <c r="B28" s="620"/>
      <c r="C28" s="10" t="s">
        <v>460</v>
      </c>
      <c r="D28" s="137"/>
      <c r="E28" s="137"/>
      <c r="F28" s="138"/>
      <c r="G28" s="51">
        <v>26683.109700000001</v>
      </c>
      <c r="H28" s="52">
        <v>27609.582097958497</v>
      </c>
      <c r="I28" s="160">
        <v>1.0347213052891844</v>
      </c>
      <c r="J28" s="140">
        <v>9630.9310000000005</v>
      </c>
      <c r="K28" s="141">
        <v>9567.6090000000022</v>
      </c>
      <c r="L28" s="139">
        <v>0.9934251423875845</v>
      </c>
      <c r="M28" s="143">
        <v>-63.321999999998297</v>
      </c>
    </row>
    <row r="29" spans="1:16" x14ac:dyDescent="0.25">
      <c r="A29" s="619"/>
      <c r="B29" s="620"/>
      <c r="C29" s="10" t="s">
        <v>461</v>
      </c>
      <c r="D29" s="137"/>
      <c r="E29" s="137"/>
      <c r="F29" s="138"/>
      <c r="G29" s="51">
        <v>26031.263900000002</v>
      </c>
      <c r="H29" s="52">
        <v>26676.246699398034</v>
      </c>
      <c r="I29" s="160">
        <v>1.024777237166653</v>
      </c>
      <c r="J29" s="140">
        <v>27146.601999999999</v>
      </c>
      <c r="K29" s="141">
        <v>26396.70000000003</v>
      </c>
      <c r="L29" s="139">
        <v>0.97237584284029477</v>
      </c>
      <c r="M29" s="143">
        <v>-749.90199999996912</v>
      </c>
    </row>
    <row r="30" spans="1:16" x14ac:dyDescent="0.25">
      <c r="A30" s="619"/>
      <c r="B30" s="620"/>
      <c r="C30" s="144" t="s">
        <v>462</v>
      </c>
      <c r="D30" s="145"/>
      <c r="E30" s="146"/>
      <c r="F30" s="137"/>
      <c r="G30" s="51">
        <v>28583.580300000001</v>
      </c>
      <c r="H30" s="52">
        <v>29260.122932839538</v>
      </c>
      <c r="I30" s="160">
        <v>1.0236689255068421</v>
      </c>
      <c r="J30" s="161">
        <v>993.29499999999996</v>
      </c>
      <c r="K30" s="141">
        <v>1008.2470000000002</v>
      </c>
      <c r="L30" s="139">
        <v>1.0150529298949458</v>
      </c>
      <c r="M30" s="143">
        <v>14.952000000000226</v>
      </c>
    </row>
    <row r="31" spans="1:16" x14ac:dyDescent="0.25">
      <c r="A31" s="621"/>
      <c r="B31" s="622"/>
      <c r="C31" s="148" t="s">
        <v>463</v>
      </c>
      <c r="D31" s="149"/>
      <c r="E31" s="150"/>
      <c r="F31" s="151"/>
      <c r="G31" s="51">
        <v>26218.792700000002</v>
      </c>
      <c r="H31" s="91">
        <v>27352.850813291076</v>
      </c>
      <c r="I31" s="162">
        <v>1.0432536359041076</v>
      </c>
      <c r="J31" s="161">
        <v>804.00300000000004</v>
      </c>
      <c r="K31" s="153">
        <v>785.88099999999997</v>
      </c>
      <c r="L31" s="163">
        <v>0.97746028310839628</v>
      </c>
      <c r="M31" s="155">
        <v>-18.122000000000071</v>
      </c>
    </row>
    <row r="32" spans="1:16" ht="13.5" x14ac:dyDescent="0.25">
      <c r="A32" s="12"/>
      <c r="B32" s="156"/>
      <c r="C32" s="14"/>
      <c r="D32" s="156"/>
      <c r="E32" s="156"/>
      <c r="F32" s="156"/>
      <c r="G32" s="156"/>
      <c r="H32" s="156"/>
      <c r="I32" s="156"/>
      <c r="J32" s="156"/>
      <c r="K32" s="156"/>
      <c r="L32" s="156"/>
      <c r="M32" s="70" t="s">
        <v>506</v>
      </c>
    </row>
    <row r="33" spans="1:20" x14ac:dyDescent="0.25">
      <c r="A33" s="104"/>
      <c r="B33" s="104"/>
      <c r="C33" s="104"/>
      <c r="D33" s="104"/>
      <c r="E33" s="104"/>
      <c r="F33" s="104"/>
      <c r="G33" s="104"/>
      <c r="H33" s="104"/>
      <c r="I33" s="104"/>
      <c r="J33" s="104"/>
      <c r="K33" s="104"/>
      <c r="L33" s="104"/>
      <c r="M33" s="104"/>
    </row>
    <row r="34" spans="1:20" ht="18" customHeight="1" x14ac:dyDescent="0.25">
      <c r="A34" s="106"/>
      <c r="B34" s="611" t="s">
        <v>499</v>
      </c>
      <c r="C34" s="611"/>
      <c r="D34" s="611"/>
      <c r="E34" s="611"/>
      <c r="F34" s="612"/>
      <c r="G34" s="107" t="s">
        <v>273</v>
      </c>
      <c r="H34" s="108"/>
      <c r="I34" s="108"/>
      <c r="J34" s="108"/>
      <c r="K34" s="108"/>
      <c r="L34" s="108"/>
      <c r="M34" s="109"/>
      <c r="T34" s="103" t="s">
        <v>413</v>
      </c>
    </row>
    <row r="35" spans="1:20" ht="13.5" customHeight="1" x14ac:dyDescent="0.25">
      <c r="A35" s="110"/>
      <c r="B35" s="613"/>
      <c r="C35" s="613"/>
      <c r="D35" s="613"/>
      <c r="E35" s="613"/>
      <c r="F35" s="614"/>
      <c r="G35" s="111" t="s">
        <v>500</v>
      </c>
      <c r="H35" s="112"/>
      <c r="I35" s="113"/>
      <c r="J35" s="114" t="s">
        <v>501</v>
      </c>
      <c r="K35" s="115"/>
      <c r="L35" s="115"/>
      <c r="M35" s="116"/>
    </row>
    <row r="36" spans="1:20" ht="13.5" customHeight="1" x14ac:dyDescent="0.25">
      <c r="A36" s="117"/>
      <c r="B36" s="615"/>
      <c r="C36" s="615"/>
      <c r="D36" s="615"/>
      <c r="E36" s="615"/>
      <c r="F36" s="616"/>
      <c r="G36" s="118" t="s">
        <v>502</v>
      </c>
      <c r="H36" s="119" t="s">
        <v>503</v>
      </c>
      <c r="I36" s="120" t="s">
        <v>504</v>
      </c>
      <c r="J36" s="118" t="s">
        <v>502</v>
      </c>
      <c r="K36" s="119" t="s">
        <v>503</v>
      </c>
      <c r="L36" s="119" t="s">
        <v>504</v>
      </c>
      <c r="M36" s="120" t="s">
        <v>455</v>
      </c>
    </row>
    <row r="37" spans="1:20" s="129" customFormat="1" x14ac:dyDescent="0.25">
      <c r="A37" s="121"/>
      <c r="B37" s="122" t="s">
        <v>456</v>
      </c>
      <c r="C37" s="122"/>
      <c r="D37" s="122"/>
      <c r="E37" s="122"/>
      <c r="F37" s="123"/>
      <c r="G37" s="36">
        <v>14778.2019</v>
      </c>
      <c r="H37" s="37">
        <v>14569.0255935233</v>
      </c>
      <c r="I37" s="124">
        <v>0.98584561857442887</v>
      </c>
      <c r="J37" s="125">
        <v>64420.025999999998</v>
      </c>
      <c r="K37" s="126">
        <v>62239.262000000002</v>
      </c>
      <c r="L37" s="124">
        <v>0.96614773176279067</v>
      </c>
      <c r="M37" s="128">
        <v>-2180.7639999999956</v>
      </c>
      <c r="N37" s="103"/>
      <c r="O37" s="103"/>
      <c r="P37" s="103"/>
    </row>
    <row r="38" spans="1:20" s="129" customFormat="1" ht="12.75" customHeight="1" x14ac:dyDescent="0.25">
      <c r="A38" s="617" t="s">
        <v>427</v>
      </c>
      <c r="B38" s="618"/>
      <c r="C38" s="9" t="s">
        <v>457</v>
      </c>
      <c r="D38" s="130"/>
      <c r="E38" s="130"/>
      <c r="F38" s="131"/>
      <c r="G38" s="45">
        <v>12631.8585</v>
      </c>
      <c r="H38" s="46">
        <v>12355.375649442729</v>
      </c>
      <c r="I38" s="132">
        <v>0.97811225873395657</v>
      </c>
      <c r="J38" s="133">
        <v>7743.3220000000001</v>
      </c>
      <c r="K38" s="134">
        <v>7884.4519999999939</v>
      </c>
      <c r="L38" s="132">
        <v>1.0182260275370176</v>
      </c>
      <c r="M38" s="136">
        <v>141.12999999999374</v>
      </c>
      <c r="N38" s="103"/>
      <c r="O38" s="103"/>
      <c r="P38" s="103"/>
    </row>
    <row r="39" spans="1:20" s="129" customFormat="1" x14ac:dyDescent="0.25">
      <c r="A39" s="619"/>
      <c r="B39" s="620"/>
      <c r="C39" s="10" t="s">
        <v>458</v>
      </c>
      <c r="D39" s="137"/>
      <c r="E39" s="137"/>
      <c r="F39" s="138"/>
      <c r="G39" s="51">
        <v>14018.070100000001</v>
      </c>
      <c r="H39" s="52">
        <v>13929.550343568642</v>
      </c>
      <c r="I39" s="139">
        <v>0.9936853107596203</v>
      </c>
      <c r="J39" s="140">
        <v>14757.95</v>
      </c>
      <c r="K39" s="141">
        <v>13993.468999999988</v>
      </c>
      <c r="L39" s="139">
        <v>0.94819869968389836</v>
      </c>
      <c r="M39" s="143">
        <v>-764.4810000000125</v>
      </c>
      <c r="N39" s="103"/>
      <c r="O39" s="103"/>
      <c r="P39" s="103"/>
    </row>
    <row r="40" spans="1:20" x14ac:dyDescent="0.25">
      <c r="A40" s="619"/>
      <c r="B40" s="620"/>
      <c r="C40" s="10" t="s">
        <v>459</v>
      </c>
      <c r="D40" s="137"/>
      <c r="E40" s="137"/>
      <c r="F40" s="138"/>
      <c r="G40" s="51">
        <v>16662.174999999999</v>
      </c>
      <c r="H40" s="52">
        <v>16321.64371751299</v>
      </c>
      <c r="I40" s="139">
        <v>0.97956261517556931</v>
      </c>
      <c r="J40" s="140">
        <v>2466.1039999999998</v>
      </c>
      <c r="K40" s="141">
        <v>2334.0729999999994</v>
      </c>
      <c r="L40" s="139">
        <v>0.94646170640005434</v>
      </c>
      <c r="M40" s="143">
        <v>-132.0310000000004</v>
      </c>
    </row>
    <row r="41" spans="1:20" x14ac:dyDescent="0.25">
      <c r="A41" s="619"/>
      <c r="B41" s="620"/>
      <c r="C41" s="10" t="s">
        <v>460</v>
      </c>
      <c r="D41" s="137"/>
      <c r="E41" s="137"/>
      <c r="F41" s="138"/>
      <c r="G41" s="51">
        <v>15744.151099999999</v>
      </c>
      <c r="H41" s="52">
        <v>15586.358605759864</v>
      </c>
      <c r="I41" s="139">
        <v>0.98997770707115895</v>
      </c>
      <c r="J41" s="140">
        <v>2165.3609999999999</v>
      </c>
      <c r="K41" s="141">
        <v>2055.6000000000008</v>
      </c>
      <c r="L41" s="139">
        <v>0.94931053066902049</v>
      </c>
      <c r="M41" s="143">
        <v>-109.76099999999906</v>
      </c>
    </row>
    <row r="42" spans="1:20" x14ac:dyDescent="0.25">
      <c r="A42" s="619"/>
      <c r="B42" s="620"/>
      <c r="C42" s="10" t="s">
        <v>461</v>
      </c>
      <c r="D42" s="137"/>
      <c r="E42" s="137"/>
      <c r="F42" s="138"/>
      <c r="G42" s="51">
        <v>17171.5645</v>
      </c>
      <c r="H42" s="52">
        <v>17031.301082273672</v>
      </c>
      <c r="I42" s="139">
        <v>0.99183164599088636</v>
      </c>
      <c r="J42" s="140">
        <v>8475.23</v>
      </c>
      <c r="K42" s="141">
        <v>7954.4880000000103</v>
      </c>
      <c r="L42" s="139">
        <v>0.93855718369885077</v>
      </c>
      <c r="M42" s="143">
        <v>-520.74199999998928</v>
      </c>
    </row>
    <row r="43" spans="1:20" x14ac:dyDescent="0.25">
      <c r="A43" s="619"/>
      <c r="B43" s="620"/>
      <c r="C43" s="144" t="s">
        <v>462</v>
      </c>
      <c r="D43" s="145"/>
      <c r="E43" s="146"/>
      <c r="F43" s="164"/>
      <c r="G43" s="51">
        <v>17825.232499999998</v>
      </c>
      <c r="H43" s="52">
        <v>17189.578079956129</v>
      </c>
      <c r="I43" s="139">
        <v>0.96433962810617646</v>
      </c>
      <c r="J43" s="140">
        <v>322.899</v>
      </c>
      <c r="K43" s="141">
        <v>299.0139999999999</v>
      </c>
      <c r="L43" s="139">
        <v>0.9260295014849842</v>
      </c>
      <c r="M43" s="143">
        <v>-23.885000000000105</v>
      </c>
    </row>
    <row r="44" spans="1:20" x14ac:dyDescent="0.25">
      <c r="A44" s="621"/>
      <c r="B44" s="622"/>
      <c r="C44" s="148" t="s">
        <v>463</v>
      </c>
      <c r="D44" s="149"/>
      <c r="E44" s="150"/>
      <c r="F44" s="165"/>
      <c r="G44" s="51">
        <v>18124.237400000002</v>
      </c>
      <c r="H44" s="91">
        <v>17565.427802582159</v>
      </c>
      <c r="I44" s="139">
        <v>0.96916782841203331</v>
      </c>
      <c r="J44" s="140">
        <v>173.75399999999999</v>
      </c>
      <c r="K44" s="153">
        <v>159.91799999999998</v>
      </c>
      <c r="L44" s="139">
        <v>0.92037017852826397</v>
      </c>
      <c r="M44" s="143">
        <v>-13.836000000000013</v>
      </c>
    </row>
    <row r="45" spans="1:20" ht="13.5" customHeight="1" x14ac:dyDescent="0.25">
      <c r="A45" s="12"/>
      <c r="B45" s="156"/>
      <c r="C45" s="14"/>
      <c r="D45" s="156"/>
      <c r="E45" s="156"/>
      <c r="F45" s="156"/>
      <c r="G45" s="156"/>
      <c r="H45" s="156"/>
      <c r="I45" s="156"/>
      <c r="J45" s="156"/>
      <c r="K45" s="156"/>
      <c r="L45" s="156"/>
      <c r="M45" s="70" t="s">
        <v>507</v>
      </c>
    </row>
    <row r="46" spans="1:20" ht="15.75" x14ac:dyDescent="0.25">
      <c r="A46" s="166"/>
      <c r="B46" s="167"/>
      <c r="C46" s="104"/>
      <c r="D46" s="104"/>
      <c r="E46" s="104"/>
      <c r="F46" s="104"/>
      <c r="G46" s="104"/>
      <c r="H46" s="104"/>
      <c r="I46" s="104"/>
      <c r="J46" s="104"/>
      <c r="K46" s="104"/>
      <c r="L46" s="104"/>
      <c r="M46" s="104"/>
    </row>
    <row r="47" spans="1:20" x14ac:dyDescent="0.25">
      <c r="A47" s="104"/>
      <c r="B47" s="167"/>
      <c r="C47" s="104"/>
      <c r="D47" s="104"/>
      <c r="E47" s="104"/>
      <c r="F47" s="104"/>
      <c r="G47" s="104"/>
      <c r="H47" s="104"/>
      <c r="I47" s="104"/>
      <c r="J47" s="104"/>
      <c r="K47" s="104"/>
      <c r="L47" s="104"/>
      <c r="M47" s="104"/>
    </row>
  </sheetData>
  <sheetProtection password="CB3F" sheet="1" objects="1" scenarios="1"/>
  <mergeCells count="8">
    <mergeCell ref="B34:F36"/>
    <mergeCell ref="A38:B44"/>
    <mergeCell ref="A3:I3"/>
    <mergeCell ref="A5:M5"/>
    <mergeCell ref="B8:F10"/>
    <mergeCell ref="A12:B18"/>
    <mergeCell ref="B21:F23"/>
    <mergeCell ref="A25:B31"/>
  </mergeCells>
  <phoneticPr fontId="0" type="noConversion"/>
  <conditionalFormatting sqref="L37:L44 I37:I44 L24:L31 I24:I31 L11:L18 I11:I18">
    <cfRule type="cellIs" dxfId="5"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2" manualBreakCount="2">
    <brk id="60" max="14" man="1"/>
    <brk id="10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autoPageBreaks="0"/>
  </sheetPr>
  <dimension ref="A1:AA40"/>
  <sheetViews>
    <sheetView topLeftCell="A2" zoomScale="90" workbookViewId="0">
      <selection activeCell="A3" sqref="A3:I3"/>
    </sheetView>
  </sheetViews>
  <sheetFormatPr defaultColWidth="4.42578125" defaultRowHeight="12.75" x14ac:dyDescent="0.25"/>
  <cols>
    <col min="1" max="1" width="1.140625" style="168" customWidth="1"/>
    <col min="2" max="3" width="1.7109375" style="168" customWidth="1"/>
    <col min="4" max="4" width="15.7109375" style="168" customWidth="1"/>
    <col min="5" max="5" width="4.140625" style="168" customWidth="1"/>
    <col min="6" max="6" width="1.140625" style="168" customWidth="1"/>
    <col min="7" max="7" width="9.5703125" style="168" customWidth="1"/>
    <col min="8" max="9" width="8.42578125" style="168" customWidth="1"/>
    <col min="10" max="10" width="7.5703125" style="168" customWidth="1"/>
    <col min="11" max="12" width="6.7109375" style="168" customWidth="1"/>
    <col min="13" max="13" width="7.7109375" style="168" customWidth="1"/>
    <col min="14" max="14" width="10" style="168" customWidth="1"/>
    <col min="15" max="15" width="6.42578125" style="168" customWidth="1"/>
    <col min="16" max="17" width="8" style="168" customWidth="1"/>
    <col min="18" max="18" width="9.42578125" style="168" customWidth="1"/>
    <col min="19" max="19" width="7.7109375" style="168" customWidth="1"/>
    <col min="20" max="20" width="7.85546875" style="168" customWidth="1"/>
    <col min="21" max="21" width="9.7109375" style="168" bestFit="1" customWidth="1"/>
    <col min="22" max="22" width="8.7109375" style="168" customWidth="1"/>
    <col min="23" max="23" width="9.7109375" style="168" customWidth="1"/>
    <col min="24" max="255" width="9.140625" style="168" customWidth="1"/>
    <col min="256" max="16384" width="4.42578125" style="168"/>
  </cols>
  <sheetData>
    <row r="1" spans="1:27" hidden="1" x14ac:dyDescent="0.25"/>
    <row r="2" spans="1:27" ht="9" customHeight="1" x14ac:dyDescent="0.25"/>
    <row r="3" spans="1:27" s="172" customFormat="1" ht="36" customHeight="1" x14ac:dyDescent="0.2">
      <c r="A3" s="577" t="s">
        <v>669</v>
      </c>
      <c r="B3" s="596"/>
      <c r="C3" s="596"/>
      <c r="D3" s="596"/>
      <c r="E3" s="596"/>
      <c r="F3" s="596"/>
      <c r="G3" s="596"/>
      <c r="H3" s="596"/>
      <c r="I3" s="597"/>
      <c r="J3" s="169"/>
      <c r="K3" s="170"/>
      <c r="L3" s="13"/>
      <c r="M3" s="13"/>
      <c r="N3" s="170"/>
      <c r="O3" s="170"/>
      <c r="P3" s="170"/>
      <c r="Q3" s="170"/>
      <c r="R3" s="170"/>
      <c r="S3" s="170"/>
      <c r="T3" s="170"/>
      <c r="U3" s="170"/>
      <c r="V3" s="15"/>
      <c r="W3" s="15"/>
      <c r="X3" s="171"/>
      <c r="Y3" s="2" t="s">
        <v>275</v>
      </c>
      <c r="Z3" s="1"/>
      <c r="AA3" s="1">
        <v>1</v>
      </c>
    </row>
    <row r="4" spans="1:27" s="172" customFormat="1" ht="18" customHeight="1" x14ac:dyDescent="0.25">
      <c r="A4" s="173" t="s">
        <v>508</v>
      </c>
      <c r="B4" s="173"/>
      <c r="C4" s="173"/>
      <c r="D4" s="173"/>
      <c r="E4" s="173"/>
      <c r="F4" s="173"/>
      <c r="G4" s="173"/>
      <c r="H4" s="173"/>
      <c r="I4" s="173"/>
      <c r="J4" s="173"/>
      <c r="K4" s="173"/>
      <c r="L4" s="173"/>
      <c r="M4" s="173"/>
      <c r="N4" s="173"/>
      <c r="O4" s="173"/>
      <c r="P4" s="173"/>
      <c r="Q4" s="173"/>
      <c r="R4" s="173"/>
      <c r="S4" s="173"/>
      <c r="T4" s="173"/>
      <c r="U4" s="173"/>
      <c r="V4" s="173"/>
      <c r="W4" s="173"/>
      <c r="X4" s="173"/>
      <c r="Y4" s="173"/>
    </row>
    <row r="5" spans="1:27" s="172" customFormat="1" x14ac:dyDescent="0.25">
      <c r="A5" s="174"/>
      <c r="B5" s="174"/>
      <c r="C5" s="174"/>
      <c r="D5" s="174"/>
      <c r="E5" s="174"/>
      <c r="F5" s="174"/>
      <c r="G5" s="174"/>
      <c r="H5" s="174"/>
      <c r="I5" s="174"/>
      <c r="J5" s="174"/>
      <c r="K5" s="174"/>
      <c r="L5" s="174"/>
      <c r="M5" s="174"/>
      <c r="N5" s="174"/>
      <c r="O5" s="174"/>
      <c r="P5" s="174"/>
      <c r="Q5" s="174"/>
      <c r="R5" s="174"/>
      <c r="S5" s="174"/>
      <c r="T5" s="174"/>
      <c r="U5" s="174"/>
      <c r="V5" s="174"/>
      <c r="W5" s="174"/>
      <c r="X5" s="174"/>
      <c r="Y5" s="174"/>
    </row>
    <row r="6" spans="1:27" s="172" customFormat="1" x14ac:dyDescent="0.25">
      <c r="A6" s="174"/>
      <c r="B6" s="174"/>
      <c r="C6" s="174"/>
      <c r="D6" s="174"/>
      <c r="E6" s="174"/>
      <c r="F6" s="174"/>
      <c r="G6" s="174"/>
      <c r="H6" s="174"/>
      <c r="I6" s="174"/>
      <c r="J6" s="174"/>
      <c r="K6" s="174"/>
      <c r="L6" s="174"/>
      <c r="M6" s="174"/>
      <c r="N6" s="174"/>
      <c r="O6" s="174"/>
      <c r="P6" s="174"/>
      <c r="Q6" s="174"/>
      <c r="R6" s="174"/>
      <c r="S6" s="174"/>
      <c r="T6" s="174"/>
      <c r="U6" s="174"/>
      <c r="V6" s="174"/>
      <c r="W6" s="174"/>
      <c r="X6" s="174"/>
      <c r="Y6" s="174"/>
    </row>
    <row r="7" spans="1:27" ht="18" customHeight="1" x14ac:dyDescent="0.25">
      <c r="A7" s="7"/>
      <c r="B7" s="175"/>
      <c r="C7" s="175"/>
      <c r="D7" s="175"/>
      <c r="E7" s="175"/>
      <c r="F7" s="176"/>
      <c r="G7" s="177" t="s">
        <v>274</v>
      </c>
      <c r="H7" s="178"/>
      <c r="I7" s="178"/>
      <c r="J7" s="178"/>
      <c r="K7" s="178"/>
      <c r="L7" s="178"/>
      <c r="M7" s="178"/>
      <c r="N7" s="178"/>
      <c r="O7" s="178"/>
      <c r="P7" s="178"/>
      <c r="Q7" s="178"/>
      <c r="R7" s="178"/>
      <c r="S7" s="178"/>
      <c r="T7" s="178"/>
      <c r="U7" s="178"/>
      <c r="V7" s="178"/>
      <c r="W7" s="179"/>
      <c r="X7" s="177"/>
      <c r="Y7" s="179"/>
    </row>
    <row r="8" spans="1:27" ht="12.75" customHeight="1" x14ac:dyDescent="0.25">
      <c r="A8" s="180" t="s">
        <v>503</v>
      </c>
      <c r="B8" s="181"/>
      <c r="C8" s="181"/>
      <c r="D8" s="181"/>
      <c r="E8" s="181"/>
      <c r="F8" s="181"/>
      <c r="G8" s="181"/>
      <c r="H8" s="181"/>
      <c r="I8" s="181"/>
      <c r="J8" s="181"/>
      <c r="K8" s="181"/>
      <c r="L8" s="181"/>
      <c r="M8" s="181"/>
      <c r="N8" s="181"/>
      <c r="O8" s="181"/>
      <c r="P8" s="181"/>
      <c r="Q8" s="181"/>
      <c r="R8" s="181"/>
      <c r="S8" s="181"/>
      <c r="T8" s="181"/>
      <c r="U8" s="181"/>
      <c r="V8" s="181"/>
      <c r="W8" s="182"/>
      <c r="X8" s="180"/>
      <c r="Y8" s="182"/>
    </row>
    <row r="9" spans="1:27" ht="15" customHeight="1" x14ac:dyDescent="0.25">
      <c r="A9" s="183"/>
      <c r="B9" s="624" t="s">
        <v>509</v>
      </c>
      <c r="C9" s="625"/>
      <c r="D9" s="625"/>
      <c r="E9" s="625"/>
      <c r="F9" s="626"/>
      <c r="G9" s="629" t="s">
        <v>510</v>
      </c>
      <c r="H9" s="632" t="s">
        <v>511</v>
      </c>
      <c r="I9" s="184" t="s">
        <v>512</v>
      </c>
      <c r="J9" s="185"/>
      <c r="K9" s="185"/>
      <c r="L9" s="185"/>
      <c r="M9" s="185"/>
      <c r="N9" s="185"/>
      <c r="O9" s="185"/>
      <c r="P9" s="185"/>
      <c r="Q9" s="185"/>
      <c r="R9" s="185"/>
      <c r="S9" s="185"/>
      <c r="T9" s="185"/>
      <c r="U9" s="186"/>
      <c r="V9" s="635" t="s">
        <v>513</v>
      </c>
      <c r="W9" s="636"/>
      <c r="X9" s="629" t="s">
        <v>514</v>
      </c>
      <c r="Y9" s="629" t="s">
        <v>515</v>
      </c>
    </row>
    <row r="10" spans="1:27" ht="15" customHeight="1" x14ac:dyDescent="0.25">
      <c r="A10" s="183"/>
      <c r="B10" s="625"/>
      <c r="C10" s="625"/>
      <c r="D10" s="625"/>
      <c r="E10" s="625"/>
      <c r="F10" s="626"/>
      <c r="G10" s="630"/>
      <c r="H10" s="633"/>
      <c r="I10" s="643" t="s">
        <v>516</v>
      </c>
      <c r="J10" s="639" t="s">
        <v>517</v>
      </c>
      <c r="K10" s="639" t="s">
        <v>518</v>
      </c>
      <c r="L10" s="639" t="s">
        <v>519</v>
      </c>
      <c r="M10" s="639" t="s">
        <v>520</v>
      </c>
      <c r="N10" s="639" t="s">
        <v>521</v>
      </c>
      <c r="O10" s="639" t="s">
        <v>522</v>
      </c>
      <c r="P10" s="639" t="s">
        <v>523</v>
      </c>
      <c r="Q10" s="187"/>
      <c r="R10" s="643" t="s">
        <v>524</v>
      </c>
      <c r="S10" s="639" t="s">
        <v>525</v>
      </c>
      <c r="T10" s="639" t="s">
        <v>526</v>
      </c>
      <c r="U10" s="641" t="s">
        <v>527</v>
      </c>
      <c r="V10" s="637"/>
      <c r="W10" s="638"/>
      <c r="X10" s="630"/>
      <c r="Y10" s="630"/>
    </row>
    <row r="11" spans="1:27" ht="53.25" customHeight="1" x14ac:dyDescent="0.25">
      <c r="A11" s="188"/>
      <c r="B11" s="627"/>
      <c r="C11" s="627"/>
      <c r="D11" s="627"/>
      <c r="E11" s="627"/>
      <c r="F11" s="628"/>
      <c r="G11" s="631"/>
      <c r="H11" s="634"/>
      <c r="I11" s="644"/>
      <c r="J11" s="640"/>
      <c r="K11" s="640"/>
      <c r="L11" s="640"/>
      <c r="M11" s="640"/>
      <c r="N11" s="640"/>
      <c r="O11" s="640"/>
      <c r="P11" s="640"/>
      <c r="Q11" s="189" t="s">
        <v>528</v>
      </c>
      <c r="R11" s="644"/>
      <c r="S11" s="640"/>
      <c r="T11" s="640"/>
      <c r="U11" s="642"/>
      <c r="V11" s="8" t="s">
        <v>529</v>
      </c>
      <c r="W11" s="190" t="s">
        <v>530</v>
      </c>
      <c r="X11" s="631"/>
      <c r="Y11" s="631"/>
    </row>
    <row r="12" spans="1:27" x14ac:dyDescent="0.25">
      <c r="A12" s="191"/>
      <c r="B12" s="192" t="s">
        <v>531</v>
      </c>
      <c r="C12" s="192"/>
      <c r="D12" s="192"/>
      <c r="E12" s="192"/>
      <c r="F12" s="193"/>
      <c r="G12" s="194">
        <v>211892.02499999851</v>
      </c>
      <c r="H12" s="195">
        <v>21969.72464356184</v>
      </c>
      <c r="I12" s="196">
        <v>15202.025525736537</v>
      </c>
      <c r="J12" s="196">
        <v>3318.5783966307336</v>
      </c>
      <c r="K12" s="196">
        <v>451.12508874901715</v>
      </c>
      <c r="L12" s="196">
        <v>220.55689999029892</v>
      </c>
      <c r="M12" s="196">
        <v>295.2778048159239</v>
      </c>
      <c r="N12" s="197">
        <v>1.344021418595495E-2</v>
      </c>
      <c r="O12" s="196">
        <v>29.094529395337272</v>
      </c>
      <c r="P12" s="196">
        <v>88.007620862559961</v>
      </c>
      <c r="Q12" s="196">
        <v>2.0681181842497525</v>
      </c>
      <c r="R12" s="198">
        <v>4404.7218988423065</v>
      </c>
      <c r="S12" s="199">
        <v>1054.0899706662792</v>
      </c>
      <c r="T12" s="200">
        <v>1308.9006885307178</v>
      </c>
      <c r="U12" s="63">
        <v>2362.9906591969971</v>
      </c>
      <c r="V12" s="201">
        <v>0.10755668072924456</v>
      </c>
      <c r="W12" s="202">
        <v>0.15543919823029703</v>
      </c>
      <c r="X12" s="194">
        <v>211093.97299999851</v>
      </c>
      <c r="Y12" s="203">
        <v>21971.487052277836</v>
      </c>
    </row>
    <row r="13" spans="1:27" x14ac:dyDescent="0.25">
      <c r="A13" s="10"/>
      <c r="B13" s="137"/>
      <c r="C13" s="137" t="s">
        <v>532</v>
      </c>
      <c r="D13" s="137"/>
      <c r="E13" s="137"/>
      <c r="F13" s="204"/>
      <c r="G13" s="205">
        <v>149455.71499999895</v>
      </c>
      <c r="H13" s="200">
        <v>25047.153666333321</v>
      </c>
      <c r="I13" s="206">
        <v>16943.286332900414</v>
      </c>
      <c r="J13" s="206">
        <v>4108.9060696006027</v>
      </c>
      <c r="K13" s="206">
        <v>537.57206050412435</v>
      </c>
      <c r="L13" s="206">
        <v>308.40383442903868</v>
      </c>
      <c r="M13" s="206">
        <v>418.63244908366914</v>
      </c>
      <c r="N13" s="207">
        <v>1.6713773335705062E-2</v>
      </c>
      <c r="O13" s="206">
        <v>29.828431117538845</v>
      </c>
      <c r="P13" s="206">
        <v>88.257816036008379</v>
      </c>
      <c r="Q13" s="206">
        <v>0.85507101551788045</v>
      </c>
      <c r="R13" s="208">
        <v>5492.4724455598353</v>
      </c>
      <c r="S13" s="209">
        <v>1218.599808980211</v>
      </c>
      <c r="T13" s="200">
        <v>1392.8117926660404</v>
      </c>
      <c r="U13" s="210">
        <v>2611.4116016462513</v>
      </c>
      <c r="V13" s="211">
        <v>0.10425981476515365</v>
      </c>
      <c r="W13" s="212">
        <v>0.15412662870339514</v>
      </c>
      <c r="X13" s="205">
        <v>148854.71099999896</v>
      </c>
      <c r="Y13" s="213">
        <v>25066.610714009479</v>
      </c>
    </row>
    <row r="14" spans="1:27" x14ac:dyDescent="0.25">
      <c r="A14" s="10"/>
      <c r="B14" s="137"/>
      <c r="C14" s="137" t="s">
        <v>533</v>
      </c>
      <c r="D14" s="137"/>
      <c r="E14" s="137"/>
      <c r="F14" s="204"/>
      <c r="G14" s="205">
        <v>62436.310000000005</v>
      </c>
      <c r="H14" s="214">
        <v>14603.18816887164</v>
      </c>
      <c r="I14" s="215">
        <v>11033.915992419579</v>
      </c>
      <c r="J14" s="215">
        <v>1426.7467453367024</v>
      </c>
      <c r="K14" s="215">
        <v>244.1943144408543</v>
      </c>
      <c r="L14" s="215">
        <v>10.274991961141406</v>
      </c>
      <c r="M14" s="215" t="s">
        <v>406</v>
      </c>
      <c r="N14" s="215" t="s">
        <v>406</v>
      </c>
      <c r="O14" s="215">
        <v>27.337766277347288</v>
      </c>
      <c r="P14" s="215">
        <v>87.408720983030818</v>
      </c>
      <c r="Q14" s="215">
        <v>4.9718264900664364</v>
      </c>
      <c r="R14" s="216">
        <v>1800.9343654891427</v>
      </c>
      <c r="S14" s="217">
        <v>660.29771244755955</v>
      </c>
      <c r="T14" s="200">
        <v>1108.0400985153276</v>
      </c>
      <c r="U14" s="210">
        <v>1768.337810962887</v>
      </c>
      <c r="V14" s="211">
        <v>0.12109258543502853</v>
      </c>
      <c r="W14" s="212">
        <v>0.16026384578038788</v>
      </c>
      <c r="X14" s="205">
        <v>62239.262000000002</v>
      </c>
      <c r="Y14" s="213">
        <v>14569.0255935233</v>
      </c>
    </row>
    <row r="15" spans="1:27" ht="12.75" customHeight="1" x14ac:dyDescent="0.25">
      <c r="A15" s="180" t="s">
        <v>502</v>
      </c>
      <c r="B15" s="181"/>
      <c r="C15" s="181"/>
      <c r="D15" s="181"/>
      <c r="E15" s="181"/>
      <c r="F15" s="181"/>
      <c r="G15" s="181"/>
      <c r="H15" s="181"/>
      <c r="I15" s="181"/>
      <c r="J15" s="181"/>
      <c r="K15" s="181"/>
      <c r="L15" s="181"/>
      <c r="M15" s="181"/>
      <c r="N15" s="181"/>
      <c r="O15" s="181"/>
      <c r="P15" s="181"/>
      <c r="Q15" s="181"/>
      <c r="R15" s="181"/>
      <c r="S15" s="181"/>
      <c r="T15" s="181"/>
      <c r="U15" s="181"/>
      <c r="V15" s="181"/>
      <c r="W15" s="182"/>
      <c r="X15" s="180"/>
      <c r="Y15" s="182"/>
    </row>
    <row r="16" spans="1:27" ht="15.75" customHeight="1" x14ac:dyDescent="0.25">
      <c r="A16" s="7"/>
      <c r="B16" s="645" t="s">
        <v>534</v>
      </c>
      <c r="C16" s="646"/>
      <c r="D16" s="646"/>
      <c r="E16" s="646"/>
      <c r="F16" s="647"/>
      <c r="G16" s="629" t="s">
        <v>510</v>
      </c>
      <c r="H16" s="632" t="s">
        <v>511</v>
      </c>
      <c r="I16" s="184" t="s">
        <v>512</v>
      </c>
      <c r="J16" s="185"/>
      <c r="K16" s="185"/>
      <c r="L16" s="185"/>
      <c r="M16" s="185"/>
      <c r="N16" s="185"/>
      <c r="O16" s="185"/>
      <c r="P16" s="185"/>
      <c r="Q16" s="185"/>
      <c r="R16" s="185"/>
      <c r="S16" s="185"/>
      <c r="T16" s="185"/>
      <c r="U16" s="186"/>
      <c r="V16" s="635" t="s">
        <v>513</v>
      </c>
      <c r="W16" s="636"/>
      <c r="X16" s="629" t="s">
        <v>514</v>
      </c>
      <c r="Y16" s="629" t="s">
        <v>515</v>
      </c>
    </row>
    <row r="17" spans="1:25" ht="15" customHeight="1" x14ac:dyDescent="0.25">
      <c r="A17" s="183"/>
      <c r="B17" s="625"/>
      <c r="C17" s="625"/>
      <c r="D17" s="625"/>
      <c r="E17" s="625"/>
      <c r="F17" s="626"/>
      <c r="G17" s="630"/>
      <c r="H17" s="633"/>
      <c r="I17" s="643" t="s">
        <v>516</v>
      </c>
      <c r="J17" s="639" t="s">
        <v>517</v>
      </c>
      <c r="K17" s="639" t="s">
        <v>518</v>
      </c>
      <c r="L17" s="639" t="s">
        <v>519</v>
      </c>
      <c r="M17" s="639" t="s">
        <v>520</v>
      </c>
      <c r="N17" s="639" t="s">
        <v>521</v>
      </c>
      <c r="O17" s="639" t="s">
        <v>522</v>
      </c>
      <c r="P17" s="639" t="s">
        <v>523</v>
      </c>
      <c r="Q17" s="187"/>
      <c r="R17" s="643" t="s">
        <v>524</v>
      </c>
      <c r="S17" s="639" t="s">
        <v>525</v>
      </c>
      <c r="T17" s="639" t="s">
        <v>526</v>
      </c>
      <c r="U17" s="641" t="s">
        <v>527</v>
      </c>
      <c r="V17" s="637"/>
      <c r="W17" s="638"/>
      <c r="X17" s="630"/>
      <c r="Y17" s="630"/>
    </row>
    <row r="18" spans="1:25" ht="53.25" customHeight="1" x14ac:dyDescent="0.25">
      <c r="A18" s="183"/>
      <c r="B18" s="625"/>
      <c r="C18" s="625"/>
      <c r="D18" s="625"/>
      <c r="E18" s="625"/>
      <c r="F18" s="626"/>
      <c r="G18" s="631"/>
      <c r="H18" s="634"/>
      <c r="I18" s="644"/>
      <c r="J18" s="640"/>
      <c r="K18" s="640"/>
      <c r="L18" s="640"/>
      <c r="M18" s="640"/>
      <c r="N18" s="640"/>
      <c r="O18" s="640"/>
      <c r="P18" s="640"/>
      <c r="Q18" s="189" t="s">
        <v>528</v>
      </c>
      <c r="R18" s="644"/>
      <c r="S18" s="640"/>
      <c r="T18" s="640"/>
      <c r="U18" s="642"/>
      <c r="V18" s="8" t="s">
        <v>529</v>
      </c>
      <c r="W18" s="190" t="s">
        <v>530</v>
      </c>
      <c r="X18" s="631"/>
      <c r="Y18" s="631"/>
    </row>
    <row r="19" spans="1:25" x14ac:dyDescent="0.25">
      <c r="A19" s="218"/>
      <c r="B19" s="219" t="s">
        <v>531</v>
      </c>
      <c r="C19" s="219"/>
      <c r="D19" s="219"/>
      <c r="E19" s="219"/>
      <c r="F19" s="220"/>
      <c r="G19" s="194">
        <v>213614.47899999999</v>
      </c>
      <c r="H19" s="200">
        <v>21358.360068919719</v>
      </c>
      <c r="I19" s="221">
        <v>14690.24229938393</v>
      </c>
      <c r="J19" s="206">
        <v>3229.6012021107754</v>
      </c>
      <c r="K19" s="206">
        <v>446.84663010756799</v>
      </c>
      <c r="L19" s="206">
        <v>221.89049195178214</v>
      </c>
      <c r="M19" s="206">
        <v>320.05620820612307</v>
      </c>
      <c r="N19" s="222">
        <v>1.4985055368172335E-2</v>
      </c>
      <c r="O19" s="206">
        <v>31.551627640371734</v>
      </c>
      <c r="P19" s="206">
        <v>86.865971134225845</v>
      </c>
      <c r="Q19" s="206" t="s">
        <v>475</v>
      </c>
      <c r="R19" s="221">
        <v>4336.8121311508457</v>
      </c>
      <c r="S19" s="206">
        <v>1201.6375721266902</v>
      </c>
      <c r="T19" s="206">
        <v>1129.668066258123</v>
      </c>
      <c r="U19" s="63">
        <v>2331.3056383848134</v>
      </c>
      <c r="V19" s="201">
        <v>0.10915190262089856</v>
      </c>
      <c r="W19" s="202">
        <v>0.15869756201928556</v>
      </c>
      <c r="X19" s="194">
        <v>213200.91</v>
      </c>
      <c r="Y19" s="203">
        <v>21360.305</v>
      </c>
    </row>
    <row r="20" spans="1:25" x14ac:dyDescent="0.25">
      <c r="A20" s="10"/>
      <c r="B20" s="137"/>
      <c r="C20" s="137" t="s">
        <v>532</v>
      </c>
      <c r="D20" s="137"/>
      <c r="E20" s="137"/>
      <c r="F20" s="204"/>
      <c r="G20" s="205">
        <v>149044.755</v>
      </c>
      <c r="H20" s="223">
        <v>24197.753118406355</v>
      </c>
      <c r="I20" s="208">
        <v>16204.305686011328</v>
      </c>
      <c r="J20" s="52">
        <v>3984.1066016267141</v>
      </c>
      <c r="K20" s="52">
        <v>534.4856723293201</v>
      </c>
      <c r="L20" s="52">
        <v>313.07317053860874</v>
      </c>
      <c r="M20" s="52">
        <v>458.71215103588514</v>
      </c>
      <c r="N20" s="224">
        <v>1.8956807633802968E-2</v>
      </c>
      <c r="O20" s="52">
        <v>30.492497594654292</v>
      </c>
      <c r="P20" s="52">
        <v>83.636997714769336</v>
      </c>
      <c r="Q20" s="52" t="s">
        <v>475</v>
      </c>
      <c r="R20" s="208">
        <v>5404.5070908399512</v>
      </c>
      <c r="S20" s="52">
        <v>1354.2872782294994</v>
      </c>
      <c r="T20" s="52">
        <v>1234.6530633254049</v>
      </c>
      <c r="U20" s="210">
        <v>2588.9403415549041</v>
      </c>
      <c r="V20" s="211">
        <v>0.10699093956726051</v>
      </c>
      <c r="W20" s="212">
        <v>0.15976866838483894</v>
      </c>
      <c r="X20" s="205">
        <v>148780.88399999999</v>
      </c>
      <c r="Y20" s="213">
        <v>24210.262999999999</v>
      </c>
    </row>
    <row r="21" spans="1:25" x14ac:dyDescent="0.25">
      <c r="A21" s="11"/>
      <c r="B21" s="151"/>
      <c r="C21" s="151" t="s">
        <v>533</v>
      </c>
      <c r="D21" s="151"/>
      <c r="E21" s="151"/>
      <c r="F21" s="225"/>
      <c r="G21" s="226">
        <v>64569.724000000002</v>
      </c>
      <c r="H21" s="227">
        <v>14804.25676487843</v>
      </c>
      <c r="I21" s="216">
        <v>11195.365869149378</v>
      </c>
      <c r="J21" s="91">
        <v>1487.9943707570023</v>
      </c>
      <c r="K21" s="91">
        <v>244.55151767413506</v>
      </c>
      <c r="L21" s="91">
        <v>11.415688153372528</v>
      </c>
      <c r="M21" s="91">
        <v>0</v>
      </c>
      <c r="N21" s="228" t="s">
        <v>406</v>
      </c>
      <c r="O21" s="91">
        <v>33.996392282343862</v>
      </c>
      <c r="P21" s="91">
        <v>94.31933352128523</v>
      </c>
      <c r="Q21" s="91" t="s">
        <v>475</v>
      </c>
      <c r="R21" s="216">
        <v>1872.2773023881389</v>
      </c>
      <c r="S21" s="91">
        <v>849.27989367482837</v>
      </c>
      <c r="T21" s="91">
        <v>887.33369966600912</v>
      </c>
      <c r="U21" s="229">
        <v>1736.6135933408375</v>
      </c>
      <c r="V21" s="230">
        <v>0.11730501712593731</v>
      </c>
      <c r="W21" s="231">
        <v>0.1551189674047504</v>
      </c>
      <c r="X21" s="226">
        <v>64420.025999999998</v>
      </c>
      <c r="Y21" s="232">
        <v>14778.201999999999</v>
      </c>
    </row>
    <row r="22" spans="1:25" ht="13.5" x14ac:dyDescent="0.25">
      <c r="A22" s="233"/>
      <c r="B22" s="234"/>
      <c r="C22" s="234"/>
      <c r="D22" s="234"/>
      <c r="E22" s="235"/>
      <c r="F22" s="234"/>
      <c r="G22" s="235"/>
      <c r="H22" s="235"/>
      <c r="I22" s="235"/>
      <c r="J22" s="235"/>
      <c r="K22" s="235"/>
      <c r="L22" s="235"/>
      <c r="M22" s="235"/>
      <c r="N22" s="235"/>
      <c r="O22" s="235"/>
      <c r="P22" s="235"/>
      <c r="Q22" s="235"/>
      <c r="R22" s="235"/>
      <c r="S22" s="235"/>
      <c r="T22" s="235"/>
      <c r="U22" s="235"/>
      <c r="V22" s="235"/>
      <c r="W22" s="235"/>
      <c r="X22" s="235"/>
      <c r="Y22" s="235" t="s">
        <v>535</v>
      </c>
    </row>
    <row r="23" spans="1:25" ht="15.75" x14ac:dyDescent="0.25">
      <c r="A23" s="236"/>
      <c r="B23" s="6"/>
      <c r="C23" s="237"/>
      <c r="D23" s="237"/>
      <c r="E23" s="238"/>
      <c r="F23" s="237"/>
      <c r="G23" s="238"/>
      <c r="H23" s="238"/>
      <c r="I23" s="238"/>
      <c r="J23" s="238"/>
      <c r="K23" s="238"/>
      <c r="L23" s="238"/>
      <c r="M23" s="238"/>
      <c r="N23" s="238"/>
      <c r="O23" s="238"/>
      <c r="P23" s="238"/>
      <c r="Q23" s="238"/>
      <c r="R23" s="238"/>
      <c r="S23" s="238"/>
      <c r="T23" s="238"/>
      <c r="U23" s="238"/>
      <c r="V23" s="238"/>
      <c r="W23" s="238"/>
      <c r="X23" s="238"/>
      <c r="Y23" s="238"/>
    </row>
    <row r="24" spans="1:25" ht="13.5" customHeight="1" x14ac:dyDescent="0.25">
      <c r="H24" s="239"/>
      <c r="I24" s="239"/>
      <c r="J24" s="239"/>
      <c r="K24" s="239"/>
      <c r="L24" s="239"/>
      <c r="M24" s="239"/>
      <c r="N24" s="239"/>
      <c r="O24" s="239"/>
      <c r="P24" s="239"/>
      <c r="Q24" s="239"/>
      <c r="R24" s="239"/>
      <c r="S24" s="239"/>
      <c r="T24" s="239"/>
      <c r="U24" s="239"/>
      <c r="V24" s="239"/>
      <c r="W24" s="239"/>
      <c r="X24" s="239"/>
      <c r="Y24" s="239"/>
    </row>
    <row r="25" spans="1:25" x14ac:dyDescent="0.25">
      <c r="H25" s="239"/>
      <c r="I25" s="239"/>
      <c r="J25" s="239"/>
      <c r="K25" s="239"/>
      <c r="L25" s="239"/>
      <c r="M25" s="239"/>
      <c r="N25" s="239"/>
      <c r="O25" s="239"/>
      <c r="P25" s="239"/>
      <c r="Q25" s="239"/>
      <c r="R25" s="239"/>
      <c r="S25" s="239"/>
      <c r="T25" s="239"/>
      <c r="U25" s="239"/>
      <c r="V25" s="239"/>
      <c r="W25" s="239"/>
      <c r="X25" s="239"/>
      <c r="Y25" s="239"/>
    </row>
    <row r="26" spans="1:25" x14ac:dyDescent="0.25">
      <c r="H26" s="239"/>
      <c r="I26" s="239"/>
      <c r="J26" s="239"/>
      <c r="K26" s="239"/>
      <c r="L26" s="239"/>
      <c r="M26" s="239"/>
      <c r="N26" s="239"/>
      <c r="O26" s="239"/>
      <c r="P26" s="239"/>
      <c r="Q26" s="239"/>
      <c r="R26" s="239"/>
      <c r="S26" s="239"/>
      <c r="T26" s="239"/>
      <c r="U26" s="239"/>
      <c r="V26" s="239"/>
      <c r="W26" s="239"/>
      <c r="X26" s="239"/>
      <c r="Y26" s="239"/>
    </row>
    <row r="27" spans="1:25" x14ac:dyDescent="0.25">
      <c r="R27" s="240"/>
      <c r="S27" s="240"/>
    </row>
    <row r="28" spans="1:25" x14ac:dyDescent="0.25">
      <c r="R28" s="240"/>
      <c r="S28" s="240"/>
    </row>
    <row r="29" spans="1:25" x14ac:dyDescent="0.25">
      <c r="R29" s="240"/>
      <c r="S29" s="240"/>
    </row>
    <row r="30" spans="1:25" x14ac:dyDescent="0.25">
      <c r="R30" s="239"/>
    </row>
    <row r="31" spans="1:25" x14ac:dyDescent="0.25">
      <c r="R31" s="239"/>
    </row>
    <row r="32" spans="1:25" x14ac:dyDescent="0.25">
      <c r="R32" s="239"/>
    </row>
    <row r="40" spans="21:21" x14ac:dyDescent="0.25">
      <c r="U40" s="168" t="s">
        <v>413</v>
      </c>
    </row>
  </sheetData>
  <sheetProtection password="CB3F" sheet="1" objects="1" scenarios="1"/>
  <mergeCells count="37">
    <mergeCell ref="R17:R18"/>
    <mergeCell ref="S17:S18"/>
    <mergeCell ref="B16:F18"/>
    <mergeCell ref="G16:G18"/>
    <mergeCell ref="H16:H18"/>
    <mergeCell ref="Y16:Y18"/>
    <mergeCell ref="I17:I18"/>
    <mergeCell ref="J17:J18"/>
    <mergeCell ref="K17:K18"/>
    <mergeCell ref="L17:L18"/>
    <mergeCell ref="X16:X18"/>
    <mergeCell ref="T17:T18"/>
    <mergeCell ref="U17:U18"/>
    <mergeCell ref="M17:M18"/>
    <mergeCell ref="N17:N18"/>
    <mergeCell ref="V16:W17"/>
    <mergeCell ref="O17:O18"/>
    <mergeCell ref="P17:P18"/>
    <mergeCell ref="Y9:Y11"/>
    <mergeCell ref="I10:I11"/>
    <mergeCell ref="J10:J11"/>
    <mergeCell ref="K10:K11"/>
    <mergeCell ref="L10:L11"/>
    <mergeCell ref="M10:M11"/>
    <mergeCell ref="N10:N11"/>
    <mergeCell ref="O10:O11"/>
    <mergeCell ref="P10:P11"/>
    <mergeCell ref="R10:R11"/>
    <mergeCell ref="X9:X11"/>
    <mergeCell ref="A3:I3"/>
    <mergeCell ref="B9:F11"/>
    <mergeCell ref="G9:G11"/>
    <mergeCell ref="H9:H11"/>
    <mergeCell ref="V9:W10"/>
    <mergeCell ref="S10:S11"/>
    <mergeCell ref="T10:T11"/>
    <mergeCell ref="U10:U11"/>
  </mergeCells>
  <phoneticPr fontId="0" type="noConversion"/>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57"/>
  <sheetViews>
    <sheetView showOutlineSymbols="0" topLeftCell="A2" zoomScale="90" zoomScaleNormal="90" workbookViewId="0">
      <pane xSplit="6" ySplit="5" topLeftCell="G7" activePane="bottomRight" state="frozen"/>
      <selection activeCell="C39" sqref="C39"/>
      <selection pane="topRight" activeCell="C39" sqref="C39"/>
      <selection pane="bottomLeft" activeCell="C39" sqref="C39"/>
      <selection pane="bottomRight" activeCell="A3" sqref="A3:I3"/>
    </sheetView>
  </sheetViews>
  <sheetFormatPr defaultColWidth="1.7109375" defaultRowHeight="12.75" x14ac:dyDescent="0.25"/>
  <cols>
    <col min="1" max="1" width="1.140625" style="168" customWidth="1"/>
    <col min="2" max="2" width="2.140625" style="168" customWidth="1"/>
    <col min="3" max="4" width="1.7109375" style="168" customWidth="1"/>
    <col min="5" max="5" width="24.7109375" style="168" customWidth="1"/>
    <col min="6" max="6" width="3" style="168" customWidth="1"/>
    <col min="7" max="8" width="11.85546875" style="168" customWidth="1"/>
    <col min="9" max="9" width="7.7109375" style="168" customWidth="1"/>
    <col min="10" max="11" width="11.85546875" style="168" customWidth="1"/>
    <col min="12" max="12" width="7.7109375" style="168" customWidth="1"/>
    <col min="13" max="13" width="9.7109375" style="168" customWidth="1"/>
    <col min="14" max="254" width="9.140625" style="168" customWidth="1"/>
    <col min="255" max="255" width="4.42578125" style="168" customWidth="1"/>
    <col min="256" max="16384" width="1.7109375" style="168"/>
  </cols>
  <sheetData>
    <row r="1" spans="1:16" s="168" customFormat="1" hidden="1" x14ac:dyDescent="0.25"/>
    <row r="2" spans="1:16" s="168" customFormat="1" ht="9" customHeight="1" x14ac:dyDescent="0.25"/>
    <row r="3" spans="1:16" s="268" customFormat="1" ht="39" customHeight="1" x14ac:dyDescent="0.2">
      <c r="A3" s="648" t="s">
        <v>669</v>
      </c>
      <c r="B3" s="649"/>
      <c r="C3" s="649"/>
      <c r="D3" s="649"/>
      <c r="E3" s="649"/>
      <c r="F3" s="649"/>
      <c r="G3" s="649"/>
      <c r="H3" s="649"/>
      <c r="I3" s="650"/>
      <c r="J3" s="313"/>
      <c r="K3" s="266"/>
      <c r="L3" s="266"/>
      <c r="M3" s="267" t="s">
        <v>277</v>
      </c>
    </row>
    <row r="4" spans="1:16" s="268" customFormat="1" ht="18" x14ac:dyDescent="0.25">
      <c r="A4" s="521" t="s">
        <v>508</v>
      </c>
      <c r="B4" s="521"/>
      <c r="C4" s="521"/>
      <c r="D4" s="521"/>
      <c r="E4" s="521"/>
      <c r="F4" s="521"/>
      <c r="G4" s="521"/>
      <c r="H4" s="521"/>
      <c r="I4" s="521"/>
      <c r="J4" s="521"/>
      <c r="K4" s="521"/>
      <c r="L4" s="521"/>
      <c r="M4" s="521"/>
    </row>
    <row r="5" spans="1:16" s="168" customFormat="1" ht="33" customHeight="1" x14ac:dyDescent="0.25">
      <c r="A5" s="941" t="s">
        <v>276</v>
      </c>
      <c r="B5" s="941"/>
      <c r="C5" s="941"/>
      <c r="D5" s="941"/>
      <c r="E5" s="941"/>
      <c r="F5" s="941"/>
      <c r="G5" s="941"/>
      <c r="H5" s="941"/>
      <c r="I5" s="941"/>
      <c r="J5" s="941"/>
      <c r="K5" s="941"/>
      <c r="L5" s="941"/>
      <c r="M5" s="941"/>
    </row>
    <row r="6" spans="1:16" s="168" customFormat="1" x14ac:dyDescent="0.25">
      <c r="A6" s="942"/>
      <c r="B6" s="272"/>
      <c r="C6" s="272"/>
      <c r="D6" s="272"/>
      <c r="E6" s="272"/>
      <c r="F6" s="272"/>
      <c r="G6" s="942"/>
      <c r="H6" s="272"/>
      <c r="I6" s="272"/>
      <c r="J6" s="943"/>
      <c r="K6" s="272"/>
      <c r="L6" s="272"/>
      <c r="M6" s="272"/>
    </row>
    <row r="7" spans="1:16" s="168" customFormat="1" x14ac:dyDescent="0.25">
      <c r="A7" s="272"/>
      <c r="B7" s="272"/>
      <c r="C7" s="272"/>
      <c r="D7" s="272"/>
      <c r="E7" s="272"/>
      <c r="F7" s="272"/>
      <c r="G7" s="272"/>
      <c r="H7" s="272"/>
      <c r="I7" s="272"/>
      <c r="J7" s="272"/>
      <c r="K7" s="272"/>
      <c r="L7" s="272"/>
      <c r="M7" s="272"/>
    </row>
    <row r="8" spans="1:16" s="168" customFormat="1" ht="18" customHeight="1" x14ac:dyDescent="0.25">
      <c r="A8" s="273"/>
      <c r="B8" s="910" t="s">
        <v>499</v>
      </c>
      <c r="C8" s="910"/>
      <c r="D8" s="910"/>
      <c r="E8" s="910"/>
      <c r="F8" s="911"/>
      <c r="G8" s="522" t="s">
        <v>278</v>
      </c>
      <c r="H8" s="523"/>
      <c r="I8" s="523"/>
      <c r="J8" s="523"/>
      <c r="K8" s="523"/>
      <c r="L8" s="523"/>
      <c r="M8" s="524"/>
      <c r="N8" s="944"/>
    </row>
    <row r="9" spans="1:16" s="168" customFormat="1" ht="13.5" customHeight="1" x14ac:dyDescent="0.25">
      <c r="A9" s="333"/>
      <c r="B9" s="916"/>
      <c r="C9" s="916"/>
      <c r="D9" s="916"/>
      <c r="E9" s="916"/>
      <c r="F9" s="917"/>
      <c r="G9" s="274" t="s">
        <v>500</v>
      </c>
      <c r="H9" s="275"/>
      <c r="I9" s="276"/>
      <c r="J9" s="945" t="s">
        <v>501</v>
      </c>
      <c r="K9" s="946"/>
      <c r="L9" s="946"/>
      <c r="M9" s="947"/>
    </row>
    <row r="10" spans="1:16" s="168" customFormat="1" ht="13.5" customHeight="1" x14ac:dyDescent="0.25">
      <c r="A10" s="525"/>
      <c r="B10" s="921"/>
      <c r="C10" s="921"/>
      <c r="D10" s="921"/>
      <c r="E10" s="921"/>
      <c r="F10" s="922"/>
      <c r="G10" s="278" t="s">
        <v>502</v>
      </c>
      <c r="H10" s="279" t="s">
        <v>503</v>
      </c>
      <c r="I10" s="280" t="s">
        <v>504</v>
      </c>
      <c r="J10" s="278" t="s">
        <v>502</v>
      </c>
      <c r="K10" s="279" t="s">
        <v>503</v>
      </c>
      <c r="L10" s="279" t="s">
        <v>504</v>
      </c>
      <c r="M10" s="280" t="s">
        <v>455</v>
      </c>
    </row>
    <row r="11" spans="1:16" s="529" customFormat="1" x14ac:dyDescent="0.25">
      <c r="A11" s="440"/>
      <c r="B11" s="526" t="s">
        <v>456</v>
      </c>
      <c r="C11" s="526"/>
      <c r="D11" s="526"/>
      <c r="E11" s="526"/>
      <c r="F11" s="527"/>
      <c r="G11" s="470">
        <v>21358.360100000002</v>
      </c>
      <c r="H11" s="528">
        <v>21969.72464356184</v>
      </c>
      <c r="I11" s="497">
        <v>1.0286241331590733</v>
      </c>
      <c r="J11" s="566">
        <v>213614.47900000081</v>
      </c>
      <c r="K11" s="948">
        <v>211892.02499999851</v>
      </c>
      <c r="L11" s="949">
        <v>0.99193662335968202</v>
      </c>
      <c r="M11" s="567">
        <v>-1722.4540000022971</v>
      </c>
      <c r="N11" s="168"/>
      <c r="O11" s="168"/>
      <c r="P11" s="168"/>
    </row>
    <row r="12" spans="1:16" s="529" customFormat="1" ht="12.75" customHeight="1" x14ac:dyDescent="0.25">
      <c r="A12" s="754" t="s">
        <v>427</v>
      </c>
      <c r="B12" s="755"/>
      <c r="C12" s="453" t="s">
        <v>457</v>
      </c>
      <c r="D12" s="530"/>
      <c r="E12" s="530"/>
      <c r="F12" s="531"/>
      <c r="G12" s="376">
        <v>18329.081900000001</v>
      </c>
      <c r="H12" s="532">
        <v>18791.0498742042</v>
      </c>
      <c r="I12" s="533">
        <v>1.0252040978770574</v>
      </c>
      <c r="J12" s="818">
        <v>31988.562999999973</v>
      </c>
      <c r="K12" s="819">
        <v>33130.673999999875</v>
      </c>
      <c r="L12" s="950">
        <v>1.0357037294860636</v>
      </c>
      <c r="M12" s="951">
        <v>1142.1109999999026</v>
      </c>
      <c r="N12" s="168"/>
      <c r="O12" s="168"/>
      <c r="P12" s="168"/>
    </row>
    <row r="13" spans="1:16" s="529" customFormat="1" x14ac:dyDescent="0.25">
      <c r="A13" s="756"/>
      <c r="B13" s="757"/>
      <c r="C13" s="302" t="s">
        <v>458</v>
      </c>
      <c r="D13" s="303"/>
      <c r="E13" s="303"/>
      <c r="F13" s="534"/>
      <c r="G13" s="379">
        <v>22797.236400000002</v>
      </c>
      <c r="H13" s="535">
        <v>23806.535423920101</v>
      </c>
      <c r="I13" s="536">
        <v>1.0442728673866846</v>
      </c>
      <c r="J13" s="299">
        <v>67853.727000000057</v>
      </c>
      <c r="K13" s="829">
        <v>67315.135999999955</v>
      </c>
      <c r="L13" s="952">
        <v>0.99206246990677316</v>
      </c>
      <c r="M13" s="953">
        <v>-538.59100000010221</v>
      </c>
      <c r="N13" s="168"/>
      <c r="O13" s="168"/>
      <c r="P13" s="168"/>
    </row>
    <row r="14" spans="1:16" s="168" customFormat="1" x14ac:dyDescent="0.25">
      <c r="A14" s="756"/>
      <c r="B14" s="757"/>
      <c r="C14" s="302" t="s">
        <v>459</v>
      </c>
      <c r="D14" s="303"/>
      <c r="E14" s="303"/>
      <c r="F14" s="534"/>
      <c r="G14" s="379">
        <v>23622.297200000001</v>
      </c>
      <c r="H14" s="535">
        <v>24226.746490625974</v>
      </c>
      <c r="I14" s="536">
        <v>1.0255880825437236</v>
      </c>
      <c r="J14" s="299">
        <v>12694.552999999984</v>
      </c>
      <c r="K14" s="829">
        <v>12359.113000000008</v>
      </c>
      <c r="L14" s="952">
        <v>0.97357606841296618</v>
      </c>
      <c r="M14" s="953">
        <v>-335.43999999997504</v>
      </c>
    </row>
    <row r="15" spans="1:16" s="168" customFormat="1" x14ac:dyDescent="0.25">
      <c r="A15" s="756"/>
      <c r="B15" s="757"/>
      <c r="C15" s="302" t="s">
        <v>460</v>
      </c>
      <c r="D15" s="303"/>
      <c r="E15" s="303"/>
      <c r="F15" s="534"/>
      <c r="G15" s="379">
        <v>24677.387900000002</v>
      </c>
      <c r="H15" s="535">
        <v>25486.310521221621</v>
      </c>
      <c r="I15" s="536">
        <v>1.0327799127079256</v>
      </c>
      <c r="J15" s="299">
        <v>11807.008</v>
      </c>
      <c r="K15" s="829">
        <v>11634.87199999999</v>
      </c>
      <c r="L15" s="952">
        <v>0.98542086191522782</v>
      </c>
      <c r="M15" s="953">
        <v>-172.13600000000952</v>
      </c>
    </row>
    <row r="16" spans="1:16" s="168" customFormat="1" x14ac:dyDescent="0.25">
      <c r="A16" s="756"/>
      <c r="B16" s="757"/>
      <c r="C16" s="302" t="s">
        <v>461</v>
      </c>
      <c r="D16" s="303"/>
      <c r="E16" s="303"/>
      <c r="F16" s="534"/>
      <c r="G16" s="379">
        <v>23925.280500000001</v>
      </c>
      <c r="H16" s="535">
        <v>24439.61980300257</v>
      </c>
      <c r="I16" s="536">
        <v>1.0214977334540578</v>
      </c>
      <c r="J16" s="299">
        <v>35696.856</v>
      </c>
      <c r="K16" s="829">
        <v>34442.548000000017</v>
      </c>
      <c r="L16" s="952">
        <v>0.96486222764268137</v>
      </c>
      <c r="M16" s="953">
        <v>-1254.3079999999827</v>
      </c>
    </row>
    <row r="17" spans="1:16" s="168" customFormat="1" x14ac:dyDescent="0.25">
      <c r="A17" s="756"/>
      <c r="B17" s="757"/>
      <c r="C17" s="537" t="s">
        <v>462</v>
      </c>
      <c r="D17" s="538"/>
      <c r="E17" s="539"/>
      <c r="F17" s="303"/>
      <c r="G17" s="379">
        <v>25944.659599999999</v>
      </c>
      <c r="H17" s="535">
        <v>26497.937569122612</v>
      </c>
      <c r="I17" s="540">
        <v>1.0213253123244914</v>
      </c>
      <c r="J17" s="299">
        <v>1316.6669999999995</v>
      </c>
      <c r="K17" s="829">
        <v>1307.7609999999995</v>
      </c>
      <c r="L17" s="952">
        <v>0.99323595107950613</v>
      </c>
      <c r="M17" s="953">
        <v>-8.9059999999999491</v>
      </c>
    </row>
    <row r="18" spans="1:16" s="168" customFormat="1" x14ac:dyDescent="0.25">
      <c r="A18" s="758"/>
      <c r="B18" s="759"/>
      <c r="C18" s="541" t="s">
        <v>463</v>
      </c>
      <c r="D18" s="542"/>
      <c r="E18" s="543"/>
      <c r="F18" s="293"/>
      <c r="G18" s="379">
        <v>24780.335800000001</v>
      </c>
      <c r="H18" s="544">
        <v>25697.969476953702</v>
      </c>
      <c r="I18" s="545">
        <v>1.0370307200176723</v>
      </c>
      <c r="J18" s="299">
        <v>977.75700000000006</v>
      </c>
      <c r="K18" s="954">
        <v>945.79899999999986</v>
      </c>
      <c r="L18" s="955">
        <v>0.96731498726166087</v>
      </c>
      <c r="M18" s="956">
        <v>-31.958000000000197</v>
      </c>
    </row>
    <row r="19" spans="1:16" s="168" customFormat="1" ht="13.5" x14ac:dyDescent="0.25">
      <c r="A19" s="546"/>
      <c r="B19" s="547"/>
      <c r="C19" s="548"/>
      <c r="D19" s="547"/>
      <c r="E19" s="547"/>
      <c r="F19" s="547"/>
      <c r="G19" s="547"/>
      <c r="H19" s="547"/>
      <c r="I19" s="547"/>
      <c r="J19" s="547"/>
      <c r="K19" s="547"/>
      <c r="L19" s="547"/>
      <c r="M19" s="246" t="s">
        <v>536</v>
      </c>
    </row>
    <row r="20" spans="1:16" s="168" customFormat="1" x14ac:dyDescent="0.25">
      <c r="A20" s="272"/>
      <c r="B20" s="272"/>
      <c r="C20" s="272"/>
      <c r="D20" s="272"/>
      <c r="E20" s="272"/>
      <c r="F20" s="272"/>
      <c r="G20" s="272"/>
      <c r="H20" s="272"/>
      <c r="I20" s="272"/>
      <c r="J20" s="272"/>
      <c r="K20" s="272"/>
      <c r="L20" s="272"/>
      <c r="M20" s="272"/>
    </row>
    <row r="21" spans="1:16" s="168" customFormat="1" ht="18" customHeight="1" x14ac:dyDescent="0.25">
      <c r="A21" s="273"/>
      <c r="B21" s="910" t="s">
        <v>499</v>
      </c>
      <c r="C21" s="910"/>
      <c r="D21" s="910"/>
      <c r="E21" s="910"/>
      <c r="F21" s="911"/>
      <c r="G21" s="522" t="s">
        <v>279</v>
      </c>
      <c r="H21" s="523"/>
      <c r="I21" s="523"/>
      <c r="J21" s="523"/>
      <c r="K21" s="523"/>
      <c r="L21" s="523"/>
      <c r="M21" s="524"/>
    </row>
    <row r="22" spans="1:16" s="168" customFormat="1" ht="13.5" customHeight="1" x14ac:dyDescent="0.25">
      <c r="A22" s="333"/>
      <c r="B22" s="916"/>
      <c r="C22" s="916"/>
      <c r="D22" s="916"/>
      <c r="E22" s="916"/>
      <c r="F22" s="917"/>
      <c r="G22" s="274" t="s">
        <v>500</v>
      </c>
      <c r="H22" s="275"/>
      <c r="I22" s="276"/>
      <c r="J22" s="945" t="s">
        <v>501</v>
      </c>
      <c r="K22" s="946"/>
      <c r="L22" s="946"/>
      <c r="M22" s="947"/>
    </row>
    <row r="23" spans="1:16" s="168" customFormat="1" ht="13.5" customHeight="1" x14ac:dyDescent="0.25">
      <c r="A23" s="525"/>
      <c r="B23" s="921"/>
      <c r="C23" s="921"/>
      <c r="D23" s="921"/>
      <c r="E23" s="921"/>
      <c r="F23" s="922"/>
      <c r="G23" s="278" t="s">
        <v>502</v>
      </c>
      <c r="H23" s="279" t="s">
        <v>503</v>
      </c>
      <c r="I23" s="280" t="s">
        <v>504</v>
      </c>
      <c r="J23" s="278" t="s">
        <v>502</v>
      </c>
      <c r="K23" s="279" t="s">
        <v>503</v>
      </c>
      <c r="L23" s="279" t="s">
        <v>504</v>
      </c>
      <c r="M23" s="280" t="s">
        <v>455</v>
      </c>
    </row>
    <row r="24" spans="1:16" s="529" customFormat="1" x14ac:dyDescent="0.25">
      <c r="A24" s="440"/>
      <c r="B24" s="526" t="s">
        <v>456</v>
      </c>
      <c r="C24" s="526"/>
      <c r="D24" s="526"/>
      <c r="E24" s="526"/>
      <c r="F24" s="527"/>
      <c r="G24" s="470">
        <v>24197.753100000002</v>
      </c>
      <c r="H24" s="528">
        <v>25047.153666333321</v>
      </c>
      <c r="I24" s="445">
        <v>1.0351024561174367</v>
      </c>
      <c r="J24" s="566">
        <v>149044.75500000044</v>
      </c>
      <c r="K24" s="948">
        <v>149455.71499999895</v>
      </c>
      <c r="L24" s="497">
        <v>1.0027572925997865</v>
      </c>
      <c r="M24" s="567">
        <v>410.95999999850756</v>
      </c>
      <c r="N24" s="168"/>
      <c r="O24" s="168"/>
      <c r="P24" s="168"/>
    </row>
    <row r="25" spans="1:16" s="529" customFormat="1" ht="12.75" customHeight="1" x14ac:dyDescent="0.25">
      <c r="A25" s="754" t="s">
        <v>427</v>
      </c>
      <c r="B25" s="755"/>
      <c r="C25" s="453" t="s">
        <v>457</v>
      </c>
      <c r="D25" s="530"/>
      <c r="E25" s="530"/>
      <c r="F25" s="531"/>
      <c r="G25" s="376">
        <v>20148.533299999999</v>
      </c>
      <c r="H25" s="532">
        <v>20800.844500135372</v>
      </c>
      <c r="I25" s="378">
        <v>1.0323751208300296</v>
      </c>
      <c r="J25" s="818">
        <v>24244.998000000007</v>
      </c>
      <c r="K25" s="819">
        <v>25245.664000000077</v>
      </c>
      <c r="L25" s="533">
        <v>1.0412730906391525</v>
      </c>
      <c r="M25" s="951">
        <v>1000.6660000000702</v>
      </c>
      <c r="N25" s="168"/>
      <c r="O25" s="168"/>
      <c r="P25" s="168"/>
    </row>
    <row r="26" spans="1:16" s="529" customFormat="1" x14ac:dyDescent="0.25">
      <c r="A26" s="756"/>
      <c r="B26" s="757"/>
      <c r="C26" s="302" t="s">
        <v>458</v>
      </c>
      <c r="D26" s="303"/>
      <c r="E26" s="303"/>
      <c r="F26" s="534"/>
      <c r="G26" s="379">
        <v>25239.5278</v>
      </c>
      <c r="H26" s="535">
        <v>26403.282951023488</v>
      </c>
      <c r="I26" s="380">
        <v>1.0461084359519393</v>
      </c>
      <c r="J26" s="299">
        <v>53048.214999999997</v>
      </c>
      <c r="K26" s="829">
        <v>53257.581999999835</v>
      </c>
      <c r="L26" s="536">
        <v>1.0039467303470972</v>
      </c>
      <c r="M26" s="953">
        <v>209.3669999998383</v>
      </c>
      <c r="N26" s="168"/>
      <c r="O26" s="168"/>
      <c r="P26" s="168"/>
    </row>
    <row r="27" spans="1:16" s="168" customFormat="1" x14ac:dyDescent="0.25">
      <c r="A27" s="756"/>
      <c r="B27" s="757"/>
      <c r="C27" s="302" t="s">
        <v>459</v>
      </c>
      <c r="D27" s="303"/>
      <c r="E27" s="303"/>
      <c r="F27" s="534"/>
      <c r="G27" s="379">
        <v>25302.052500000002</v>
      </c>
      <c r="H27" s="535">
        <v>26056.357495663717</v>
      </c>
      <c r="I27" s="380">
        <v>1.0298120081627258</v>
      </c>
      <c r="J27" s="299">
        <v>10213.891999999993</v>
      </c>
      <c r="K27" s="829">
        <v>10003.795000000007</v>
      </c>
      <c r="L27" s="536">
        <v>0.9794302700674743</v>
      </c>
      <c r="M27" s="953">
        <v>-210.0969999999852</v>
      </c>
    </row>
    <row r="28" spans="1:16" s="168" customFormat="1" x14ac:dyDescent="0.25">
      <c r="A28" s="756"/>
      <c r="B28" s="757"/>
      <c r="C28" s="302" t="s">
        <v>460</v>
      </c>
      <c r="D28" s="303"/>
      <c r="E28" s="303"/>
      <c r="F28" s="534"/>
      <c r="G28" s="379">
        <v>26678.570500000002</v>
      </c>
      <c r="H28" s="535">
        <v>27606.865710605922</v>
      </c>
      <c r="I28" s="380">
        <v>1.0347955378870812</v>
      </c>
      <c r="J28" s="299">
        <v>9637.2559999999994</v>
      </c>
      <c r="K28" s="829">
        <v>9573.7990000000027</v>
      </c>
      <c r="L28" s="536">
        <v>0.99341544937687687</v>
      </c>
      <c r="M28" s="953">
        <v>-63.456999999996697</v>
      </c>
    </row>
    <row r="29" spans="1:16" s="168" customFormat="1" x14ac:dyDescent="0.25">
      <c r="A29" s="756"/>
      <c r="B29" s="757"/>
      <c r="C29" s="302" t="s">
        <v>461</v>
      </c>
      <c r="D29" s="303"/>
      <c r="E29" s="303"/>
      <c r="F29" s="534"/>
      <c r="G29" s="379">
        <v>26024.173900000002</v>
      </c>
      <c r="H29" s="535">
        <v>26666.738334192942</v>
      </c>
      <c r="I29" s="380">
        <v>1.0246910598070105</v>
      </c>
      <c r="J29" s="299">
        <v>27164.201000000026</v>
      </c>
      <c r="K29" s="829">
        <v>26417.125000000029</v>
      </c>
      <c r="L29" s="536">
        <v>0.97249777381635494</v>
      </c>
      <c r="M29" s="953">
        <v>-747.07599999999729</v>
      </c>
    </row>
    <row r="30" spans="1:16" s="168" customFormat="1" x14ac:dyDescent="0.25">
      <c r="A30" s="756"/>
      <c r="B30" s="757"/>
      <c r="C30" s="537" t="s">
        <v>462</v>
      </c>
      <c r="D30" s="538"/>
      <c r="E30" s="539"/>
      <c r="F30" s="303"/>
      <c r="G30" s="379">
        <v>28583.580300000001</v>
      </c>
      <c r="H30" s="535">
        <v>29260.122932839538</v>
      </c>
      <c r="I30" s="380">
        <v>1.0236689255068421</v>
      </c>
      <c r="J30" s="957">
        <v>993.29499999999996</v>
      </c>
      <c r="K30" s="829">
        <v>1008.2470000000002</v>
      </c>
      <c r="L30" s="536">
        <v>1.0150529298949458</v>
      </c>
      <c r="M30" s="953">
        <v>14.952000000000226</v>
      </c>
    </row>
    <row r="31" spans="1:16" s="168" customFormat="1" x14ac:dyDescent="0.25">
      <c r="A31" s="758"/>
      <c r="B31" s="759"/>
      <c r="C31" s="541" t="s">
        <v>463</v>
      </c>
      <c r="D31" s="542"/>
      <c r="E31" s="543"/>
      <c r="F31" s="293"/>
      <c r="G31" s="379">
        <v>26218.792700000002</v>
      </c>
      <c r="H31" s="544">
        <v>27352.850813291076</v>
      </c>
      <c r="I31" s="393">
        <v>1.0432536359041076</v>
      </c>
      <c r="J31" s="957">
        <v>804.00299999999993</v>
      </c>
      <c r="K31" s="954">
        <v>785.88099999999997</v>
      </c>
      <c r="L31" s="958">
        <v>0.97746028310839639</v>
      </c>
      <c r="M31" s="956">
        <v>-18.121999999999957</v>
      </c>
    </row>
    <row r="32" spans="1:16" s="168" customFormat="1" ht="13.5" x14ac:dyDescent="0.25">
      <c r="A32" s="546"/>
      <c r="B32" s="547"/>
      <c r="C32" s="548"/>
      <c r="D32" s="547"/>
      <c r="E32" s="547"/>
      <c r="F32" s="547"/>
      <c r="G32" s="547"/>
      <c r="H32" s="547"/>
      <c r="I32" s="547"/>
      <c r="J32" s="547"/>
      <c r="K32" s="547"/>
      <c r="L32" s="547"/>
      <c r="M32" s="246" t="s">
        <v>537</v>
      </c>
    </row>
    <row r="33" spans="1:20" s="168" customFormat="1" x14ac:dyDescent="0.25">
      <c r="A33" s="272"/>
      <c r="B33" s="272"/>
      <c r="C33" s="272"/>
      <c r="D33" s="272"/>
      <c r="E33" s="272"/>
      <c r="F33" s="272"/>
      <c r="G33" s="272"/>
      <c r="H33" s="272"/>
      <c r="I33" s="272"/>
      <c r="J33" s="272"/>
      <c r="K33" s="272"/>
      <c r="L33" s="272"/>
      <c r="M33" s="272"/>
    </row>
    <row r="34" spans="1:20" s="168" customFormat="1" ht="18" customHeight="1" x14ac:dyDescent="0.25">
      <c r="A34" s="273"/>
      <c r="B34" s="910" t="s">
        <v>499</v>
      </c>
      <c r="C34" s="910"/>
      <c r="D34" s="910"/>
      <c r="E34" s="910"/>
      <c r="F34" s="911"/>
      <c r="G34" s="522" t="s">
        <v>280</v>
      </c>
      <c r="H34" s="523"/>
      <c r="I34" s="523"/>
      <c r="J34" s="523"/>
      <c r="K34" s="523"/>
      <c r="L34" s="523"/>
      <c r="M34" s="524"/>
      <c r="T34" s="168" t="s">
        <v>413</v>
      </c>
    </row>
    <row r="35" spans="1:20" s="168" customFormat="1" ht="13.5" customHeight="1" x14ac:dyDescent="0.25">
      <c r="A35" s="333"/>
      <c r="B35" s="916"/>
      <c r="C35" s="916"/>
      <c r="D35" s="916"/>
      <c r="E35" s="916"/>
      <c r="F35" s="917"/>
      <c r="G35" s="274" t="s">
        <v>500</v>
      </c>
      <c r="H35" s="275"/>
      <c r="I35" s="276"/>
      <c r="J35" s="945" t="s">
        <v>501</v>
      </c>
      <c r="K35" s="946"/>
      <c r="L35" s="946"/>
      <c r="M35" s="947"/>
    </row>
    <row r="36" spans="1:20" s="168" customFormat="1" ht="13.5" customHeight="1" x14ac:dyDescent="0.25">
      <c r="A36" s="525"/>
      <c r="B36" s="921"/>
      <c r="C36" s="921"/>
      <c r="D36" s="921"/>
      <c r="E36" s="921"/>
      <c r="F36" s="922"/>
      <c r="G36" s="278" t="s">
        <v>502</v>
      </c>
      <c r="H36" s="279" t="s">
        <v>503</v>
      </c>
      <c r="I36" s="280" t="s">
        <v>504</v>
      </c>
      <c r="J36" s="278" t="s">
        <v>502</v>
      </c>
      <c r="K36" s="279" t="s">
        <v>503</v>
      </c>
      <c r="L36" s="279" t="s">
        <v>504</v>
      </c>
      <c r="M36" s="280" t="s">
        <v>455</v>
      </c>
    </row>
    <row r="37" spans="1:20" s="529" customFormat="1" x14ac:dyDescent="0.25">
      <c r="A37" s="440"/>
      <c r="B37" s="526" t="s">
        <v>456</v>
      </c>
      <c r="C37" s="526"/>
      <c r="D37" s="526"/>
      <c r="E37" s="526"/>
      <c r="F37" s="527"/>
      <c r="G37" s="470">
        <v>14804.256799999999</v>
      </c>
      <c r="H37" s="528">
        <v>14603.18816887164</v>
      </c>
      <c r="I37" s="497">
        <v>0.98641818810327864</v>
      </c>
      <c r="J37" s="566">
        <v>64569.724000000089</v>
      </c>
      <c r="K37" s="948">
        <v>62436.310000000005</v>
      </c>
      <c r="L37" s="497">
        <v>0.96695953044494842</v>
      </c>
      <c r="M37" s="567">
        <v>-2133.4140000000843</v>
      </c>
      <c r="N37" s="168"/>
      <c r="O37" s="168"/>
      <c r="P37" s="168"/>
    </row>
    <row r="38" spans="1:20" s="529" customFormat="1" ht="12.75" customHeight="1" x14ac:dyDescent="0.25">
      <c r="A38" s="754" t="s">
        <v>427</v>
      </c>
      <c r="B38" s="755"/>
      <c r="C38" s="453" t="s">
        <v>457</v>
      </c>
      <c r="D38" s="530"/>
      <c r="E38" s="530"/>
      <c r="F38" s="531"/>
      <c r="G38" s="376">
        <v>12632.403899999999</v>
      </c>
      <c r="H38" s="532">
        <v>12356.232437667595</v>
      </c>
      <c r="I38" s="533">
        <v>0.97813785368813266</v>
      </c>
      <c r="J38" s="818">
        <v>7743.5649999999996</v>
      </c>
      <c r="K38" s="819">
        <v>7885.0099999999939</v>
      </c>
      <c r="L38" s="533">
        <v>1.0182661345258928</v>
      </c>
      <c r="M38" s="951">
        <v>141.44499999999425</v>
      </c>
      <c r="N38" s="168"/>
      <c r="O38" s="168"/>
      <c r="P38" s="168"/>
    </row>
    <row r="39" spans="1:20" s="529" customFormat="1" x14ac:dyDescent="0.25">
      <c r="A39" s="756"/>
      <c r="B39" s="757"/>
      <c r="C39" s="302" t="s">
        <v>458</v>
      </c>
      <c r="D39" s="303"/>
      <c r="E39" s="303"/>
      <c r="F39" s="534"/>
      <c r="G39" s="379">
        <v>14046.495500000001</v>
      </c>
      <c r="H39" s="535">
        <v>13968.657912796718</v>
      </c>
      <c r="I39" s="536">
        <v>0.99445857600543264</v>
      </c>
      <c r="J39" s="299">
        <v>14805.512000000002</v>
      </c>
      <c r="K39" s="829">
        <v>14057.553999999987</v>
      </c>
      <c r="L39" s="536">
        <v>0.94948111216957476</v>
      </c>
      <c r="M39" s="953">
        <v>-747.95800000001509</v>
      </c>
      <c r="N39" s="168"/>
      <c r="O39" s="168"/>
      <c r="P39" s="168"/>
    </row>
    <row r="40" spans="1:20" s="168" customFormat="1" x14ac:dyDescent="0.25">
      <c r="A40" s="756"/>
      <c r="B40" s="757"/>
      <c r="C40" s="302" t="s">
        <v>459</v>
      </c>
      <c r="D40" s="303"/>
      <c r="E40" s="303"/>
      <c r="F40" s="534"/>
      <c r="G40" s="379">
        <v>16706.060099999999</v>
      </c>
      <c r="H40" s="535">
        <v>16455.798608369103</v>
      </c>
      <c r="I40" s="536">
        <v>0.98501971798659482</v>
      </c>
      <c r="J40" s="299">
        <v>2480.6609999999987</v>
      </c>
      <c r="K40" s="829">
        <v>2355.3179999999993</v>
      </c>
      <c r="L40" s="536">
        <v>0.94947193510116878</v>
      </c>
      <c r="M40" s="953">
        <v>-125.34299999999939</v>
      </c>
    </row>
    <row r="41" spans="1:20" s="168" customFormat="1" x14ac:dyDescent="0.25">
      <c r="A41" s="756"/>
      <c r="B41" s="757"/>
      <c r="C41" s="302" t="s">
        <v>460</v>
      </c>
      <c r="D41" s="303"/>
      <c r="E41" s="303"/>
      <c r="F41" s="534"/>
      <c r="G41" s="379">
        <v>15788.8562</v>
      </c>
      <c r="H41" s="535">
        <v>15636.213435105552</v>
      </c>
      <c r="I41" s="536">
        <v>0.99033224680997167</v>
      </c>
      <c r="J41" s="299">
        <v>2169.7520000000004</v>
      </c>
      <c r="K41" s="829">
        <v>2061.0730000000008</v>
      </c>
      <c r="L41" s="536">
        <v>0.94991178715355507</v>
      </c>
      <c r="M41" s="953">
        <v>-108.67899999999963</v>
      </c>
    </row>
    <row r="42" spans="1:20" s="168" customFormat="1" x14ac:dyDescent="0.25">
      <c r="A42" s="756"/>
      <c r="B42" s="757"/>
      <c r="C42" s="302" t="s">
        <v>461</v>
      </c>
      <c r="D42" s="303"/>
      <c r="E42" s="303"/>
      <c r="F42" s="534"/>
      <c r="G42" s="379">
        <v>17243.3318</v>
      </c>
      <c r="H42" s="535">
        <v>17108.6581043765</v>
      </c>
      <c r="I42" s="536">
        <v>0.99218981011410456</v>
      </c>
      <c r="J42" s="299">
        <v>8532.6549999999897</v>
      </c>
      <c r="K42" s="829">
        <v>8025.4230000000107</v>
      </c>
      <c r="L42" s="536">
        <v>0.94055402450937253</v>
      </c>
      <c r="M42" s="953">
        <v>-507.23199999997905</v>
      </c>
    </row>
    <row r="43" spans="1:20" s="168" customFormat="1" x14ac:dyDescent="0.25">
      <c r="A43" s="756"/>
      <c r="B43" s="757"/>
      <c r="C43" s="537" t="s">
        <v>462</v>
      </c>
      <c r="D43" s="538"/>
      <c r="E43" s="539"/>
      <c r="F43" s="563"/>
      <c r="G43" s="379">
        <v>17838.742200000001</v>
      </c>
      <c r="H43" s="535">
        <v>17199.657333769599</v>
      </c>
      <c r="I43" s="536">
        <v>0.96417433140379138</v>
      </c>
      <c r="J43" s="299">
        <v>323.3719999999999</v>
      </c>
      <c r="K43" s="829">
        <v>299.5139999999999</v>
      </c>
      <c r="L43" s="536">
        <v>0.92622119416647075</v>
      </c>
      <c r="M43" s="953">
        <v>-23.858000000000004</v>
      </c>
    </row>
    <row r="44" spans="1:20" s="168" customFormat="1" x14ac:dyDescent="0.25">
      <c r="A44" s="758"/>
      <c r="B44" s="759"/>
      <c r="C44" s="541" t="s">
        <v>463</v>
      </c>
      <c r="D44" s="542"/>
      <c r="E44" s="543"/>
      <c r="F44" s="564"/>
      <c r="G44" s="379">
        <v>18124.237400000002</v>
      </c>
      <c r="H44" s="544">
        <v>17565.427802582159</v>
      </c>
      <c r="I44" s="536">
        <v>0.96916782841203331</v>
      </c>
      <c r="J44" s="299">
        <v>173.75400000000002</v>
      </c>
      <c r="K44" s="954">
        <v>159.91799999999998</v>
      </c>
      <c r="L44" s="536">
        <v>0.92037017852826386</v>
      </c>
      <c r="M44" s="953">
        <v>-13.836000000000041</v>
      </c>
    </row>
    <row r="45" spans="1:20" s="168" customFormat="1" ht="13.5" customHeight="1" x14ac:dyDescent="0.25">
      <c r="A45" s="546"/>
      <c r="B45" s="547"/>
      <c r="C45" s="548"/>
      <c r="D45" s="547"/>
      <c r="E45" s="547"/>
      <c r="F45" s="547"/>
      <c r="G45" s="547"/>
      <c r="H45" s="547"/>
      <c r="I45" s="547"/>
      <c r="J45" s="547"/>
      <c r="K45" s="547"/>
      <c r="L45" s="547"/>
      <c r="M45" s="246" t="s">
        <v>538</v>
      </c>
    </row>
    <row r="46" spans="1:20" s="168" customFormat="1" ht="12.75" customHeight="1" x14ac:dyDescent="0.25">
      <c r="A46" s="272"/>
      <c r="B46" s="272"/>
      <c r="C46" s="272"/>
      <c r="D46" s="272"/>
      <c r="E46" s="272"/>
      <c r="F46" s="272"/>
      <c r="G46" s="272"/>
      <c r="H46" s="272"/>
      <c r="I46" s="272"/>
      <c r="J46" s="272"/>
      <c r="K46" s="272"/>
      <c r="L46" s="272"/>
      <c r="M46" s="272"/>
    </row>
    <row r="47" spans="1:20" s="168" customFormat="1" ht="12.75" customHeight="1" x14ac:dyDescent="0.25">
      <c r="A47" s="273"/>
      <c r="B47" s="910" t="s">
        <v>539</v>
      </c>
      <c r="C47" s="910"/>
      <c r="D47" s="910"/>
      <c r="E47" s="910"/>
      <c r="F47" s="911"/>
      <c r="G47" s="522" t="s">
        <v>281</v>
      </c>
      <c r="H47" s="523"/>
      <c r="I47" s="523"/>
      <c r="J47" s="523"/>
      <c r="K47" s="523"/>
      <c r="L47" s="523"/>
      <c r="M47" s="524"/>
    </row>
    <row r="48" spans="1:20" s="168" customFormat="1" ht="12.75" customHeight="1" x14ac:dyDescent="0.25">
      <c r="A48" s="333"/>
      <c r="B48" s="916"/>
      <c r="C48" s="916"/>
      <c r="D48" s="916"/>
      <c r="E48" s="916"/>
      <c r="F48" s="917"/>
      <c r="G48" s="274" t="s">
        <v>500</v>
      </c>
      <c r="H48" s="275"/>
      <c r="I48" s="276"/>
      <c r="J48" s="945" t="s">
        <v>501</v>
      </c>
      <c r="K48" s="946"/>
      <c r="L48" s="946"/>
      <c r="M48" s="947"/>
    </row>
    <row r="49" spans="1:13" s="168" customFormat="1" ht="12.75" customHeight="1" x14ac:dyDescent="0.25">
      <c r="A49" s="525"/>
      <c r="B49" s="921"/>
      <c r="C49" s="921"/>
      <c r="D49" s="921"/>
      <c r="E49" s="921"/>
      <c r="F49" s="922"/>
      <c r="G49" s="278" t="s">
        <v>502</v>
      </c>
      <c r="H49" s="279" t="s">
        <v>503</v>
      </c>
      <c r="I49" s="280" t="s">
        <v>504</v>
      </c>
      <c r="J49" s="278" t="s">
        <v>502</v>
      </c>
      <c r="K49" s="279" t="s">
        <v>503</v>
      </c>
      <c r="L49" s="279" t="s">
        <v>504</v>
      </c>
      <c r="M49" s="280" t="s">
        <v>455</v>
      </c>
    </row>
    <row r="50" spans="1:13" s="168" customFormat="1" ht="12.75" customHeight="1" x14ac:dyDescent="0.25">
      <c r="A50" s="440"/>
      <c r="B50" s="526" t="s">
        <v>456</v>
      </c>
      <c r="C50" s="526"/>
      <c r="D50" s="526"/>
      <c r="E50" s="526"/>
      <c r="F50" s="527"/>
      <c r="G50" s="573">
        <v>17144.130700000002</v>
      </c>
      <c r="H50" s="528">
        <v>20228.095542348081</v>
      </c>
      <c r="I50" s="498">
        <v>1.179884585361221</v>
      </c>
      <c r="J50" s="566">
        <v>263.87099999999987</v>
      </c>
      <c r="K50" s="948">
        <v>601.00399999999888</v>
      </c>
      <c r="L50" s="497">
        <v>2.2776432423418989</v>
      </c>
      <c r="M50" s="567">
        <v>337.13299999999902</v>
      </c>
    </row>
    <row r="51" spans="1:13" s="168" customFormat="1" ht="12.75" customHeight="1" x14ac:dyDescent="0.25">
      <c r="A51" s="754" t="s">
        <v>427</v>
      </c>
      <c r="B51" s="755"/>
      <c r="C51" s="453" t="s">
        <v>457</v>
      </c>
      <c r="D51" s="530"/>
      <c r="E51" s="530"/>
      <c r="F51" s="531"/>
      <c r="G51" s="376">
        <v>11125.8151</v>
      </c>
      <c r="H51" s="532">
        <v>18413.19547753645</v>
      </c>
      <c r="I51" s="959">
        <v>1.6549974372247522</v>
      </c>
      <c r="J51" s="299">
        <v>1.6870000000000001</v>
      </c>
      <c r="K51" s="819">
        <v>3.3609999999999998</v>
      </c>
      <c r="L51" s="533" t="s">
        <v>540</v>
      </c>
      <c r="M51" s="951">
        <v>1.6739999999999997</v>
      </c>
    </row>
    <row r="52" spans="1:13" s="168" customFormat="1" ht="12.75" customHeight="1" x14ac:dyDescent="0.25">
      <c r="A52" s="756"/>
      <c r="B52" s="757"/>
      <c r="C52" s="302" t="s">
        <v>458</v>
      </c>
      <c r="D52" s="303"/>
      <c r="E52" s="303"/>
      <c r="F52" s="534"/>
      <c r="G52" s="379">
        <v>14825.2237</v>
      </c>
      <c r="H52" s="535">
        <v>20104.426501891572</v>
      </c>
      <c r="I52" s="540" t="s">
        <v>540</v>
      </c>
      <c r="J52" s="299">
        <v>173.57900000000012</v>
      </c>
      <c r="K52" s="829">
        <v>473.85799999999989</v>
      </c>
      <c r="L52" s="536">
        <v>2.7299270072992674</v>
      </c>
      <c r="M52" s="953">
        <v>300.27899999999977</v>
      </c>
    </row>
    <row r="53" spans="1:13" s="168" customFormat="1" ht="12.75" customHeight="1" x14ac:dyDescent="0.25">
      <c r="A53" s="756"/>
      <c r="B53" s="757"/>
      <c r="C53" s="302" t="s">
        <v>459</v>
      </c>
      <c r="D53" s="303"/>
      <c r="E53" s="303"/>
      <c r="F53" s="534"/>
      <c r="G53" s="379">
        <v>25195.477200000001</v>
      </c>
      <c r="H53" s="535">
        <v>19959.13077462442</v>
      </c>
      <c r="I53" s="540">
        <v>0.79217117485770105</v>
      </c>
      <c r="J53" s="299">
        <v>37.923000000000002</v>
      </c>
      <c r="K53" s="829">
        <v>57.99799999999999</v>
      </c>
      <c r="L53" s="536">
        <v>1.529362128523587</v>
      </c>
      <c r="M53" s="953">
        <v>20.074999999999989</v>
      </c>
    </row>
    <row r="54" spans="1:13" s="168" customFormat="1" ht="12.75" customHeight="1" x14ac:dyDescent="0.25">
      <c r="A54" s="756"/>
      <c r="B54" s="757"/>
      <c r="C54" s="302" t="s">
        <v>460</v>
      </c>
      <c r="D54" s="303"/>
      <c r="E54" s="303"/>
      <c r="F54" s="534"/>
      <c r="G54" s="379">
        <v>19766.864300000001</v>
      </c>
      <c r="H54" s="960">
        <v>23408.26602046311</v>
      </c>
      <c r="I54" s="540">
        <v>1.18421746945787</v>
      </c>
      <c r="J54" s="299">
        <v>6.3250000000000002</v>
      </c>
      <c r="K54" s="829">
        <v>6.1899999999999995</v>
      </c>
      <c r="L54" s="536">
        <v>0.97865612648221334</v>
      </c>
      <c r="M54" s="953">
        <v>-0.13500000000000068</v>
      </c>
    </row>
    <row r="55" spans="1:13" s="168" customFormat="1" ht="12.75" customHeight="1" x14ac:dyDescent="0.25">
      <c r="A55" s="756"/>
      <c r="B55" s="757"/>
      <c r="C55" s="302" t="s">
        <v>461</v>
      </c>
      <c r="D55" s="303"/>
      <c r="E55" s="303"/>
      <c r="F55" s="534"/>
      <c r="G55" s="379">
        <v>15087.798500000001</v>
      </c>
      <c r="H55" s="535">
        <v>14378.392492860059</v>
      </c>
      <c r="I55" s="540">
        <v>0.95298147657924104</v>
      </c>
      <c r="J55" s="299">
        <v>17.598999999999997</v>
      </c>
      <c r="K55" s="829">
        <v>20.425000000000001</v>
      </c>
      <c r="L55" s="536">
        <v>1.1605773055287234</v>
      </c>
      <c r="M55" s="953">
        <v>2.8260000000000041</v>
      </c>
    </row>
    <row r="56" spans="1:13" s="168" customFormat="1" ht="12.75" customHeight="1" x14ac:dyDescent="0.25">
      <c r="A56" s="756"/>
      <c r="B56" s="757"/>
      <c r="C56" s="537" t="s">
        <v>462</v>
      </c>
      <c r="D56" s="538"/>
      <c r="E56" s="539"/>
      <c r="F56" s="563"/>
      <c r="G56" s="386" t="s">
        <v>406</v>
      </c>
      <c r="H56" s="535" t="s">
        <v>406</v>
      </c>
      <c r="I56" s="961" t="s">
        <v>406</v>
      </c>
      <c r="J56" s="299">
        <v>0</v>
      </c>
      <c r="K56" s="829">
        <v>0</v>
      </c>
      <c r="L56" s="962" t="s">
        <v>406</v>
      </c>
      <c r="M56" s="963">
        <v>0</v>
      </c>
    </row>
    <row r="57" spans="1:13" s="168" customFormat="1" ht="12.75" customHeight="1" x14ac:dyDescent="0.25">
      <c r="A57" s="758"/>
      <c r="B57" s="759"/>
      <c r="C57" s="541" t="s">
        <v>463</v>
      </c>
      <c r="D57" s="542"/>
      <c r="E57" s="543"/>
      <c r="F57" s="564"/>
      <c r="G57" s="392" t="s">
        <v>406</v>
      </c>
      <c r="H57" s="544" t="s">
        <v>406</v>
      </c>
      <c r="I57" s="545" t="s">
        <v>406</v>
      </c>
      <c r="J57" s="295">
        <v>0</v>
      </c>
      <c r="K57" s="954">
        <v>0</v>
      </c>
      <c r="L57" s="958" t="s">
        <v>406</v>
      </c>
      <c r="M57" s="956">
        <v>0</v>
      </c>
    </row>
    <row r="58" spans="1:13" s="168" customFormat="1" ht="12.75" customHeight="1" x14ac:dyDescent="0.25">
      <c r="A58" s="546"/>
      <c r="B58" s="964"/>
      <c r="C58" s="548"/>
      <c r="D58" s="547"/>
      <c r="E58" s="547"/>
      <c r="F58" s="547"/>
      <c r="G58" s="547"/>
      <c r="H58" s="547"/>
      <c r="I58" s="547"/>
      <c r="J58" s="547"/>
      <c r="K58" s="547"/>
      <c r="L58" s="547"/>
      <c r="M58" s="246" t="s">
        <v>541</v>
      </c>
    </row>
    <row r="59" spans="1:13" s="168" customFormat="1" ht="8.25" customHeight="1" x14ac:dyDescent="0.25">
      <c r="A59" s="272"/>
      <c r="B59" s="272"/>
      <c r="C59" s="272"/>
      <c r="D59" s="272"/>
      <c r="E59" s="272"/>
      <c r="F59" s="272"/>
      <c r="G59" s="272"/>
      <c r="H59" s="272"/>
      <c r="I59" s="272"/>
      <c r="J59" s="272"/>
      <c r="K59" s="272"/>
      <c r="L59" s="272"/>
      <c r="M59" s="272"/>
    </row>
    <row r="60" spans="1:13" s="168" customFormat="1" ht="12.75" customHeight="1" x14ac:dyDescent="0.25">
      <c r="A60" s="273"/>
      <c r="B60" s="910" t="s">
        <v>542</v>
      </c>
      <c r="C60" s="910"/>
      <c r="D60" s="910"/>
      <c r="E60" s="910"/>
      <c r="F60" s="911"/>
      <c r="G60" s="522" t="s">
        <v>282</v>
      </c>
      <c r="H60" s="523"/>
      <c r="I60" s="523"/>
      <c r="J60" s="523"/>
      <c r="K60" s="523"/>
      <c r="L60" s="523"/>
      <c r="M60" s="524"/>
    </row>
    <row r="61" spans="1:13" s="168" customFormat="1" ht="12.75" customHeight="1" x14ac:dyDescent="0.25">
      <c r="A61" s="333"/>
      <c r="B61" s="916"/>
      <c r="C61" s="916"/>
      <c r="D61" s="916"/>
      <c r="E61" s="916"/>
      <c r="F61" s="917"/>
      <c r="G61" s="274" t="s">
        <v>500</v>
      </c>
      <c r="H61" s="275"/>
      <c r="I61" s="275"/>
      <c r="J61" s="945" t="s">
        <v>501</v>
      </c>
      <c r="K61" s="946"/>
      <c r="L61" s="946"/>
      <c r="M61" s="947"/>
    </row>
    <row r="62" spans="1:13" s="168" customFormat="1" ht="12.75" customHeight="1" x14ac:dyDescent="0.25">
      <c r="A62" s="525"/>
      <c r="B62" s="921"/>
      <c r="C62" s="921"/>
      <c r="D62" s="921"/>
      <c r="E62" s="921"/>
      <c r="F62" s="922"/>
      <c r="G62" s="278" t="s">
        <v>502</v>
      </c>
      <c r="H62" s="279" t="s">
        <v>503</v>
      </c>
      <c r="I62" s="280" t="s">
        <v>504</v>
      </c>
      <c r="J62" s="278" t="s">
        <v>502</v>
      </c>
      <c r="K62" s="279" t="s">
        <v>503</v>
      </c>
      <c r="L62" s="279" t="s">
        <v>504</v>
      </c>
      <c r="M62" s="280" t="s">
        <v>455</v>
      </c>
    </row>
    <row r="63" spans="1:13" s="168" customFormat="1" ht="12.75" customHeight="1" x14ac:dyDescent="0.25">
      <c r="A63" s="440"/>
      <c r="B63" s="526" t="s">
        <v>456</v>
      </c>
      <c r="C63" s="526"/>
      <c r="D63" s="526"/>
      <c r="E63" s="526"/>
      <c r="F63" s="527"/>
      <c r="G63" s="470">
        <v>26016.5183</v>
      </c>
      <c r="H63" s="528">
        <v>25393.723864236115</v>
      </c>
      <c r="I63" s="498">
        <v>0.97606157639610502</v>
      </c>
      <c r="J63" s="566">
        <v>149.69799999999995</v>
      </c>
      <c r="K63" s="948">
        <v>197.04800000000014</v>
      </c>
      <c r="L63" s="497">
        <v>1.3163034910286056</v>
      </c>
      <c r="M63" s="567">
        <v>47.350000000000193</v>
      </c>
    </row>
    <row r="64" spans="1:13" s="168" customFormat="1" ht="12.75" customHeight="1" x14ac:dyDescent="0.25">
      <c r="A64" s="754" t="s">
        <v>427</v>
      </c>
      <c r="B64" s="755"/>
      <c r="C64" s="453" t="s">
        <v>457</v>
      </c>
      <c r="D64" s="530"/>
      <c r="E64" s="530"/>
      <c r="F64" s="531"/>
      <c r="G64" s="376">
        <v>30014.060399999998</v>
      </c>
      <c r="H64" s="532">
        <v>24462.514934289124</v>
      </c>
      <c r="I64" s="959">
        <v>0.81503517379105173</v>
      </c>
      <c r="J64" s="299">
        <v>0.24299999999999999</v>
      </c>
      <c r="K64" s="819">
        <v>0.55800000000000005</v>
      </c>
      <c r="L64" s="533">
        <v>2.2962962962962967</v>
      </c>
      <c r="M64" s="951">
        <v>0.31500000000000006</v>
      </c>
    </row>
    <row r="65" spans="1:16" s="168" customFormat="1" ht="12.75" customHeight="1" x14ac:dyDescent="0.25">
      <c r="A65" s="756"/>
      <c r="B65" s="757"/>
      <c r="C65" s="302" t="s">
        <v>458</v>
      </c>
      <c r="D65" s="303"/>
      <c r="E65" s="303"/>
      <c r="F65" s="534"/>
      <c r="G65" s="379">
        <v>22866.593400000002</v>
      </c>
      <c r="H65" s="535">
        <v>22508.106421159395</v>
      </c>
      <c r="I65" s="540">
        <v>0.98432267664143591</v>
      </c>
      <c r="J65" s="299">
        <v>47.561999999999991</v>
      </c>
      <c r="K65" s="829">
        <v>64.085000000000008</v>
      </c>
      <c r="L65" s="536">
        <v>1.3473991842226993</v>
      </c>
      <c r="M65" s="953">
        <v>16.523000000000017</v>
      </c>
    </row>
    <row r="66" spans="1:16" s="168" customFormat="1" ht="12.75" customHeight="1" x14ac:dyDescent="0.25">
      <c r="A66" s="756"/>
      <c r="B66" s="757"/>
      <c r="C66" s="302" t="s">
        <v>459</v>
      </c>
      <c r="D66" s="303"/>
      <c r="E66" s="303"/>
      <c r="F66" s="534"/>
      <c r="G66" s="379">
        <v>24140.642500000002</v>
      </c>
      <c r="H66" s="535">
        <v>31194.66933396093</v>
      </c>
      <c r="I66" s="540">
        <v>1.2922054304876487</v>
      </c>
      <c r="J66" s="299">
        <v>14.557000000000002</v>
      </c>
      <c r="K66" s="829">
        <v>21.244999999999997</v>
      </c>
      <c r="L66" s="536">
        <v>1.4594353232121999</v>
      </c>
      <c r="M66" s="953">
        <v>6.6879999999999953</v>
      </c>
    </row>
    <row r="67" spans="1:16" s="168" customFormat="1" ht="12.75" customHeight="1" x14ac:dyDescent="0.25">
      <c r="A67" s="756"/>
      <c r="B67" s="757"/>
      <c r="C67" s="302" t="s">
        <v>460</v>
      </c>
      <c r="D67" s="303"/>
      <c r="E67" s="303"/>
      <c r="F67" s="534"/>
      <c r="G67" s="379">
        <v>37834.585899999998</v>
      </c>
      <c r="H67" s="535">
        <v>34361.151714477128</v>
      </c>
      <c r="I67" s="540">
        <v>0.90819420636178094</v>
      </c>
      <c r="J67" s="299">
        <v>4.391</v>
      </c>
      <c r="K67" s="829">
        <v>5.4730000000000008</v>
      </c>
      <c r="L67" s="536">
        <v>1.2464131177408337</v>
      </c>
      <c r="M67" s="953">
        <v>1.0820000000000007</v>
      </c>
    </row>
    <row r="68" spans="1:16" s="168" customFormat="1" ht="12.75" customHeight="1" x14ac:dyDescent="0.25">
      <c r="A68" s="756"/>
      <c r="B68" s="757"/>
      <c r="C68" s="302" t="s">
        <v>461</v>
      </c>
      <c r="D68" s="303"/>
      <c r="E68" s="303"/>
      <c r="F68" s="534"/>
      <c r="G68" s="379">
        <v>27835.309799999999</v>
      </c>
      <c r="H68" s="535">
        <v>25783.296915016082</v>
      </c>
      <c r="I68" s="540">
        <v>0.92628022106713115</v>
      </c>
      <c r="J68" s="299">
        <v>57.424999999999997</v>
      </c>
      <c r="K68" s="829">
        <v>70.935000000000031</v>
      </c>
      <c r="L68" s="536">
        <v>1.235263387026557</v>
      </c>
      <c r="M68" s="953">
        <v>13.510000000000034</v>
      </c>
    </row>
    <row r="69" spans="1:16" s="168" customFormat="1" ht="12.75" customHeight="1" x14ac:dyDescent="0.25">
      <c r="A69" s="756"/>
      <c r="B69" s="757"/>
      <c r="C69" s="537" t="s">
        <v>462</v>
      </c>
      <c r="D69" s="538"/>
      <c r="E69" s="539"/>
      <c r="F69" s="563"/>
      <c r="G69" s="386">
        <v>27061.310799999999</v>
      </c>
      <c r="H69" s="535">
        <v>23227.333333333332</v>
      </c>
      <c r="I69" s="961">
        <v>0.8583225515200591</v>
      </c>
      <c r="J69" s="299">
        <v>0.47299999999999998</v>
      </c>
      <c r="K69" s="829">
        <v>0.5</v>
      </c>
      <c r="L69" s="962">
        <v>1.0570824524312896</v>
      </c>
      <c r="M69" s="963">
        <v>2.7000000000000024E-2</v>
      </c>
    </row>
    <row r="70" spans="1:16" s="168" customFormat="1" ht="12.75" customHeight="1" x14ac:dyDescent="0.25">
      <c r="A70" s="758"/>
      <c r="B70" s="759"/>
      <c r="C70" s="541" t="s">
        <v>463</v>
      </c>
      <c r="D70" s="542"/>
      <c r="E70" s="543"/>
      <c r="F70" s="564"/>
      <c r="G70" s="392" t="s">
        <v>406</v>
      </c>
      <c r="H70" s="544" t="s">
        <v>406</v>
      </c>
      <c r="I70" s="545" t="s">
        <v>406</v>
      </c>
      <c r="J70" s="295">
        <v>0</v>
      </c>
      <c r="K70" s="954">
        <v>0</v>
      </c>
      <c r="L70" s="958" t="s">
        <v>406</v>
      </c>
      <c r="M70" s="956">
        <v>0</v>
      </c>
    </row>
    <row r="71" spans="1:16" s="168" customFormat="1" ht="12.75" customHeight="1" x14ac:dyDescent="0.25">
      <c r="A71" s="546"/>
      <c r="B71" s="964"/>
      <c r="C71" s="548"/>
      <c r="D71" s="547"/>
      <c r="E71" s="547"/>
      <c r="F71" s="547"/>
      <c r="G71" s="547"/>
      <c r="H71" s="547"/>
      <c r="I71" s="547"/>
      <c r="J71" s="547"/>
      <c r="K71" s="547"/>
      <c r="L71" s="547"/>
      <c r="M71" s="246" t="s">
        <v>543</v>
      </c>
    </row>
    <row r="72" spans="1:16" s="168" customFormat="1" ht="8.25" customHeight="1" x14ac:dyDescent="0.25">
      <c r="A72" s="272"/>
      <c r="B72" s="272"/>
      <c r="C72" s="272"/>
      <c r="D72" s="272"/>
      <c r="E72" s="272"/>
      <c r="F72" s="272"/>
      <c r="G72" s="272"/>
      <c r="H72" s="272"/>
      <c r="I72" s="272"/>
      <c r="J72" s="272"/>
      <c r="K72" s="272"/>
      <c r="L72" s="272"/>
      <c r="M72" s="272"/>
    </row>
    <row r="73" spans="1:16" s="168" customFormat="1" ht="18.75" customHeight="1" x14ac:dyDescent="0.25">
      <c r="A73" s="273"/>
      <c r="B73" s="910" t="s">
        <v>499</v>
      </c>
      <c r="C73" s="910"/>
      <c r="D73" s="910"/>
      <c r="E73" s="910"/>
      <c r="F73" s="911"/>
      <c r="G73" s="522" t="s">
        <v>283</v>
      </c>
      <c r="H73" s="523"/>
      <c r="I73" s="523"/>
      <c r="J73" s="523"/>
      <c r="K73" s="523"/>
      <c r="L73" s="523"/>
      <c r="M73" s="524"/>
    </row>
    <row r="74" spans="1:16" s="168" customFormat="1" ht="13.5" customHeight="1" x14ac:dyDescent="0.25">
      <c r="A74" s="333"/>
      <c r="B74" s="916"/>
      <c r="C74" s="916"/>
      <c r="D74" s="916"/>
      <c r="E74" s="916"/>
      <c r="F74" s="917"/>
      <c r="G74" s="274" t="s">
        <v>500</v>
      </c>
      <c r="H74" s="275"/>
      <c r="I74" s="276"/>
      <c r="J74" s="945" t="s">
        <v>501</v>
      </c>
      <c r="K74" s="946"/>
      <c r="L74" s="946"/>
      <c r="M74" s="947"/>
    </row>
    <row r="75" spans="1:16" s="168" customFormat="1" ht="13.5" customHeight="1" x14ac:dyDescent="0.25">
      <c r="A75" s="525"/>
      <c r="B75" s="921"/>
      <c r="C75" s="921"/>
      <c r="D75" s="921"/>
      <c r="E75" s="921"/>
      <c r="F75" s="922"/>
      <c r="G75" s="278" t="s">
        <v>502</v>
      </c>
      <c r="H75" s="279" t="s">
        <v>503</v>
      </c>
      <c r="I75" s="280" t="s">
        <v>504</v>
      </c>
      <c r="J75" s="278" t="s">
        <v>502</v>
      </c>
      <c r="K75" s="279" t="s">
        <v>503</v>
      </c>
      <c r="L75" s="279" t="s">
        <v>504</v>
      </c>
      <c r="M75" s="280" t="s">
        <v>455</v>
      </c>
    </row>
    <row r="76" spans="1:16" s="529" customFormat="1" x14ac:dyDescent="0.25">
      <c r="A76" s="440"/>
      <c r="B76" s="526" t="s">
        <v>456</v>
      </c>
      <c r="C76" s="526"/>
      <c r="D76" s="526"/>
      <c r="E76" s="526"/>
      <c r="F76" s="527"/>
      <c r="G76" s="470">
        <v>24954.449700000001</v>
      </c>
      <c r="H76" s="528">
        <v>25847.134324921561</v>
      </c>
      <c r="I76" s="497">
        <v>1.0357725630359846</v>
      </c>
      <c r="J76" s="566">
        <v>123131.48699999969</v>
      </c>
      <c r="K76" s="948">
        <v>123341.07099999985</v>
      </c>
      <c r="L76" s="497">
        <v>1.0017021153979904</v>
      </c>
      <c r="M76" s="567">
        <v>209.58400000016263</v>
      </c>
      <c r="N76" s="168"/>
      <c r="O76" s="168"/>
      <c r="P76" s="168"/>
    </row>
    <row r="77" spans="1:16" s="529" customFormat="1" ht="12.75" customHeight="1" x14ac:dyDescent="0.25">
      <c r="A77" s="754" t="s">
        <v>427</v>
      </c>
      <c r="B77" s="755"/>
      <c r="C77" s="453" t="s">
        <v>457</v>
      </c>
      <c r="D77" s="530"/>
      <c r="E77" s="530"/>
      <c r="F77" s="531"/>
      <c r="G77" s="376">
        <v>20210.292300000001</v>
      </c>
      <c r="H77" s="532">
        <v>20879.363422998369</v>
      </c>
      <c r="I77" s="533">
        <v>1.0331054649317648</v>
      </c>
      <c r="J77" s="818">
        <v>23990.15200000002</v>
      </c>
      <c r="K77" s="819">
        <v>24942.717000000059</v>
      </c>
      <c r="L77" s="533">
        <v>1.0397065012343414</v>
      </c>
      <c r="M77" s="951">
        <v>952.56500000003871</v>
      </c>
      <c r="N77" s="168"/>
      <c r="O77" s="168"/>
      <c r="P77" s="168"/>
    </row>
    <row r="78" spans="1:16" s="529" customFormat="1" x14ac:dyDescent="0.25">
      <c r="A78" s="756"/>
      <c r="B78" s="757"/>
      <c r="C78" s="302" t="s">
        <v>458</v>
      </c>
      <c r="D78" s="303"/>
      <c r="E78" s="303"/>
      <c r="F78" s="534"/>
      <c r="G78" s="379">
        <v>25488.513299999999</v>
      </c>
      <c r="H78" s="535">
        <v>26719.298706280835</v>
      </c>
      <c r="I78" s="536">
        <v>1.0482878460502769</v>
      </c>
      <c r="J78" s="299">
        <v>51754.574000000015</v>
      </c>
      <c r="K78" s="829">
        <v>51698.518999999847</v>
      </c>
      <c r="L78" s="536">
        <v>0.99891690732494165</v>
      </c>
      <c r="M78" s="953">
        <v>-56.055000000167638</v>
      </c>
      <c r="N78" s="168"/>
      <c r="O78" s="168"/>
      <c r="P78" s="168"/>
    </row>
    <row r="79" spans="1:16" s="168" customFormat="1" x14ac:dyDescent="0.25">
      <c r="A79" s="756"/>
      <c r="B79" s="757"/>
      <c r="C79" s="302" t="s">
        <v>459</v>
      </c>
      <c r="D79" s="303"/>
      <c r="E79" s="303"/>
      <c r="F79" s="534"/>
      <c r="G79" s="379">
        <v>27294.805400000001</v>
      </c>
      <c r="H79" s="535">
        <v>28196.585355995539</v>
      </c>
      <c r="I79" s="536">
        <v>1.0330385193365599</v>
      </c>
      <c r="J79" s="299">
        <v>7460.9880000000039</v>
      </c>
      <c r="K79" s="829">
        <v>7216.1499999999915</v>
      </c>
      <c r="L79" s="536">
        <v>0.96718423887023908</v>
      </c>
      <c r="M79" s="953">
        <v>-244.83800000001247</v>
      </c>
    </row>
    <row r="80" spans="1:16" s="168" customFormat="1" x14ac:dyDescent="0.25">
      <c r="A80" s="756"/>
      <c r="B80" s="757"/>
      <c r="C80" s="302" t="s">
        <v>460</v>
      </c>
      <c r="D80" s="303"/>
      <c r="E80" s="303"/>
      <c r="F80" s="534"/>
      <c r="G80" s="379">
        <v>26747.8217</v>
      </c>
      <c r="H80" s="535">
        <v>27677.249154510631</v>
      </c>
      <c r="I80" s="536">
        <v>1.0347477811440111</v>
      </c>
      <c r="J80" s="299">
        <v>9491.0620000000017</v>
      </c>
      <c r="K80" s="829">
        <v>9423.2410000000018</v>
      </c>
      <c r="L80" s="536">
        <v>0.99285422432178827</v>
      </c>
      <c r="M80" s="953">
        <v>-67.820999999999913</v>
      </c>
    </row>
    <row r="81" spans="1:16" s="168" customFormat="1" x14ac:dyDescent="0.25">
      <c r="A81" s="756"/>
      <c r="B81" s="757"/>
      <c r="C81" s="302" t="s">
        <v>461</v>
      </c>
      <c r="D81" s="303"/>
      <c r="E81" s="303"/>
      <c r="F81" s="534"/>
      <c r="G81" s="379">
        <v>27104.490099999999</v>
      </c>
      <c r="H81" s="535">
        <v>27759.972232135769</v>
      </c>
      <c r="I81" s="536">
        <v>1.0241835256711127</v>
      </c>
      <c r="J81" s="299">
        <v>21435.436000000023</v>
      </c>
      <c r="K81" s="829">
        <v>20953.358000000007</v>
      </c>
      <c r="L81" s="536">
        <v>0.9775102311891386</v>
      </c>
      <c r="M81" s="953">
        <v>-482.07800000001589</v>
      </c>
    </row>
    <row r="82" spans="1:16" s="168" customFormat="1" x14ac:dyDescent="0.25">
      <c r="A82" s="756"/>
      <c r="B82" s="757"/>
      <c r="C82" s="537" t="s">
        <v>462</v>
      </c>
      <c r="D82" s="538"/>
      <c r="E82" s="539"/>
      <c r="F82" s="563"/>
      <c r="G82" s="386">
        <v>28587.669900000001</v>
      </c>
      <c r="H82" s="535">
        <v>29260.986373976644</v>
      </c>
      <c r="I82" s="962">
        <v>1.0235526881460404</v>
      </c>
      <c r="J82" s="307">
        <v>992.95600000000036</v>
      </c>
      <c r="K82" s="829">
        <v>1008.1200000000001</v>
      </c>
      <c r="L82" s="962">
        <v>1.0152715729599295</v>
      </c>
      <c r="M82" s="963">
        <v>15.16399999999976</v>
      </c>
    </row>
    <row r="83" spans="1:16" s="168" customFormat="1" x14ac:dyDescent="0.25">
      <c r="A83" s="758"/>
      <c r="B83" s="759"/>
      <c r="C83" s="541" t="s">
        <v>463</v>
      </c>
      <c r="D83" s="542"/>
      <c r="E83" s="543"/>
      <c r="F83" s="564"/>
      <c r="G83" s="386">
        <v>26238.536599999999</v>
      </c>
      <c r="H83" s="544">
        <v>27358.359231050086</v>
      </c>
      <c r="I83" s="958">
        <v>1.0426785475166358</v>
      </c>
      <c r="J83" s="307">
        <v>802.44399999999996</v>
      </c>
      <c r="K83" s="954">
        <v>785.14</v>
      </c>
      <c r="L83" s="958">
        <v>0.97843587839151391</v>
      </c>
      <c r="M83" s="956">
        <v>-17.303999999999974</v>
      </c>
    </row>
    <row r="84" spans="1:16" s="168" customFormat="1" ht="13.5" x14ac:dyDescent="0.25">
      <c r="A84" s="546"/>
      <c r="B84" s="547"/>
      <c r="C84" s="548"/>
      <c r="D84" s="547"/>
      <c r="E84" s="547"/>
      <c r="F84" s="547"/>
      <c r="G84" s="547"/>
      <c r="H84" s="547"/>
      <c r="I84" s="547"/>
      <c r="J84" s="547"/>
      <c r="K84" s="547"/>
      <c r="L84" s="547"/>
      <c r="M84" s="246" t="s">
        <v>544</v>
      </c>
    </row>
    <row r="85" spans="1:16" s="168" customFormat="1" ht="6.75" customHeight="1" x14ac:dyDescent="0.25">
      <c r="A85" s="272"/>
      <c r="B85" s="272"/>
      <c r="C85" s="272"/>
      <c r="D85" s="272"/>
      <c r="E85" s="272"/>
      <c r="F85" s="272"/>
      <c r="G85" s="272"/>
      <c r="H85" s="272"/>
      <c r="I85" s="272"/>
      <c r="J85" s="272"/>
      <c r="K85" s="272"/>
      <c r="L85" s="272"/>
      <c r="M85" s="272"/>
    </row>
    <row r="86" spans="1:16" s="168" customFormat="1" ht="18" customHeight="1" x14ac:dyDescent="0.25">
      <c r="A86" s="273"/>
      <c r="B86" s="910" t="s">
        <v>499</v>
      </c>
      <c r="C86" s="910"/>
      <c r="D86" s="910"/>
      <c r="E86" s="910"/>
      <c r="F86" s="911"/>
      <c r="G86" s="522" t="s">
        <v>284</v>
      </c>
      <c r="H86" s="523"/>
      <c r="I86" s="523"/>
      <c r="J86" s="523"/>
      <c r="K86" s="523"/>
      <c r="L86" s="523"/>
      <c r="M86" s="524"/>
    </row>
    <row r="87" spans="1:16" s="168" customFormat="1" ht="13.5" customHeight="1" x14ac:dyDescent="0.25">
      <c r="A87" s="333"/>
      <c r="B87" s="916"/>
      <c r="C87" s="916"/>
      <c r="D87" s="916"/>
      <c r="E87" s="916"/>
      <c r="F87" s="917"/>
      <c r="G87" s="274" t="s">
        <v>500</v>
      </c>
      <c r="H87" s="275"/>
      <c r="I87" s="276"/>
      <c r="J87" s="945" t="s">
        <v>501</v>
      </c>
      <c r="K87" s="946"/>
      <c r="L87" s="946"/>
      <c r="M87" s="947"/>
    </row>
    <row r="88" spans="1:16" s="168" customFormat="1" ht="13.5" customHeight="1" x14ac:dyDescent="0.25">
      <c r="A88" s="525"/>
      <c r="B88" s="921"/>
      <c r="C88" s="921"/>
      <c r="D88" s="921"/>
      <c r="E88" s="921"/>
      <c r="F88" s="922"/>
      <c r="G88" s="278" t="s">
        <v>502</v>
      </c>
      <c r="H88" s="279" t="s">
        <v>503</v>
      </c>
      <c r="I88" s="280" t="s">
        <v>504</v>
      </c>
      <c r="J88" s="278" t="s">
        <v>502</v>
      </c>
      <c r="K88" s="279" t="s">
        <v>503</v>
      </c>
      <c r="L88" s="279" t="s">
        <v>504</v>
      </c>
      <c r="M88" s="280" t="s">
        <v>455</v>
      </c>
    </row>
    <row r="89" spans="1:16" s="529" customFormat="1" x14ac:dyDescent="0.25">
      <c r="A89" s="440"/>
      <c r="B89" s="526" t="s">
        <v>456</v>
      </c>
      <c r="C89" s="526"/>
      <c r="D89" s="526"/>
      <c r="E89" s="526"/>
      <c r="F89" s="527"/>
      <c r="G89" s="470">
        <v>20355.977800000001</v>
      </c>
      <c r="H89" s="528">
        <v>21190.561289499081</v>
      </c>
      <c r="I89" s="497">
        <v>1.0409994301280423</v>
      </c>
      <c r="J89" s="566">
        <v>13102.341999999988</v>
      </c>
      <c r="K89" s="948">
        <v>13072.445999999991</v>
      </c>
      <c r="L89" s="497">
        <v>0.99771827051988138</v>
      </c>
      <c r="M89" s="567">
        <v>-29.895999999997002</v>
      </c>
      <c r="N89" s="168"/>
      <c r="O89" s="168"/>
      <c r="P89" s="168"/>
    </row>
    <row r="90" spans="1:16" s="529" customFormat="1" ht="12.75" customHeight="1" x14ac:dyDescent="0.25">
      <c r="A90" s="754" t="s">
        <v>427</v>
      </c>
      <c r="B90" s="755"/>
      <c r="C90" s="453" t="s">
        <v>545</v>
      </c>
      <c r="D90" s="530"/>
      <c r="E90" s="530"/>
      <c r="F90" s="531"/>
      <c r="G90" s="376">
        <v>20185.820100000001</v>
      </c>
      <c r="H90" s="532">
        <v>22661.916666666668</v>
      </c>
      <c r="I90" s="533">
        <v>1.1226651458499159</v>
      </c>
      <c r="J90" s="818">
        <v>1.575</v>
      </c>
      <c r="K90" s="819">
        <v>1</v>
      </c>
      <c r="L90" s="533">
        <v>0.63492063492063489</v>
      </c>
      <c r="M90" s="951">
        <v>-0.57499999999999996</v>
      </c>
      <c r="N90" s="168"/>
      <c r="O90" s="168"/>
      <c r="P90" s="168"/>
    </row>
    <row r="91" spans="1:16" s="529" customFormat="1" x14ac:dyDescent="0.25">
      <c r="A91" s="756"/>
      <c r="B91" s="757"/>
      <c r="C91" s="302" t="s">
        <v>458</v>
      </c>
      <c r="D91" s="303"/>
      <c r="E91" s="303"/>
      <c r="F91" s="534"/>
      <c r="G91" s="379">
        <v>17861.132699999998</v>
      </c>
      <c r="H91" s="535">
        <v>19823.918166238214</v>
      </c>
      <c r="I91" s="536">
        <v>1.1098914329346099</v>
      </c>
      <c r="J91" s="299">
        <v>21.867999999999995</v>
      </c>
      <c r="K91" s="829">
        <v>23.340000000000007</v>
      </c>
      <c r="L91" s="536">
        <v>1.06731296872142</v>
      </c>
      <c r="M91" s="953">
        <v>1.472000000000012</v>
      </c>
      <c r="N91" s="168"/>
      <c r="O91" s="168"/>
      <c r="P91" s="168"/>
    </row>
    <row r="92" spans="1:16" s="168" customFormat="1" x14ac:dyDescent="0.25">
      <c r="A92" s="756"/>
      <c r="B92" s="757"/>
      <c r="C92" s="302" t="s">
        <v>546</v>
      </c>
      <c r="D92" s="303"/>
      <c r="E92" s="303"/>
      <c r="F92" s="534"/>
      <c r="G92" s="379">
        <v>18771.5602</v>
      </c>
      <c r="H92" s="535">
        <v>19301.174725079163</v>
      </c>
      <c r="I92" s="536">
        <v>1.0282136657494865</v>
      </c>
      <c r="J92" s="299">
        <v>161.834</v>
      </c>
      <c r="K92" s="829">
        <v>155.46900000000002</v>
      </c>
      <c r="L92" s="536">
        <v>0.96066957499660155</v>
      </c>
      <c r="M92" s="953">
        <v>-6.3649999999999807</v>
      </c>
    </row>
    <row r="93" spans="1:16" s="168" customFormat="1" x14ac:dyDescent="0.25">
      <c r="A93" s="756"/>
      <c r="B93" s="757"/>
      <c r="C93" s="302" t="s">
        <v>460</v>
      </c>
      <c r="D93" s="303"/>
      <c r="E93" s="303"/>
      <c r="F93" s="534"/>
      <c r="G93" s="379" t="s">
        <v>547</v>
      </c>
      <c r="H93" s="535" t="s">
        <v>406</v>
      </c>
      <c r="I93" s="536" t="s">
        <v>406</v>
      </c>
      <c r="J93" s="299">
        <v>0</v>
      </c>
      <c r="K93" s="829">
        <v>0</v>
      </c>
      <c r="L93" s="536" t="s">
        <v>406</v>
      </c>
      <c r="M93" s="953">
        <v>0</v>
      </c>
    </row>
    <row r="94" spans="1:16" s="168" customFormat="1" x14ac:dyDescent="0.25">
      <c r="A94" s="756"/>
      <c r="B94" s="757"/>
      <c r="C94" s="302" t="s">
        <v>461</v>
      </c>
      <c r="D94" s="303"/>
      <c r="E94" s="303"/>
      <c r="F94" s="534"/>
      <c r="G94" s="379" t="s">
        <v>547</v>
      </c>
      <c r="H94" s="535" t="s">
        <v>406</v>
      </c>
      <c r="I94" s="536" t="s">
        <v>406</v>
      </c>
      <c r="J94" s="299">
        <v>0</v>
      </c>
      <c r="K94" s="829">
        <v>0</v>
      </c>
      <c r="L94" s="536" t="s">
        <v>406</v>
      </c>
      <c r="M94" s="953">
        <v>0</v>
      </c>
      <c r="N94" s="965"/>
    </row>
    <row r="95" spans="1:16" s="168" customFormat="1" x14ac:dyDescent="0.25">
      <c r="A95" s="756"/>
      <c r="B95" s="757"/>
      <c r="C95" s="302" t="s">
        <v>548</v>
      </c>
      <c r="D95" s="303"/>
      <c r="E95" s="303"/>
      <c r="F95" s="534"/>
      <c r="G95" s="379">
        <v>21428.2539</v>
      </c>
      <c r="H95" s="535">
        <v>22673.339121955371</v>
      </c>
      <c r="I95" s="536">
        <v>1.0581048380220739</v>
      </c>
      <c r="J95" s="299">
        <v>351.04</v>
      </c>
      <c r="K95" s="829">
        <v>343.20200000000011</v>
      </c>
      <c r="L95" s="536">
        <v>0.97767206016408414</v>
      </c>
      <c r="M95" s="953">
        <v>-7.8379999999999086</v>
      </c>
    </row>
    <row r="96" spans="1:16" s="168" customFormat="1" x14ac:dyDescent="0.25">
      <c r="A96" s="756"/>
      <c r="B96" s="757"/>
      <c r="C96" s="302" t="s">
        <v>549</v>
      </c>
      <c r="D96" s="303"/>
      <c r="E96" s="303"/>
      <c r="F96" s="534"/>
      <c r="G96" s="379">
        <v>18525.9149</v>
      </c>
      <c r="H96" s="535">
        <v>19152.343227081648</v>
      </c>
      <c r="I96" s="536">
        <v>1.0338136243453029</v>
      </c>
      <c r="J96" s="299">
        <v>7453.8899999999921</v>
      </c>
      <c r="K96" s="829">
        <v>7624.4780000000155</v>
      </c>
      <c r="L96" s="536">
        <v>1.0228857683706123</v>
      </c>
      <c r="M96" s="953">
        <v>170.58800000002338</v>
      </c>
    </row>
    <row r="97" spans="1:16" s="168" customFormat="1" x14ac:dyDescent="0.25">
      <c r="A97" s="756"/>
      <c r="B97" s="757"/>
      <c r="C97" s="302" t="s">
        <v>550</v>
      </c>
      <c r="D97" s="303"/>
      <c r="E97" s="303"/>
      <c r="F97" s="534"/>
      <c r="G97" s="379" t="s">
        <v>547</v>
      </c>
      <c r="H97" s="535" t="s">
        <v>406</v>
      </c>
      <c r="I97" s="536" t="s">
        <v>406</v>
      </c>
      <c r="J97" s="299">
        <v>0</v>
      </c>
      <c r="K97" s="829">
        <v>0</v>
      </c>
      <c r="L97" s="536" t="s">
        <v>406</v>
      </c>
      <c r="M97" s="953">
        <v>0</v>
      </c>
    </row>
    <row r="98" spans="1:16" s="168" customFormat="1" x14ac:dyDescent="0.25">
      <c r="A98" s="756"/>
      <c r="B98" s="757"/>
      <c r="C98" s="302" t="s">
        <v>551</v>
      </c>
      <c r="D98" s="303"/>
      <c r="E98" s="303"/>
      <c r="F98" s="534"/>
      <c r="G98" s="379">
        <v>23036.276300000001</v>
      </c>
      <c r="H98" s="535">
        <v>25116.318862304965</v>
      </c>
      <c r="I98" s="536">
        <v>1.0902942183544206</v>
      </c>
      <c r="J98" s="299">
        <v>311.57400000000001</v>
      </c>
      <c r="K98" s="829">
        <v>253.49500000000003</v>
      </c>
      <c r="L98" s="536">
        <v>0.81359484424245931</v>
      </c>
      <c r="M98" s="953">
        <v>-58.078999999999979</v>
      </c>
    </row>
    <row r="99" spans="1:16" s="168" customFormat="1" x14ac:dyDescent="0.25">
      <c r="A99" s="756"/>
      <c r="B99" s="757"/>
      <c r="C99" s="302" t="s">
        <v>552</v>
      </c>
      <c r="D99" s="303"/>
      <c r="E99" s="303"/>
      <c r="F99" s="534"/>
      <c r="G99" s="379">
        <v>21290.657599999999</v>
      </c>
      <c r="H99" s="535">
        <v>22156.200689404795</v>
      </c>
      <c r="I99" s="536">
        <v>1.0406536569074689</v>
      </c>
      <c r="J99" s="299">
        <v>1976.1859999999999</v>
      </c>
      <c r="K99" s="829">
        <v>1854.74</v>
      </c>
      <c r="L99" s="536">
        <v>0.93854525839166969</v>
      </c>
      <c r="M99" s="953">
        <v>-121.44599999999991</v>
      </c>
    </row>
    <row r="100" spans="1:16" s="168" customFormat="1" x14ac:dyDescent="0.25">
      <c r="A100" s="756"/>
      <c r="B100" s="757"/>
      <c r="C100" s="302" t="s">
        <v>553</v>
      </c>
      <c r="D100" s="303"/>
      <c r="E100" s="303"/>
      <c r="F100" s="534"/>
      <c r="G100" s="379">
        <v>24219.974900000001</v>
      </c>
      <c r="H100" s="535">
        <v>25648.111572054626</v>
      </c>
      <c r="I100" s="536">
        <v>1.0589652416218907</v>
      </c>
      <c r="J100" s="299">
        <v>2762.6289999999999</v>
      </c>
      <c r="K100" s="829">
        <v>2753.7720000000013</v>
      </c>
      <c r="L100" s="536">
        <v>0.99679399586408501</v>
      </c>
      <c r="M100" s="953">
        <v>-8.8569999999986067</v>
      </c>
    </row>
    <row r="101" spans="1:16" s="168" customFormat="1" x14ac:dyDescent="0.25">
      <c r="A101" s="756"/>
      <c r="B101" s="757"/>
      <c r="C101" s="304" t="s">
        <v>554</v>
      </c>
      <c r="D101" s="306"/>
      <c r="E101" s="306"/>
      <c r="F101" s="932"/>
      <c r="G101" s="379" t="s">
        <v>547</v>
      </c>
      <c r="H101" s="535" t="s">
        <v>406</v>
      </c>
      <c r="I101" s="536" t="s">
        <v>406</v>
      </c>
      <c r="J101" s="299">
        <v>0</v>
      </c>
      <c r="K101" s="829">
        <v>0</v>
      </c>
      <c r="L101" s="536" t="s">
        <v>406</v>
      </c>
      <c r="M101" s="953">
        <v>0</v>
      </c>
    </row>
    <row r="102" spans="1:16" s="168" customFormat="1" x14ac:dyDescent="0.25">
      <c r="A102" s="756"/>
      <c r="B102" s="757"/>
      <c r="C102" s="304" t="s">
        <v>555</v>
      </c>
      <c r="D102" s="306"/>
      <c r="E102" s="306"/>
      <c r="F102" s="932"/>
      <c r="G102" s="379">
        <v>28030.701799999999</v>
      </c>
      <c r="H102" s="535">
        <v>27990.225563909775</v>
      </c>
      <c r="I102" s="536">
        <v>0.99855600347151408</v>
      </c>
      <c r="J102" s="299">
        <v>1.33</v>
      </c>
      <c r="K102" s="829">
        <v>1.33</v>
      </c>
      <c r="L102" s="536">
        <v>1</v>
      </c>
      <c r="M102" s="953">
        <v>0</v>
      </c>
    </row>
    <row r="103" spans="1:16" s="168" customFormat="1" x14ac:dyDescent="0.25">
      <c r="A103" s="758"/>
      <c r="B103" s="759"/>
      <c r="C103" s="541" t="s">
        <v>463</v>
      </c>
      <c r="D103" s="293"/>
      <c r="E103" s="293"/>
      <c r="F103" s="936"/>
      <c r="G103" s="379">
        <v>18684.684700000002</v>
      </c>
      <c r="H103" s="544">
        <v>21516.306792622581</v>
      </c>
      <c r="I103" s="536">
        <v>1.1515477589312801</v>
      </c>
      <c r="J103" s="299">
        <v>0.85099999999999998</v>
      </c>
      <c r="K103" s="954">
        <v>0.74099999999999999</v>
      </c>
      <c r="L103" s="536">
        <v>0.87074030552291426</v>
      </c>
      <c r="M103" s="953">
        <v>-0.10999999999999999</v>
      </c>
    </row>
    <row r="104" spans="1:16" s="168" customFormat="1" ht="13.5" x14ac:dyDescent="0.25">
      <c r="A104" s="247" t="s">
        <v>411</v>
      </c>
      <c r="B104" s="249" t="s">
        <v>556</v>
      </c>
      <c r="C104" s="548"/>
      <c r="D104" s="547"/>
      <c r="E104" s="547"/>
      <c r="F104" s="547"/>
      <c r="G104" s="547"/>
      <c r="H104" s="547"/>
      <c r="I104" s="547"/>
      <c r="J104" s="547"/>
      <c r="K104" s="547"/>
      <c r="L104" s="547"/>
      <c r="M104" s="246" t="s">
        <v>557</v>
      </c>
    </row>
    <row r="105" spans="1:16" s="168" customFormat="1" ht="7.5" customHeight="1" x14ac:dyDescent="0.25">
      <c r="A105" s="272"/>
      <c r="B105" s="272"/>
      <c r="C105" s="272"/>
      <c r="D105" s="272"/>
      <c r="E105" s="272"/>
      <c r="F105" s="272"/>
      <c r="G105" s="272"/>
      <c r="H105" s="272"/>
      <c r="I105" s="272"/>
      <c r="J105" s="272"/>
      <c r="K105" s="272"/>
      <c r="L105" s="272"/>
      <c r="M105" s="272"/>
    </row>
    <row r="106" spans="1:16" s="168" customFormat="1" ht="18" customHeight="1" x14ac:dyDescent="0.25">
      <c r="A106" s="273"/>
      <c r="B106" s="910" t="s">
        <v>499</v>
      </c>
      <c r="C106" s="910"/>
      <c r="D106" s="910"/>
      <c r="E106" s="910"/>
      <c r="F106" s="911"/>
      <c r="G106" s="522" t="s">
        <v>285</v>
      </c>
      <c r="H106" s="523"/>
      <c r="I106" s="523"/>
      <c r="J106" s="523"/>
      <c r="K106" s="523"/>
      <c r="L106" s="523"/>
      <c r="M106" s="524"/>
    </row>
    <row r="107" spans="1:16" s="168" customFormat="1" ht="13.5" customHeight="1" x14ac:dyDescent="0.25">
      <c r="A107" s="333"/>
      <c r="B107" s="916"/>
      <c r="C107" s="916"/>
      <c r="D107" s="916"/>
      <c r="E107" s="916"/>
      <c r="F107" s="917"/>
      <c r="G107" s="274" t="s">
        <v>500</v>
      </c>
      <c r="H107" s="275"/>
      <c r="I107" s="276"/>
      <c r="J107" s="945" t="s">
        <v>501</v>
      </c>
      <c r="K107" s="946"/>
      <c r="L107" s="946"/>
      <c r="M107" s="947"/>
    </row>
    <row r="108" spans="1:16" s="168" customFormat="1" ht="13.5" customHeight="1" x14ac:dyDescent="0.25">
      <c r="A108" s="525"/>
      <c r="B108" s="921"/>
      <c r="C108" s="921"/>
      <c r="D108" s="921"/>
      <c r="E108" s="921"/>
      <c r="F108" s="922"/>
      <c r="G108" s="278" t="s">
        <v>502</v>
      </c>
      <c r="H108" s="279" t="s">
        <v>503</v>
      </c>
      <c r="I108" s="280" t="s">
        <v>504</v>
      </c>
      <c r="J108" s="278" t="s">
        <v>502</v>
      </c>
      <c r="K108" s="279" t="s">
        <v>503</v>
      </c>
      <c r="L108" s="279" t="s">
        <v>504</v>
      </c>
      <c r="M108" s="280" t="s">
        <v>455</v>
      </c>
    </row>
    <row r="109" spans="1:16" s="529" customFormat="1" ht="12.75" customHeight="1" x14ac:dyDescent="0.25">
      <c r="A109" s="440"/>
      <c r="B109" s="526" t="s">
        <v>456</v>
      </c>
      <c r="C109" s="526"/>
      <c r="D109" s="526"/>
      <c r="E109" s="526"/>
      <c r="F109" s="527"/>
      <c r="G109" s="470">
        <v>22009.760300000002</v>
      </c>
      <c r="H109" s="528">
        <v>22489.994415819539</v>
      </c>
      <c r="I109" s="497">
        <v>1.0218191433833805</v>
      </c>
      <c r="J109" s="566">
        <v>6471.7129999999961</v>
      </c>
      <c r="K109" s="948">
        <v>6171.0040000000026</v>
      </c>
      <c r="L109" s="497">
        <v>0.95353486781629626</v>
      </c>
      <c r="M109" s="567">
        <v>-300.70899999999347</v>
      </c>
      <c r="N109" s="168"/>
      <c r="O109" s="168"/>
      <c r="P109" s="168"/>
    </row>
    <row r="110" spans="1:16" s="529" customFormat="1" ht="12.75" customHeight="1" x14ac:dyDescent="0.25">
      <c r="A110" s="754" t="s">
        <v>427</v>
      </c>
      <c r="B110" s="755"/>
      <c r="C110" s="453" t="s">
        <v>457</v>
      </c>
      <c r="D110" s="530"/>
      <c r="E110" s="530"/>
      <c r="F110" s="531"/>
      <c r="G110" s="376" t="s">
        <v>547</v>
      </c>
      <c r="H110" s="532" t="s">
        <v>406</v>
      </c>
      <c r="I110" s="533" t="s">
        <v>406</v>
      </c>
      <c r="J110" s="818">
        <v>0</v>
      </c>
      <c r="K110" s="819">
        <v>0</v>
      </c>
      <c r="L110" s="533" t="s">
        <v>406</v>
      </c>
      <c r="M110" s="951">
        <v>0</v>
      </c>
      <c r="N110" s="168"/>
      <c r="O110" s="168"/>
      <c r="P110" s="168"/>
    </row>
    <row r="111" spans="1:16" s="529" customFormat="1" x14ac:dyDescent="0.25">
      <c r="A111" s="756"/>
      <c r="B111" s="757"/>
      <c r="C111" s="302" t="s">
        <v>458</v>
      </c>
      <c r="D111" s="303"/>
      <c r="E111" s="303"/>
      <c r="F111" s="534"/>
      <c r="G111" s="379" t="s">
        <v>547</v>
      </c>
      <c r="H111" s="535" t="s">
        <v>406</v>
      </c>
      <c r="I111" s="536" t="s">
        <v>406</v>
      </c>
      <c r="J111" s="299">
        <v>0</v>
      </c>
      <c r="K111" s="829">
        <v>0</v>
      </c>
      <c r="L111" s="536" t="s">
        <v>406</v>
      </c>
      <c r="M111" s="953">
        <v>0</v>
      </c>
      <c r="N111" s="168"/>
      <c r="O111" s="168"/>
      <c r="P111" s="168"/>
    </row>
    <row r="112" spans="1:16" s="529" customFormat="1" ht="12.75" customHeight="1" x14ac:dyDescent="0.25">
      <c r="A112" s="756"/>
      <c r="B112" s="757"/>
      <c r="C112" s="302" t="s">
        <v>459</v>
      </c>
      <c r="D112" s="303"/>
      <c r="E112" s="303"/>
      <c r="F112" s="534"/>
      <c r="G112" s="379">
        <v>21923.800299999999</v>
      </c>
      <c r="H112" s="535">
        <v>22304.727525381069</v>
      </c>
      <c r="I112" s="536">
        <v>1.0173750545146623</v>
      </c>
      <c r="J112" s="299">
        <v>790.92800000000022</v>
      </c>
      <c r="K112" s="829">
        <v>776.00499999999954</v>
      </c>
      <c r="L112" s="536">
        <v>0.98113229017053294</v>
      </c>
      <c r="M112" s="953">
        <v>-14.923000000000684</v>
      </c>
      <c r="N112" s="168"/>
      <c r="O112" s="168"/>
      <c r="P112" s="168"/>
    </row>
    <row r="113" spans="1:16" s="529" customFormat="1" ht="12.75" customHeight="1" x14ac:dyDescent="0.25">
      <c r="A113" s="756"/>
      <c r="B113" s="757"/>
      <c r="C113" s="302" t="s">
        <v>460</v>
      </c>
      <c r="D113" s="303"/>
      <c r="E113" s="303"/>
      <c r="F113" s="534"/>
      <c r="G113" s="379" t="s">
        <v>547</v>
      </c>
      <c r="H113" s="535" t="s">
        <v>406</v>
      </c>
      <c r="I113" s="536" t="s">
        <v>406</v>
      </c>
      <c r="J113" s="299">
        <v>0</v>
      </c>
      <c r="K113" s="829">
        <v>0</v>
      </c>
      <c r="L113" s="536" t="s">
        <v>406</v>
      </c>
      <c r="M113" s="953">
        <v>0</v>
      </c>
      <c r="N113" s="168"/>
      <c r="O113" s="168"/>
      <c r="P113" s="168"/>
    </row>
    <row r="114" spans="1:16" s="529" customFormat="1" x14ac:dyDescent="0.25">
      <c r="A114" s="756"/>
      <c r="B114" s="757"/>
      <c r="C114" s="302" t="s">
        <v>461</v>
      </c>
      <c r="D114" s="303"/>
      <c r="E114" s="303"/>
      <c r="F114" s="534"/>
      <c r="G114" s="379">
        <v>22020.9519</v>
      </c>
      <c r="H114" s="535">
        <v>22515.801495328429</v>
      </c>
      <c r="I114" s="536">
        <v>1.0224717622369643</v>
      </c>
      <c r="J114" s="299">
        <v>5679.7849999999971</v>
      </c>
      <c r="K114" s="829">
        <v>5393.9990000000016</v>
      </c>
      <c r="L114" s="536">
        <v>0.9496836588004659</v>
      </c>
      <c r="M114" s="953">
        <v>-285.78599999999551</v>
      </c>
      <c r="N114" s="168"/>
      <c r="O114" s="168"/>
      <c r="P114" s="168"/>
    </row>
    <row r="115" spans="1:16" s="529" customFormat="1" x14ac:dyDescent="0.25">
      <c r="A115" s="756"/>
      <c r="B115" s="757"/>
      <c r="C115" s="537" t="s">
        <v>462</v>
      </c>
      <c r="D115" s="538"/>
      <c r="E115" s="539"/>
      <c r="F115" s="563"/>
      <c r="G115" s="379" t="s">
        <v>547</v>
      </c>
      <c r="H115" s="535" t="s">
        <v>406</v>
      </c>
      <c r="I115" s="536" t="s">
        <v>406</v>
      </c>
      <c r="J115" s="299">
        <v>0</v>
      </c>
      <c r="K115" s="829">
        <v>0</v>
      </c>
      <c r="L115" s="536" t="s">
        <v>406</v>
      </c>
      <c r="M115" s="953">
        <v>0</v>
      </c>
      <c r="N115" s="168"/>
      <c r="O115" s="168"/>
      <c r="P115" s="168"/>
    </row>
    <row r="116" spans="1:16" s="168" customFormat="1" ht="12.75" customHeight="1" x14ac:dyDescent="0.25">
      <c r="A116" s="758"/>
      <c r="B116" s="759"/>
      <c r="C116" s="541" t="s">
        <v>463</v>
      </c>
      <c r="D116" s="542"/>
      <c r="E116" s="543"/>
      <c r="F116" s="564"/>
      <c r="G116" s="392" t="s">
        <v>547</v>
      </c>
      <c r="H116" s="544" t="s">
        <v>406</v>
      </c>
      <c r="I116" s="958" t="s">
        <v>406</v>
      </c>
      <c r="J116" s="295">
        <v>0</v>
      </c>
      <c r="K116" s="954">
        <v>0</v>
      </c>
      <c r="L116" s="958" t="s">
        <v>406</v>
      </c>
      <c r="M116" s="956">
        <v>0</v>
      </c>
    </row>
    <row r="117" spans="1:16" s="168" customFormat="1" ht="13.5" x14ac:dyDescent="0.25">
      <c r="A117" s="546"/>
      <c r="B117" s="964"/>
      <c r="C117" s="548"/>
      <c r="D117" s="547"/>
      <c r="E117" s="547"/>
      <c r="F117" s="547"/>
      <c r="G117" s="547"/>
      <c r="H117" s="547"/>
      <c r="I117" s="547"/>
      <c r="J117" s="547"/>
      <c r="K117" s="547"/>
      <c r="L117" s="547"/>
      <c r="M117" s="246" t="s">
        <v>558</v>
      </c>
    </row>
    <row r="118" spans="1:16" s="168" customFormat="1" x14ac:dyDescent="0.25">
      <c r="A118" s="272"/>
      <c r="B118" s="272"/>
      <c r="C118" s="272"/>
      <c r="D118" s="272"/>
      <c r="E118" s="272"/>
      <c r="F118" s="272"/>
      <c r="G118" s="272"/>
      <c r="H118" s="272"/>
      <c r="I118" s="272"/>
      <c r="J118" s="272"/>
      <c r="K118" s="272"/>
      <c r="L118" s="272"/>
      <c r="M118" s="272"/>
    </row>
    <row r="119" spans="1:16" s="168" customFormat="1" ht="18" customHeight="1" x14ac:dyDescent="0.25">
      <c r="A119" s="273"/>
      <c r="B119" s="910" t="s">
        <v>499</v>
      </c>
      <c r="C119" s="910"/>
      <c r="D119" s="910"/>
      <c r="E119" s="910"/>
      <c r="F119" s="911"/>
      <c r="G119" s="522" t="s">
        <v>286</v>
      </c>
      <c r="H119" s="523"/>
      <c r="I119" s="523"/>
      <c r="J119" s="523"/>
      <c r="K119" s="523"/>
      <c r="L119" s="523"/>
      <c r="M119" s="524"/>
    </row>
    <row r="120" spans="1:16" s="168" customFormat="1" ht="13.5" customHeight="1" x14ac:dyDescent="0.25">
      <c r="A120" s="333"/>
      <c r="B120" s="916"/>
      <c r="C120" s="916"/>
      <c r="D120" s="916"/>
      <c r="E120" s="916"/>
      <c r="F120" s="917"/>
      <c r="G120" s="274" t="s">
        <v>500</v>
      </c>
      <c r="H120" s="275"/>
      <c r="I120" s="276"/>
      <c r="J120" s="945" t="s">
        <v>501</v>
      </c>
      <c r="K120" s="946"/>
      <c r="L120" s="946"/>
      <c r="M120" s="947"/>
    </row>
    <row r="121" spans="1:16" s="168" customFormat="1" ht="13.5" customHeight="1" x14ac:dyDescent="0.25">
      <c r="A121" s="525"/>
      <c r="B121" s="921"/>
      <c r="C121" s="921"/>
      <c r="D121" s="921"/>
      <c r="E121" s="921"/>
      <c r="F121" s="922"/>
      <c r="G121" s="278" t="s">
        <v>502</v>
      </c>
      <c r="H121" s="279" t="s">
        <v>503</v>
      </c>
      <c r="I121" s="280" t="s">
        <v>504</v>
      </c>
      <c r="J121" s="278" t="s">
        <v>502</v>
      </c>
      <c r="K121" s="279" t="s">
        <v>503</v>
      </c>
      <c r="L121" s="279" t="s">
        <v>504</v>
      </c>
      <c r="M121" s="280" t="s">
        <v>455</v>
      </c>
    </row>
    <row r="122" spans="1:16" s="529" customFormat="1" x14ac:dyDescent="0.25">
      <c r="A122" s="440"/>
      <c r="B122" s="526" t="s">
        <v>456</v>
      </c>
      <c r="C122" s="526"/>
      <c r="D122" s="526"/>
      <c r="E122" s="526"/>
      <c r="F122" s="527"/>
      <c r="G122" s="470">
        <v>22728.867399999999</v>
      </c>
      <c r="H122" s="528">
        <v>23534.748273852641</v>
      </c>
      <c r="I122" s="497">
        <v>1.0354562706390131</v>
      </c>
      <c r="J122" s="566">
        <v>127237.53</v>
      </c>
      <c r="K122" s="948">
        <v>127637.29700000054</v>
      </c>
      <c r="L122" s="497">
        <v>1.0031418953197264</v>
      </c>
      <c r="M122" s="567">
        <v>399.76700000054552</v>
      </c>
      <c r="N122" s="168"/>
      <c r="O122" s="168"/>
      <c r="P122" s="168"/>
    </row>
    <row r="123" spans="1:16" s="529" customFormat="1" ht="12.75" customHeight="1" x14ac:dyDescent="0.25">
      <c r="A123" s="754" t="s">
        <v>427</v>
      </c>
      <c r="B123" s="755"/>
      <c r="C123" s="453" t="s">
        <v>457</v>
      </c>
      <c r="D123" s="530"/>
      <c r="E123" s="530"/>
      <c r="F123" s="531"/>
      <c r="G123" s="376">
        <v>18206.848300000001</v>
      </c>
      <c r="H123" s="532">
        <v>18835.786091815953</v>
      </c>
      <c r="I123" s="533">
        <v>1.0345440232956713</v>
      </c>
      <c r="J123" s="818">
        <v>18641.880999999998</v>
      </c>
      <c r="K123" s="819">
        <v>19562.735999999994</v>
      </c>
      <c r="L123" s="533">
        <v>1.0493971075129165</v>
      </c>
      <c r="M123" s="951">
        <v>920.85499999999593</v>
      </c>
      <c r="N123" s="168"/>
      <c r="O123" s="168"/>
      <c r="P123" s="168"/>
    </row>
    <row r="124" spans="1:16" s="529" customFormat="1" x14ac:dyDescent="0.25">
      <c r="A124" s="756"/>
      <c r="B124" s="757"/>
      <c r="C124" s="302" t="s">
        <v>458</v>
      </c>
      <c r="D124" s="303"/>
      <c r="E124" s="303"/>
      <c r="F124" s="534"/>
      <c r="G124" s="379">
        <v>23528.025600000001</v>
      </c>
      <c r="H124" s="535">
        <v>24703.09860212839</v>
      </c>
      <c r="I124" s="536">
        <v>1.0499435448645715</v>
      </c>
      <c r="J124" s="299">
        <v>46292.497999999978</v>
      </c>
      <c r="K124" s="829">
        <v>46504.695999999829</v>
      </c>
      <c r="L124" s="536">
        <v>1.0045838528739548</v>
      </c>
      <c r="M124" s="953">
        <v>212.19799999985116</v>
      </c>
      <c r="N124" s="168"/>
      <c r="O124" s="168"/>
      <c r="P124" s="168"/>
    </row>
    <row r="125" spans="1:16" s="168" customFormat="1" x14ac:dyDescent="0.25">
      <c r="A125" s="756"/>
      <c r="B125" s="757"/>
      <c r="C125" s="302" t="s">
        <v>459</v>
      </c>
      <c r="D125" s="303"/>
      <c r="E125" s="303"/>
      <c r="F125" s="534"/>
      <c r="G125" s="379">
        <v>23452.8665</v>
      </c>
      <c r="H125" s="535">
        <v>24168.448406327425</v>
      </c>
      <c r="I125" s="536">
        <v>1.0305114901979007</v>
      </c>
      <c r="J125" s="299">
        <v>8864.5080000000016</v>
      </c>
      <c r="K125" s="829">
        <v>8651.6100000000042</v>
      </c>
      <c r="L125" s="536">
        <v>0.97598310024651147</v>
      </c>
      <c r="M125" s="953">
        <v>-212.89799999999741</v>
      </c>
    </row>
    <row r="126" spans="1:16" s="168" customFormat="1" x14ac:dyDescent="0.25">
      <c r="A126" s="756"/>
      <c r="B126" s="757"/>
      <c r="C126" s="302" t="s">
        <v>460</v>
      </c>
      <c r="D126" s="303"/>
      <c r="E126" s="303"/>
      <c r="F126" s="534"/>
      <c r="G126" s="379">
        <v>25537.783899999999</v>
      </c>
      <c r="H126" s="535">
        <v>26349.819113979276</v>
      </c>
      <c r="I126" s="536">
        <v>1.0317974032969743</v>
      </c>
      <c r="J126" s="299">
        <v>8886.2309999999998</v>
      </c>
      <c r="K126" s="829">
        <v>8806.190000000006</v>
      </c>
      <c r="L126" s="536">
        <v>0.99099269420297609</v>
      </c>
      <c r="M126" s="953">
        <v>-80.040999999993801</v>
      </c>
    </row>
    <row r="127" spans="1:16" s="168" customFormat="1" x14ac:dyDescent="0.25">
      <c r="A127" s="756"/>
      <c r="B127" s="757"/>
      <c r="C127" s="302" t="s">
        <v>461</v>
      </c>
      <c r="D127" s="303"/>
      <c r="E127" s="303"/>
      <c r="F127" s="534"/>
      <c r="G127" s="379">
        <v>24659.198700000001</v>
      </c>
      <c r="H127" s="535">
        <v>25192.419103414297</v>
      </c>
      <c r="I127" s="536">
        <v>1.0216235900404296</v>
      </c>
      <c r="J127" s="299">
        <v>24118.059000000027</v>
      </c>
      <c r="K127" s="829">
        <v>23507.358000000051</v>
      </c>
      <c r="L127" s="536">
        <v>0.97467868371994715</v>
      </c>
      <c r="M127" s="953">
        <v>-610.70099999997547</v>
      </c>
    </row>
    <row r="128" spans="1:16" s="168" customFormat="1" x14ac:dyDescent="0.25">
      <c r="A128" s="756"/>
      <c r="B128" s="757"/>
      <c r="C128" s="537" t="s">
        <v>462</v>
      </c>
      <c r="D128" s="538"/>
      <c r="E128" s="539"/>
      <c r="F128" s="563"/>
      <c r="G128" s="379">
        <v>26996.804599999999</v>
      </c>
      <c r="H128" s="535">
        <v>27071.630989058704</v>
      </c>
      <c r="I128" s="536">
        <v>1.0027716757656091</v>
      </c>
      <c r="J128" s="299">
        <v>837.51499999999999</v>
      </c>
      <c r="K128" s="829">
        <v>862.72600000000057</v>
      </c>
      <c r="L128" s="536">
        <v>1.030102147424226</v>
      </c>
      <c r="M128" s="953">
        <v>25.211000000000581</v>
      </c>
    </row>
    <row r="129" spans="1:16" s="168" customFormat="1" x14ac:dyDescent="0.25">
      <c r="A129" s="758"/>
      <c r="B129" s="759"/>
      <c r="C129" s="541" t="s">
        <v>463</v>
      </c>
      <c r="D129" s="542"/>
      <c r="E129" s="543"/>
      <c r="F129" s="564"/>
      <c r="G129" s="379">
        <v>24944.742900000001</v>
      </c>
      <c r="H129" s="544">
        <v>26140.888943501239</v>
      </c>
      <c r="I129" s="536">
        <v>1.0479518289002385</v>
      </c>
      <c r="J129" s="299">
        <v>695.6389999999999</v>
      </c>
      <c r="K129" s="954">
        <v>679.53700000000003</v>
      </c>
      <c r="L129" s="536">
        <v>0.97685293665248807</v>
      </c>
      <c r="M129" s="953">
        <v>-16.101999999999862</v>
      </c>
    </row>
    <row r="130" spans="1:16" s="168" customFormat="1" ht="13.5" x14ac:dyDescent="0.25">
      <c r="A130" s="546"/>
      <c r="B130" s="964"/>
      <c r="C130" s="548"/>
      <c r="D130" s="547"/>
      <c r="E130" s="547"/>
      <c r="F130" s="547"/>
      <c r="G130" s="547"/>
      <c r="H130" s="547"/>
      <c r="I130" s="547"/>
      <c r="J130" s="547"/>
      <c r="K130" s="547"/>
      <c r="L130" s="547"/>
      <c r="M130" s="246" t="s">
        <v>559</v>
      </c>
    </row>
    <row r="131" spans="1:16" s="168" customFormat="1" ht="12.75" customHeight="1" x14ac:dyDescent="0.25">
      <c r="A131" s="272"/>
      <c r="B131" s="272"/>
      <c r="C131" s="272"/>
      <c r="D131" s="272"/>
      <c r="E131" s="272"/>
      <c r="F131" s="272"/>
      <c r="G131" s="272"/>
      <c r="H131" s="272"/>
      <c r="I131" s="272"/>
      <c r="J131" s="272"/>
      <c r="K131" s="272"/>
      <c r="L131" s="272"/>
      <c r="M131" s="272"/>
    </row>
    <row r="132" spans="1:16" s="168" customFormat="1" ht="18" customHeight="1" x14ac:dyDescent="0.25">
      <c r="A132" s="273"/>
      <c r="B132" s="910" t="s">
        <v>499</v>
      </c>
      <c r="C132" s="910"/>
      <c r="D132" s="910"/>
      <c r="E132" s="910"/>
      <c r="F132" s="911"/>
      <c r="G132" s="522" t="s">
        <v>287</v>
      </c>
      <c r="H132" s="523"/>
      <c r="I132" s="523"/>
      <c r="J132" s="523"/>
      <c r="K132" s="523"/>
      <c r="L132" s="523"/>
      <c r="M132" s="524"/>
    </row>
    <row r="133" spans="1:16" s="168" customFormat="1" ht="13.5" customHeight="1" x14ac:dyDescent="0.25">
      <c r="A133" s="333"/>
      <c r="B133" s="916"/>
      <c r="C133" s="916"/>
      <c r="D133" s="916"/>
      <c r="E133" s="916"/>
      <c r="F133" s="917"/>
      <c r="G133" s="274" t="s">
        <v>500</v>
      </c>
      <c r="H133" s="275"/>
      <c r="I133" s="276"/>
      <c r="J133" s="945" t="s">
        <v>501</v>
      </c>
      <c r="K133" s="946"/>
      <c r="L133" s="946"/>
      <c r="M133" s="947"/>
    </row>
    <row r="134" spans="1:16" s="168" customFormat="1" ht="13.5" customHeight="1" x14ac:dyDescent="0.25">
      <c r="A134" s="525"/>
      <c r="B134" s="921"/>
      <c r="C134" s="921"/>
      <c r="D134" s="921"/>
      <c r="E134" s="921"/>
      <c r="F134" s="922"/>
      <c r="G134" s="278" t="s">
        <v>502</v>
      </c>
      <c r="H134" s="279" t="s">
        <v>503</v>
      </c>
      <c r="I134" s="280" t="s">
        <v>504</v>
      </c>
      <c r="J134" s="278" t="s">
        <v>502</v>
      </c>
      <c r="K134" s="279" t="s">
        <v>503</v>
      </c>
      <c r="L134" s="279" t="s">
        <v>504</v>
      </c>
      <c r="M134" s="280" t="s">
        <v>455</v>
      </c>
    </row>
    <row r="135" spans="1:16" s="529" customFormat="1" x14ac:dyDescent="0.25">
      <c r="A135" s="440"/>
      <c r="B135" s="526" t="s">
        <v>456</v>
      </c>
      <c r="C135" s="526"/>
      <c r="D135" s="526"/>
      <c r="E135" s="526"/>
      <c r="F135" s="527"/>
      <c r="G135" s="470">
        <v>13785.359899999999</v>
      </c>
      <c r="H135" s="528">
        <v>13573.317066691563</v>
      </c>
      <c r="I135" s="497">
        <v>0.98461825916431556</v>
      </c>
      <c r="J135" s="566">
        <v>54375.98199999988</v>
      </c>
      <c r="K135" s="948">
        <v>52503.769000000182</v>
      </c>
      <c r="L135" s="497">
        <v>0.96556911836553683</v>
      </c>
      <c r="M135" s="567">
        <v>-1872.2129999996978</v>
      </c>
      <c r="N135" s="168"/>
      <c r="O135" s="168"/>
      <c r="P135" s="168"/>
    </row>
    <row r="136" spans="1:16" s="529" customFormat="1" ht="12.75" customHeight="1" x14ac:dyDescent="0.25">
      <c r="A136" s="754" t="s">
        <v>427</v>
      </c>
      <c r="B136" s="755"/>
      <c r="C136" s="453" t="s">
        <v>457</v>
      </c>
      <c r="D136" s="530"/>
      <c r="E136" s="530"/>
      <c r="F136" s="531"/>
      <c r="G136" s="376">
        <v>12434.811100000001</v>
      </c>
      <c r="H136" s="532">
        <v>12170.476561563331</v>
      </c>
      <c r="I136" s="533">
        <v>0.97874237603523628</v>
      </c>
      <c r="J136" s="818">
        <v>7341.8740000000034</v>
      </c>
      <c r="K136" s="819">
        <v>7476.1029999999973</v>
      </c>
      <c r="L136" s="533">
        <v>1.0182826618925895</v>
      </c>
      <c r="M136" s="951">
        <v>134.2289999999939</v>
      </c>
      <c r="N136" s="168"/>
      <c r="O136" s="168"/>
      <c r="P136" s="168"/>
    </row>
    <row r="137" spans="1:16" s="529" customFormat="1" x14ac:dyDescent="0.25">
      <c r="A137" s="756"/>
      <c r="B137" s="757"/>
      <c r="C137" s="302" t="s">
        <v>458</v>
      </c>
      <c r="D137" s="303"/>
      <c r="E137" s="303"/>
      <c r="F137" s="534"/>
      <c r="G137" s="379">
        <v>13289.267099999999</v>
      </c>
      <c r="H137" s="535">
        <v>13205.379027422043</v>
      </c>
      <c r="I137" s="536">
        <v>0.99368753205525107</v>
      </c>
      <c r="J137" s="299">
        <v>12680.81</v>
      </c>
      <c r="K137" s="829">
        <v>12029.841999999977</v>
      </c>
      <c r="L137" s="536">
        <v>0.94866510893231404</v>
      </c>
      <c r="M137" s="953">
        <v>-650.96800000002258</v>
      </c>
      <c r="N137" s="168"/>
      <c r="O137" s="168"/>
      <c r="P137" s="168"/>
    </row>
    <row r="138" spans="1:16" s="168" customFormat="1" x14ac:dyDescent="0.25">
      <c r="A138" s="756"/>
      <c r="B138" s="757"/>
      <c r="C138" s="302" t="s">
        <v>459</v>
      </c>
      <c r="D138" s="303"/>
      <c r="E138" s="303"/>
      <c r="F138" s="534"/>
      <c r="G138" s="379">
        <v>15638.4177</v>
      </c>
      <c r="H138" s="535">
        <v>15531.40752375097</v>
      </c>
      <c r="I138" s="536">
        <v>0.99315722483553881</v>
      </c>
      <c r="J138" s="299">
        <v>2127.9070000000006</v>
      </c>
      <c r="K138" s="829">
        <v>2020.1980000000015</v>
      </c>
      <c r="L138" s="536">
        <v>0.94938265629090035</v>
      </c>
      <c r="M138" s="953">
        <v>-107.70899999999915</v>
      </c>
    </row>
    <row r="139" spans="1:16" s="168" customFormat="1" x14ac:dyDescent="0.25">
      <c r="A139" s="756"/>
      <c r="B139" s="757"/>
      <c r="C139" s="302" t="s">
        <v>460</v>
      </c>
      <c r="D139" s="303"/>
      <c r="E139" s="303"/>
      <c r="F139" s="534"/>
      <c r="G139" s="379">
        <v>14883.623</v>
      </c>
      <c r="H139" s="535">
        <v>14754.008676130014</v>
      </c>
      <c r="I139" s="536">
        <v>0.99129148031564718</v>
      </c>
      <c r="J139" s="299">
        <v>1883.1659999999999</v>
      </c>
      <c r="K139" s="829">
        <v>1786.8949999999998</v>
      </c>
      <c r="L139" s="536">
        <v>0.94887811271019118</v>
      </c>
      <c r="M139" s="953">
        <v>-96.271000000000186</v>
      </c>
    </row>
    <row r="140" spans="1:16" s="168" customFormat="1" x14ac:dyDescent="0.25">
      <c r="A140" s="756"/>
      <c r="B140" s="757"/>
      <c r="C140" s="302" t="s">
        <v>461</v>
      </c>
      <c r="D140" s="303"/>
      <c r="E140" s="303"/>
      <c r="F140" s="534"/>
      <c r="G140" s="379">
        <v>15645.295899999999</v>
      </c>
      <c r="H140" s="535">
        <v>15503.073301297098</v>
      </c>
      <c r="I140" s="536">
        <v>0.99090956159525867</v>
      </c>
      <c r="J140" s="299">
        <v>7245.1609999999937</v>
      </c>
      <c r="K140" s="829">
        <v>6792.0990000000002</v>
      </c>
      <c r="L140" s="536">
        <v>0.93746695208015474</v>
      </c>
      <c r="M140" s="953">
        <v>-453.06199999999353</v>
      </c>
    </row>
    <row r="141" spans="1:16" s="168" customFormat="1" x14ac:dyDescent="0.25">
      <c r="A141" s="756"/>
      <c r="B141" s="757"/>
      <c r="C141" s="537" t="s">
        <v>462</v>
      </c>
      <c r="D141" s="538"/>
      <c r="E141" s="539"/>
      <c r="F141" s="563"/>
      <c r="G141" s="379">
        <v>16883.037400000001</v>
      </c>
      <c r="H141" s="535">
        <v>16221.007479605405</v>
      </c>
      <c r="I141" s="536">
        <v>0.96078727395376162</v>
      </c>
      <c r="J141" s="299">
        <v>282.995</v>
      </c>
      <c r="K141" s="829">
        <v>262.447</v>
      </c>
      <c r="L141" s="536">
        <v>0.92739094330288518</v>
      </c>
      <c r="M141" s="953">
        <v>-20.548000000000002</v>
      </c>
    </row>
    <row r="142" spans="1:16" s="168" customFormat="1" x14ac:dyDescent="0.25">
      <c r="A142" s="758"/>
      <c r="B142" s="759"/>
      <c r="C142" s="541" t="s">
        <v>463</v>
      </c>
      <c r="D142" s="542"/>
      <c r="E142" s="543"/>
      <c r="F142" s="564"/>
      <c r="G142" s="379">
        <v>16332.8208</v>
      </c>
      <c r="H142" s="544">
        <v>16149.254622858718</v>
      </c>
      <c r="I142" s="536">
        <v>0.98876090178242315</v>
      </c>
      <c r="J142" s="299">
        <v>145.36100000000002</v>
      </c>
      <c r="K142" s="954">
        <v>138.11799999999997</v>
      </c>
      <c r="L142" s="536">
        <v>0.95017232957946041</v>
      </c>
      <c r="M142" s="953">
        <v>-7.2430000000000518</v>
      </c>
    </row>
    <row r="143" spans="1:16" s="168" customFormat="1" ht="13.5" x14ac:dyDescent="0.25">
      <c r="A143" s="546"/>
      <c r="B143" s="964"/>
      <c r="C143" s="548"/>
      <c r="D143" s="547"/>
      <c r="E143" s="547"/>
      <c r="F143" s="547"/>
      <c r="G143" s="547"/>
      <c r="H143" s="547"/>
      <c r="I143" s="547"/>
      <c r="J143" s="547"/>
      <c r="K143" s="547"/>
      <c r="L143" s="547"/>
      <c r="M143" s="246" t="s">
        <v>560</v>
      </c>
    </row>
    <row r="144" spans="1:16" s="168" customFormat="1" ht="12.75" customHeight="1" x14ac:dyDescent="0.25">
      <c r="A144" s="272"/>
      <c r="B144" s="272"/>
      <c r="C144" s="272"/>
      <c r="D144" s="272"/>
      <c r="E144" s="272"/>
      <c r="F144" s="272"/>
      <c r="G144" s="272"/>
      <c r="H144" s="272"/>
      <c r="I144" s="272"/>
      <c r="J144" s="272"/>
      <c r="K144" s="272"/>
      <c r="L144" s="272"/>
      <c r="M144" s="272"/>
    </row>
    <row r="145" spans="1:13" s="168" customFormat="1" ht="18.75" customHeight="1" x14ac:dyDescent="0.25">
      <c r="A145" s="273"/>
      <c r="B145" s="910" t="s">
        <v>499</v>
      </c>
      <c r="C145" s="910"/>
      <c r="D145" s="910"/>
      <c r="E145" s="910"/>
      <c r="F145" s="911"/>
      <c r="G145" s="522" t="s">
        <v>561</v>
      </c>
      <c r="H145" s="523"/>
      <c r="I145" s="523"/>
      <c r="J145" s="523"/>
      <c r="K145" s="523"/>
      <c r="L145" s="523"/>
      <c r="M145" s="524"/>
    </row>
    <row r="146" spans="1:13" s="168" customFormat="1" ht="12.75" customHeight="1" x14ac:dyDescent="0.25">
      <c r="A146" s="333"/>
      <c r="B146" s="916"/>
      <c r="C146" s="916"/>
      <c r="D146" s="916"/>
      <c r="E146" s="916"/>
      <c r="F146" s="917"/>
      <c r="G146" s="274" t="s">
        <v>500</v>
      </c>
      <c r="H146" s="275"/>
      <c r="I146" s="276"/>
      <c r="J146" s="945" t="s">
        <v>501</v>
      </c>
      <c r="K146" s="946"/>
      <c r="L146" s="946"/>
      <c r="M146" s="947"/>
    </row>
    <row r="147" spans="1:13" s="168" customFormat="1" ht="12.75" customHeight="1" x14ac:dyDescent="0.25">
      <c r="A147" s="525"/>
      <c r="B147" s="921"/>
      <c r="C147" s="921"/>
      <c r="D147" s="921"/>
      <c r="E147" s="921"/>
      <c r="F147" s="922"/>
      <c r="G147" s="278" t="s">
        <v>502</v>
      </c>
      <c r="H147" s="279" t="s">
        <v>503</v>
      </c>
      <c r="I147" s="280" t="s">
        <v>504</v>
      </c>
      <c r="J147" s="278" t="s">
        <v>502</v>
      </c>
      <c r="K147" s="279" t="s">
        <v>503</v>
      </c>
      <c r="L147" s="279" t="s">
        <v>504</v>
      </c>
      <c r="M147" s="280" t="s">
        <v>455</v>
      </c>
    </row>
    <row r="148" spans="1:13" s="168" customFormat="1" ht="12.75" customHeight="1" x14ac:dyDescent="0.25">
      <c r="A148" s="440"/>
      <c r="B148" s="526" t="s">
        <v>456</v>
      </c>
      <c r="C148" s="526"/>
      <c r="D148" s="526"/>
      <c r="E148" s="526"/>
      <c r="F148" s="527"/>
      <c r="G148" s="470">
        <v>19674.027900000001</v>
      </c>
      <c r="H148" s="528">
        <v>20320.881106447159</v>
      </c>
      <c r="I148" s="497">
        <v>1.032878534570298</v>
      </c>
      <c r="J148" s="566">
        <v>6339.2130000000097</v>
      </c>
      <c r="K148" s="948">
        <v>6871.1940000000077</v>
      </c>
      <c r="L148" s="497">
        <v>1.0839190921649102</v>
      </c>
      <c r="M148" s="567">
        <v>531.98099999999795</v>
      </c>
    </row>
    <row r="149" spans="1:13" s="168" customFormat="1" ht="12.75" customHeight="1" x14ac:dyDescent="0.25">
      <c r="A149" s="754" t="s">
        <v>427</v>
      </c>
      <c r="B149" s="755"/>
      <c r="C149" s="453" t="s">
        <v>457</v>
      </c>
      <c r="D149" s="530"/>
      <c r="E149" s="530"/>
      <c r="F149" s="531"/>
      <c r="G149" s="376">
        <v>14298.405000000001</v>
      </c>
      <c r="H149" s="532">
        <v>14308.525171636104</v>
      </c>
      <c r="I149" s="533">
        <v>1.0007077832552724</v>
      </c>
      <c r="J149" s="818">
        <v>253.27100000000004</v>
      </c>
      <c r="K149" s="819">
        <v>301.9469999999996</v>
      </c>
      <c r="L149" s="533">
        <v>1.1921893939693038</v>
      </c>
      <c r="M149" s="951">
        <v>48.675999999999561</v>
      </c>
    </row>
    <row r="150" spans="1:13" s="168" customFormat="1" ht="12.75" customHeight="1" x14ac:dyDescent="0.25">
      <c r="A150" s="756"/>
      <c r="B150" s="757"/>
      <c r="C150" s="302" t="s">
        <v>458</v>
      </c>
      <c r="D150" s="303"/>
      <c r="E150" s="303"/>
      <c r="F150" s="534"/>
      <c r="G150" s="379">
        <v>15233.9768</v>
      </c>
      <c r="H150" s="535">
        <v>15864.934464092848</v>
      </c>
      <c r="I150" s="536">
        <v>1.0414177907959561</v>
      </c>
      <c r="J150" s="299">
        <v>1271.7729999999981</v>
      </c>
      <c r="K150" s="829">
        <v>1535.7229999999959</v>
      </c>
      <c r="L150" s="536">
        <v>1.2075448999153136</v>
      </c>
      <c r="M150" s="953">
        <v>263.94999999999777</v>
      </c>
    </row>
    <row r="151" spans="1:13" s="168" customFormat="1" ht="12.75" customHeight="1" x14ac:dyDescent="0.25">
      <c r="A151" s="756"/>
      <c r="B151" s="757"/>
      <c r="C151" s="302" t="s">
        <v>459</v>
      </c>
      <c r="D151" s="303"/>
      <c r="E151" s="303"/>
      <c r="F151" s="534"/>
      <c r="G151" s="379">
        <v>18544.8658</v>
      </c>
      <c r="H151" s="535">
        <v>19226.543286238735</v>
      </c>
      <c r="I151" s="536">
        <v>1.0367582862874498</v>
      </c>
      <c r="J151" s="299">
        <v>1447.7720000000004</v>
      </c>
      <c r="K151" s="829">
        <v>1511.6390000000013</v>
      </c>
      <c r="L151" s="536">
        <v>1.0441139903244439</v>
      </c>
      <c r="M151" s="953">
        <v>63.867000000000871</v>
      </c>
    </row>
    <row r="152" spans="1:13" s="168" customFormat="1" ht="12.75" customHeight="1" x14ac:dyDescent="0.25">
      <c r="A152" s="756"/>
      <c r="B152" s="757"/>
      <c r="C152" s="302" t="s">
        <v>460</v>
      </c>
      <c r="D152" s="303"/>
      <c r="E152" s="303"/>
      <c r="F152" s="534"/>
      <c r="G152" s="379">
        <v>22182.713299999999</v>
      </c>
      <c r="H152" s="535">
        <v>23201.652076497649</v>
      </c>
      <c r="I152" s="536">
        <v>1.0459339109115047</v>
      </c>
      <c r="J152" s="299">
        <v>146.19400000000002</v>
      </c>
      <c r="K152" s="829">
        <v>150.55800000000002</v>
      </c>
      <c r="L152" s="536">
        <v>1.0298507462686568</v>
      </c>
      <c r="M152" s="953">
        <v>4.3640000000000043</v>
      </c>
    </row>
    <row r="153" spans="1:13" s="168" customFormat="1" ht="12.75" customHeight="1" x14ac:dyDescent="0.25">
      <c r="A153" s="756"/>
      <c r="B153" s="757"/>
      <c r="C153" s="302" t="s">
        <v>461</v>
      </c>
      <c r="D153" s="303"/>
      <c r="E153" s="303"/>
      <c r="F153" s="534"/>
      <c r="G153" s="379">
        <v>17457.223999999998</v>
      </c>
      <c r="H153" s="535">
        <v>19256.147756373495</v>
      </c>
      <c r="I153" s="536">
        <v>1.1030475267071957</v>
      </c>
      <c r="J153" s="299">
        <v>48.98</v>
      </c>
      <c r="K153" s="829">
        <v>69.768000000000015</v>
      </c>
      <c r="L153" s="536">
        <v>1.4244181298489182</v>
      </c>
      <c r="M153" s="953">
        <v>20.788000000000018</v>
      </c>
    </row>
    <row r="154" spans="1:13" s="168" customFormat="1" ht="12.75" customHeight="1" x14ac:dyDescent="0.25">
      <c r="A154" s="756"/>
      <c r="B154" s="757"/>
      <c r="C154" s="537" t="s">
        <v>462</v>
      </c>
      <c r="D154" s="538"/>
      <c r="E154" s="539"/>
      <c r="F154" s="563"/>
      <c r="G154" s="379">
        <v>16604.9656</v>
      </c>
      <c r="H154" s="535">
        <v>22406.167979002625</v>
      </c>
      <c r="I154" s="380">
        <v>1.3493655162406735</v>
      </c>
      <c r="J154" s="957">
        <v>0.33899999999999997</v>
      </c>
      <c r="K154" s="829">
        <v>0.127</v>
      </c>
      <c r="L154" s="536">
        <v>0.37463126843657824</v>
      </c>
      <c r="M154" s="953">
        <v>-0.21199999999999997</v>
      </c>
    </row>
    <row r="155" spans="1:13" s="168" customFormat="1" ht="12.75" customHeight="1" x14ac:dyDescent="0.25">
      <c r="A155" s="758"/>
      <c r="B155" s="759"/>
      <c r="C155" s="541" t="s">
        <v>463</v>
      </c>
      <c r="D155" s="542"/>
      <c r="E155" s="543"/>
      <c r="F155" s="564"/>
      <c r="G155" s="392">
        <v>12897.010399999999</v>
      </c>
      <c r="H155" s="544" t="s">
        <v>406</v>
      </c>
      <c r="I155" s="393" t="s">
        <v>406</v>
      </c>
      <c r="J155" s="966">
        <v>0.70800000000000007</v>
      </c>
      <c r="K155" s="954">
        <v>0</v>
      </c>
      <c r="L155" s="958" t="s">
        <v>406</v>
      </c>
      <c r="M155" s="956">
        <v>-0.70800000000000007</v>
      </c>
    </row>
    <row r="156" spans="1:13" s="168" customFormat="1" ht="12.75" customHeight="1" x14ac:dyDescent="0.25">
      <c r="A156" s="546"/>
      <c r="B156" s="964"/>
      <c r="C156" s="964"/>
      <c r="D156" s="547"/>
      <c r="E156" s="547"/>
      <c r="F156" s="547"/>
      <c r="G156" s="547"/>
      <c r="H156" s="547"/>
      <c r="I156" s="547"/>
      <c r="J156" s="547"/>
      <c r="K156" s="547"/>
      <c r="L156" s="547"/>
      <c r="M156" s="246" t="s">
        <v>562</v>
      </c>
    </row>
    <row r="157" spans="1:13" s="168" customFormat="1" ht="12.75" customHeight="1" x14ac:dyDescent="0.25">
      <c r="A157" s="272"/>
      <c r="B157" s="272"/>
      <c r="C157" s="272"/>
      <c r="D157" s="272"/>
      <c r="E157" s="272"/>
      <c r="F157" s="272"/>
      <c r="G157" s="272"/>
      <c r="H157" s="272"/>
      <c r="I157" s="272"/>
      <c r="J157" s="272"/>
      <c r="K157" s="272"/>
      <c r="L157" s="272"/>
      <c r="M157" s="272"/>
    </row>
  </sheetData>
  <sheetProtection password="CB3F" sheet="1" objects="1" scenarios="1"/>
  <mergeCells count="24">
    <mergeCell ref="A64:B70"/>
    <mergeCell ref="B132:F134"/>
    <mergeCell ref="A149:B155"/>
    <mergeCell ref="B73:F75"/>
    <mergeCell ref="A77:B83"/>
    <mergeCell ref="B86:F88"/>
    <mergeCell ref="A90:B103"/>
    <mergeCell ref="B106:F108"/>
    <mergeCell ref="A110:B116"/>
    <mergeCell ref="B119:F121"/>
    <mergeCell ref="A123:B129"/>
    <mergeCell ref="A136:B142"/>
    <mergeCell ref="B145:F147"/>
    <mergeCell ref="A3:I3"/>
    <mergeCell ref="A5:M5"/>
    <mergeCell ref="B8:F10"/>
    <mergeCell ref="A12:B18"/>
    <mergeCell ref="B21:F23"/>
    <mergeCell ref="A25:B31"/>
    <mergeCell ref="A38:B44"/>
    <mergeCell ref="B47:F49"/>
    <mergeCell ref="A51:B57"/>
    <mergeCell ref="B60:F62"/>
    <mergeCell ref="B34:F36"/>
  </mergeCells>
  <phoneticPr fontId="0" type="noConversion"/>
  <conditionalFormatting sqref="I63:I70 I148:I155 L135:L142 I135:I142 L122:L129 I122:I129 L109:L116 I109:I116 L89:L103 I89:I103 L76:L83 I76:I83 L63:L70 L148:L155 L50:L57 I50:I57 L37:L44 I37:I44 I24:I31 L24:L31 L11:L18 I11:I18">
    <cfRule type="cellIs" dxfId="4"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2" manualBreakCount="2">
    <brk id="58" max="12" man="1"/>
    <brk id="117"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4"/>
  <sheetViews>
    <sheetView showOutlineSymbols="0" topLeftCell="A2" zoomScale="90" workbookViewId="0">
      <pane xSplit="6" ySplit="5" topLeftCell="G7" activePane="bottomRight" state="frozen"/>
      <selection activeCell="C39" sqref="C39"/>
      <selection pane="topRight" activeCell="C39" sqref="C39"/>
      <selection pane="bottomLeft" activeCell="C39" sqref="C39"/>
      <selection pane="bottomRight" activeCell="A3" sqref="A3:I3"/>
    </sheetView>
  </sheetViews>
  <sheetFormatPr defaultColWidth="1.7109375" defaultRowHeight="12.75" x14ac:dyDescent="0.25"/>
  <cols>
    <col min="1" max="1" width="1.140625" style="168" customWidth="1"/>
    <col min="2" max="2" width="2.140625" style="168" customWidth="1"/>
    <col min="3" max="4" width="1.7109375" style="168" customWidth="1"/>
    <col min="5" max="5" width="24.7109375" style="168" customWidth="1"/>
    <col min="6" max="6" width="3" style="168" customWidth="1"/>
    <col min="7" max="8" width="11.85546875" style="168" customWidth="1"/>
    <col min="9" max="9" width="7.85546875" style="168" customWidth="1"/>
    <col min="10" max="11" width="11.5703125" style="168" customWidth="1"/>
    <col min="12" max="12" width="7.7109375" style="168" customWidth="1"/>
    <col min="13" max="13" width="9.7109375" style="168" customWidth="1"/>
    <col min="14" max="254" width="9.140625" style="168" customWidth="1"/>
    <col min="255" max="255" width="4.42578125" style="168" customWidth="1"/>
    <col min="256" max="16384" width="1.7109375" style="168"/>
  </cols>
  <sheetData>
    <row r="1" spans="1:18" s="168" customFormat="1" hidden="1" x14ac:dyDescent="0.25"/>
    <row r="2" spans="1:18" s="168" customFormat="1" ht="9" customHeight="1" x14ac:dyDescent="0.25"/>
    <row r="3" spans="1:18" s="268" customFormat="1" ht="39" customHeight="1" x14ac:dyDescent="0.2">
      <c r="A3" s="648" t="s">
        <v>669</v>
      </c>
      <c r="B3" s="649"/>
      <c r="C3" s="649"/>
      <c r="D3" s="649"/>
      <c r="E3" s="649"/>
      <c r="F3" s="649"/>
      <c r="G3" s="649"/>
      <c r="H3" s="649"/>
      <c r="I3" s="650"/>
      <c r="J3" s="313"/>
      <c r="K3" s="266"/>
      <c r="L3" s="266"/>
      <c r="M3" s="267" t="s">
        <v>289</v>
      </c>
    </row>
    <row r="4" spans="1:18" s="268" customFormat="1" ht="18" x14ac:dyDescent="0.25">
      <c r="A4" s="521" t="s">
        <v>258</v>
      </c>
      <c r="B4" s="521"/>
      <c r="C4" s="521"/>
      <c r="D4" s="521"/>
      <c r="E4" s="521"/>
      <c r="F4" s="521"/>
      <c r="G4" s="521"/>
      <c r="H4" s="521"/>
      <c r="I4" s="521"/>
      <c r="J4" s="521"/>
      <c r="K4" s="521"/>
      <c r="L4" s="521"/>
      <c r="M4" s="521"/>
    </row>
    <row r="5" spans="1:18" s="168" customFormat="1" ht="33" customHeight="1" x14ac:dyDescent="0.25">
      <c r="A5" s="941" t="s">
        <v>288</v>
      </c>
      <c r="B5" s="941"/>
      <c r="C5" s="941"/>
      <c r="D5" s="941"/>
      <c r="E5" s="941"/>
      <c r="F5" s="941"/>
      <c r="G5" s="941"/>
      <c r="H5" s="941"/>
      <c r="I5" s="941"/>
      <c r="J5" s="941"/>
      <c r="K5" s="941"/>
      <c r="L5" s="941"/>
      <c r="M5" s="941"/>
    </row>
    <row r="6" spans="1:18" s="168" customFormat="1" x14ac:dyDescent="0.25">
      <c r="A6" s="272"/>
      <c r="B6" s="272"/>
      <c r="C6" s="272"/>
      <c r="D6" s="272"/>
      <c r="E6" s="272"/>
      <c r="F6" s="272"/>
      <c r="G6" s="942"/>
      <c r="H6" s="272"/>
      <c r="I6" s="272"/>
      <c r="J6" s="272"/>
      <c r="K6" s="272"/>
      <c r="L6" s="272"/>
      <c r="M6" s="272"/>
    </row>
    <row r="7" spans="1:18" s="168" customFormat="1" x14ac:dyDescent="0.25">
      <c r="A7" s="272"/>
      <c r="B7" s="272"/>
      <c r="C7" s="272"/>
      <c r="D7" s="272"/>
      <c r="E7" s="272"/>
      <c r="F7" s="272"/>
      <c r="G7" s="272"/>
      <c r="H7" s="272"/>
      <c r="I7" s="272"/>
      <c r="J7" s="272"/>
      <c r="K7" s="272"/>
      <c r="L7" s="272"/>
      <c r="M7" s="272"/>
    </row>
    <row r="8" spans="1:18" s="168" customFormat="1" ht="18" customHeight="1" x14ac:dyDescent="0.25">
      <c r="A8" s="273"/>
      <c r="B8" s="910" t="s">
        <v>563</v>
      </c>
      <c r="C8" s="910"/>
      <c r="D8" s="910"/>
      <c r="E8" s="910"/>
      <c r="F8" s="911"/>
      <c r="G8" s="522" t="s">
        <v>290</v>
      </c>
      <c r="H8" s="523"/>
      <c r="I8" s="523"/>
      <c r="J8" s="523"/>
      <c r="K8" s="523"/>
      <c r="L8" s="523"/>
      <c r="M8" s="524"/>
    </row>
    <row r="9" spans="1:18" s="168" customFormat="1" ht="13.5" customHeight="1" x14ac:dyDescent="0.25">
      <c r="A9" s="333"/>
      <c r="B9" s="916"/>
      <c r="C9" s="916"/>
      <c r="D9" s="916"/>
      <c r="E9" s="916"/>
      <c r="F9" s="917"/>
      <c r="G9" s="274" t="s">
        <v>564</v>
      </c>
      <c r="H9" s="275"/>
      <c r="I9" s="276"/>
      <c r="J9" s="945" t="s">
        <v>501</v>
      </c>
      <c r="K9" s="946"/>
      <c r="L9" s="946"/>
      <c r="M9" s="947"/>
    </row>
    <row r="10" spans="1:18" s="168" customFormat="1" ht="13.5" customHeight="1" x14ac:dyDescent="0.25">
      <c r="A10" s="525"/>
      <c r="B10" s="921"/>
      <c r="C10" s="921"/>
      <c r="D10" s="921"/>
      <c r="E10" s="921"/>
      <c r="F10" s="922"/>
      <c r="G10" s="278" t="s">
        <v>502</v>
      </c>
      <c r="H10" s="279" t="s">
        <v>503</v>
      </c>
      <c r="I10" s="280" t="s">
        <v>504</v>
      </c>
      <c r="J10" s="278" t="s">
        <v>502</v>
      </c>
      <c r="K10" s="279" t="s">
        <v>503</v>
      </c>
      <c r="L10" s="279" t="s">
        <v>504</v>
      </c>
      <c r="M10" s="280" t="s">
        <v>455</v>
      </c>
    </row>
    <row r="11" spans="1:18" s="529" customFormat="1" x14ac:dyDescent="0.25">
      <c r="A11" s="440"/>
      <c r="B11" s="526" t="s">
        <v>456</v>
      </c>
      <c r="C11" s="526"/>
      <c r="D11" s="526"/>
      <c r="E11" s="526"/>
      <c r="F11" s="527"/>
      <c r="G11" s="470">
        <v>22756.371999999999</v>
      </c>
      <c r="H11" s="573">
        <v>23014.804446569164</v>
      </c>
      <c r="I11" s="497">
        <v>1.011356487166283</v>
      </c>
      <c r="J11" s="566">
        <v>12971.63</v>
      </c>
      <c r="K11" s="948">
        <v>12872.816000000006</v>
      </c>
      <c r="L11" s="497">
        <v>0.99238229890923557</v>
      </c>
      <c r="M11" s="567">
        <v>-98.81399999999303</v>
      </c>
      <c r="N11" s="168"/>
      <c r="O11" s="168"/>
      <c r="P11" s="168"/>
      <c r="Q11" s="168"/>
      <c r="R11" s="168"/>
    </row>
    <row r="12" spans="1:18" s="529" customFormat="1" ht="12.75" customHeight="1" x14ac:dyDescent="0.25">
      <c r="A12" s="754" t="s">
        <v>427</v>
      </c>
      <c r="B12" s="755"/>
      <c r="C12" s="453" t="s">
        <v>457</v>
      </c>
      <c r="D12" s="530"/>
      <c r="E12" s="530"/>
      <c r="F12" s="531"/>
      <c r="G12" s="376">
        <v>17247.325099999998</v>
      </c>
      <c r="H12" s="377">
        <v>17990.712303699449</v>
      </c>
      <c r="I12" s="533">
        <v>1.0431015939798949</v>
      </c>
      <c r="J12" s="818">
        <v>592.57599999999991</v>
      </c>
      <c r="K12" s="819">
        <v>735.54300000000012</v>
      </c>
      <c r="L12" s="533">
        <v>1.2412635678799011</v>
      </c>
      <c r="M12" s="951">
        <v>142.96700000000021</v>
      </c>
      <c r="N12" s="168"/>
      <c r="O12" s="168"/>
      <c r="P12" s="168"/>
      <c r="Q12" s="168"/>
      <c r="R12" s="168"/>
    </row>
    <row r="13" spans="1:18" s="529" customFormat="1" x14ac:dyDescent="0.25">
      <c r="A13" s="756"/>
      <c r="B13" s="757"/>
      <c r="C13" s="302" t="s">
        <v>458</v>
      </c>
      <c r="D13" s="303"/>
      <c r="E13" s="303"/>
      <c r="F13" s="534"/>
      <c r="G13" s="379">
        <v>22423.315299999998</v>
      </c>
      <c r="H13" s="300">
        <v>23351.524695545431</v>
      </c>
      <c r="I13" s="536">
        <v>1.0413948331514311</v>
      </c>
      <c r="J13" s="299">
        <v>1091.6920000000002</v>
      </c>
      <c r="K13" s="829">
        <v>1135.0900000000004</v>
      </c>
      <c r="L13" s="536">
        <v>1.0397529706180866</v>
      </c>
      <c r="M13" s="953">
        <v>43.398000000000138</v>
      </c>
      <c r="N13" s="168"/>
      <c r="O13" s="168"/>
      <c r="P13" s="168"/>
      <c r="Q13" s="168"/>
      <c r="R13" s="168"/>
    </row>
    <row r="14" spans="1:18" s="168" customFormat="1" x14ac:dyDescent="0.25">
      <c r="A14" s="756"/>
      <c r="B14" s="757"/>
      <c r="C14" s="302" t="s">
        <v>459</v>
      </c>
      <c r="D14" s="303"/>
      <c r="E14" s="303"/>
      <c r="F14" s="534"/>
      <c r="G14" s="379">
        <v>20453.248599999999</v>
      </c>
      <c r="H14" s="300">
        <v>21072.294336461342</v>
      </c>
      <c r="I14" s="536">
        <v>1.0302663771691185</v>
      </c>
      <c r="J14" s="299">
        <v>1036.7249999999999</v>
      </c>
      <c r="K14" s="829">
        <v>1032.9289999999996</v>
      </c>
      <c r="L14" s="536">
        <v>0.99633846970025775</v>
      </c>
      <c r="M14" s="953">
        <v>-3.7960000000002765</v>
      </c>
    </row>
    <row r="15" spans="1:18" s="168" customFormat="1" x14ac:dyDescent="0.25">
      <c r="A15" s="756"/>
      <c r="B15" s="757"/>
      <c r="C15" s="302" t="s">
        <v>460</v>
      </c>
      <c r="D15" s="303"/>
      <c r="E15" s="303"/>
      <c r="F15" s="534"/>
      <c r="G15" s="379">
        <v>25983.331900000001</v>
      </c>
      <c r="H15" s="300">
        <v>26627.112545507214</v>
      </c>
      <c r="I15" s="536">
        <v>1.0247766779097032</v>
      </c>
      <c r="J15" s="299">
        <v>1907.8709999999994</v>
      </c>
      <c r="K15" s="829">
        <v>1850.2560000000001</v>
      </c>
      <c r="L15" s="536">
        <v>0.96980141739142778</v>
      </c>
      <c r="M15" s="953">
        <v>-57.614999999999327</v>
      </c>
    </row>
    <row r="16" spans="1:18" s="168" customFormat="1" x14ac:dyDescent="0.25">
      <c r="A16" s="756"/>
      <c r="B16" s="757"/>
      <c r="C16" s="302" t="s">
        <v>461</v>
      </c>
      <c r="D16" s="303"/>
      <c r="E16" s="303"/>
      <c r="F16" s="534"/>
      <c r="G16" s="379">
        <v>24267.542799999999</v>
      </c>
      <c r="H16" s="300">
        <v>24337.728106110095</v>
      </c>
      <c r="I16" s="536">
        <v>1.0028921472061891</v>
      </c>
      <c r="J16" s="299">
        <v>5515.3280000000013</v>
      </c>
      <c r="K16" s="829">
        <v>5201.6910000000007</v>
      </c>
      <c r="L16" s="536">
        <v>0.9431335724729335</v>
      </c>
      <c r="M16" s="953">
        <v>-313.63700000000063</v>
      </c>
    </row>
    <row r="17" spans="1:18" s="168" customFormat="1" x14ac:dyDescent="0.25">
      <c r="A17" s="756"/>
      <c r="B17" s="757"/>
      <c r="C17" s="304" t="s">
        <v>462</v>
      </c>
      <c r="D17" s="306"/>
      <c r="E17" s="306"/>
      <c r="F17" s="932"/>
      <c r="G17" s="386">
        <v>25628.3904</v>
      </c>
      <c r="H17" s="300">
        <v>25094.008521873722</v>
      </c>
      <c r="I17" s="962">
        <v>0.9791488318311915</v>
      </c>
      <c r="J17" s="307">
        <v>510.012</v>
      </c>
      <c r="K17" s="829">
        <v>507.00899999999996</v>
      </c>
      <c r="L17" s="962">
        <v>0.99411190324933518</v>
      </c>
      <c r="M17" s="963">
        <v>-3.0030000000000427</v>
      </c>
    </row>
    <row r="18" spans="1:18" s="168" customFormat="1" x14ac:dyDescent="0.25">
      <c r="A18" s="758"/>
      <c r="B18" s="759"/>
      <c r="C18" s="541" t="s">
        <v>463</v>
      </c>
      <c r="D18" s="293"/>
      <c r="E18" s="293"/>
      <c r="F18" s="936"/>
      <c r="G18" s="386">
        <v>24963.051599999999</v>
      </c>
      <c r="H18" s="300">
        <v>24257.295399938255</v>
      </c>
      <c r="I18" s="958">
        <v>0.97172796774326486</v>
      </c>
      <c r="J18" s="307">
        <v>93.510999999999996</v>
      </c>
      <c r="K18" s="954">
        <v>99.332000000000008</v>
      </c>
      <c r="L18" s="958">
        <v>1.062249361037739</v>
      </c>
      <c r="M18" s="956">
        <v>5.8210000000000122</v>
      </c>
    </row>
    <row r="19" spans="1:18" s="168" customFormat="1" ht="13.5" x14ac:dyDescent="0.25">
      <c r="A19" s="546"/>
      <c r="B19" s="547"/>
      <c r="C19" s="548"/>
      <c r="D19" s="547"/>
      <c r="E19" s="547"/>
      <c r="F19" s="547"/>
      <c r="G19" s="547"/>
      <c r="H19" s="547"/>
      <c r="I19" s="547"/>
      <c r="J19" s="547"/>
      <c r="K19" s="547"/>
      <c r="L19" s="547"/>
      <c r="M19" s="246" t="s">
        <v>565</v>
      </c>
    </row>
    <row r="20" spans="1:18" s="168" customFormat="1" x14ac:dyDescent="0.25">
      <c r="A20" s="272"/>
      <c r="B20" s="272"/>
      <c r="C20" s="272"/>
      <c r="D20" s="272"/>
      <c r="E20" s="272"/>
      <c r="F20" s="272"/>
      <c r="G20" s="272"/>
      <c r="H20" s="272"/>
      <c r="I20" s="272"/>
      <c r="J20" s="272"/>
      <c r="K20" s="272"/>
      <c r="L20" s="272"/>
      <c r="M20" s="272"/>
    </row>
    <row r="21" spans="1:18" s="168" customFormat="1" ht="18" customHeight="1" x14ac:dyDescent="0.25">
      <c r="A21" s="273"/>
      <c r="B21" s="910" t="s">
        <v>563</v>
      </c>
      <c r="C21" s="910"/>
      <c r="D21" s="910"/>
      <c r="E21" s="910"/>
      <c r="F21" s="911"/>
      <c r="G21" s="522" t="s">
        <v>291</v>
      </c>
      <c r="H21" s="523"/>
      <c r="I21" s="523"/>
      <c r="J21" s="523"/>
      <c r="K21" s="523"/>
      <c r="L21" s="523"/>
      <c r="M21" s="524"/>
    </row>
    <row r="22" spans="1:18" s="168" customFormat="1" ht="13.5" customHeight="1" x14ac:dyDescent="0.25">
      <c r="A22" s="333"/>
      <c r="B22" s="916"/>
      <c r="C22" s="916"/>
      <c r="D22" s="916"/>
      <c r="E22" s="916"/>
      <c r="F22" s="917"/>
      <c r="G22" s="274" t="s">
        <v>564</v>
      </c>
      <c r="H22" s="275"/>
      <c r="I22" s="276"/>
      <c r="J22" s="945" t="s">
        <v>501</v>
      </c>
      <c r="K22" s="946"/>
      <c r="L22" s="946"/>
      <c r="M22" s="947"/>
    </row>
    <row r="23" spans="1:18" s="168" customFormat="1" ht="13.5" customHeight="1" x14ac:dyDescent="0.25">
      <c r="A23" s="525"/>
      <c r="B23" s="921"/>
      <c r="C23" s="921"/>
      <c r="D23" s="921"/>
      <c r="E23" s="921"/>
      <c r="F23" s="922"/>
      <c r="G23" s="278" t="s">
        <v>502</v>
      </c>
      <c r="H23" s="279" t="s">
        <v>503</v>
      </c>
      <c r="I23" s="280" t="s">
        <v>504</v>
      </c>
      <c r="J23" s="278" t="s">
        <v>502</v>
      </c>
      <c r="K23" s="279" t="s">
        <v>503</v>
      </c>
      <c r="L23" s="279" t="s">
        <v>504</v>
      </c>
      <c r="M23" s="280" t="s">
        <v>455</v>
      </c>
    </row>
    <row r="24" spans="1:18" s="529" customFormat="1" x14ac:dyDescent="0.25">
      <c r="A24" s="440"/>
      <c r="B24" s="526" t="s">
        <v>456</v>
      </c>
      <c r="C24" s="526"/>
      <c r="D24" s="526"/>
      <c r="E24" s="526"/>
      <c r="F24" s="527"/>
      <c r="G24" s="470">
        <v>24562.753499999999</v>
      </c>
      <c r="H24" s="573">
        <v>24749.225181809368</v>
      </c>
      <c r="I24" s="497">
        <v>1.0075916440642279</v>
      </c>
      <c r="J24" s="566">
        <v>9429.7029999999977</v>
      </c>
      <c r="K24" s="948">
        <v>9354.3450000000139</v>
      </c>
      <c r="L24" s="497">
        <v>0.99200844395629595</v>
      </c>
      <c r="M24" s="567">
        <v>-75.357999999983804</v>
      </c>
      <c r="N24" s="168"/>
      <c r="O24" s="168"/>
      <c r="P24" s="168"/>
      <c r="Q24" s="168"/>
      <c r="R24" s="168"/>
    </row>
    <row r="25" spans="1:18" s="529" customFormat="1" ht="12.75" customHeight="1" x14ac:dyDescent="0.25">
      <c r="A25" s="754" t="s">
        <v>427</v>
      </c>
      <c r="B25" s="755"/>
      <c r="C25" s="453" t="s">
        <v>457</v>
      </c>
      <c r="D25" s="530"/>
      <c r="E25" s="530"/>
      <c r="F25" s="531"/>
      <c r="G25" s="376">
        <v>18381.871500000001</v>
      </c>
      <c r="H25" s="377">
        <v>18781.814290582373</v>
      </c>
      <c r="I25" s="533">
        <v>1.0217574576441997</v>
      </c>
      <c r="J25" s="818">
        <v>467.8429999999999</v>
      </c>
      <c r="K25" s="819">
        <v>601.58500000000015</v>
      </c>
      <c r="L25" s="533">
        <v>1.2858694049072024</v>
      </c>
      <c r="M25" s="951">
        <v>133.74200000000025</v>
      </c>
      <c r="N25" s="168"/>
      <c r="O25" s="168"/>
      <c r="P25" s="168"/>
      <c r="Q25" s="168"/>
      <c r="R25" s="168"/>
    </row>
    <row r="26" spans="1:18" s="529" customFormat="1" x14ac:dyDescent="0.25">
      <c r="A26" s="756"/>
      <c r="B26" s="757"/>
      <c r="C26" s="302" t="s">
        <v>458</v>
      </c>
      <c r="D26" s="303"/>
      <c r="E26" s="303"/>
      <c r="F26" s="534"/>
      <c r="G26" s="379">
        <v>23603.6613</v>
      </c>
      <c r="H26" s="300">
        <v>24535.342466090795</v>
      </c>
      <c r="I26" s="536">
        <v>1.0394718918497103</v>
      </c>
      <c r="J26" s="299">
        <v>904.94299999999998</v>
      </c>
      <c r="K26" s="829">
        <v>947.43200000000002</v>
      </c>
      <c r="L26" s="536">
        <v>1.0469521284766001</v>
      </c>
      <c r="M26" s="953">
        <v>42.489000000000033</v>
      </c>
      <c r="N26" s="168"/>
      <c r="O26" s="168"/>
      <c r="P26" s="168"/>
      <c r="Q26" s="168"/>
      <c r="R26" s="168"/>
    </row>
    <row r="27" spans="1:18" s="168" customFormat="1" x14ac:dyDescent="0.25">
      <c r="A27" s="756"/>
      <c r="B27" s="757"/>
      <c r="C27" s="302" t="s">
        <v>459</v>
      </c>
      <c r="D27" s="303"/>
      <c r="E27" s="303"/>
      <c r="F27" s="534"/>
      <c r="G27" s="379">
        <v>21401.985700000001</v>
      </c>
      <c r="H27" s="300">
        <v>21833.972796549297</v>
      </c>
      <c r="I27" s="536">
        <v>1.0201844400143345</v>
      </c>
      <c r="J27" s="299">
        <v>823.98599999999999</v>
      </c>
      <c r="K27" s="829">
        <v>821.7829999999999</v>
      </c>
      <c r="L27" s="536">
        <v>0.99732641088562168</v>
      </c>
      <c r="M27" s="953">
        <v>-2.2030000000000882</v>
      </c>
    </row>
    <row r="28" spans="1:18" s="168" customFormat="1" x14ac:dyDescent="0.25">
      <c r="A28" s="756"/>
      <c r="B28" s="757"/>
      <c r="C28" s="302" t="s">
        <v>460</v>
      </c>
      <c r="D28" s="303"/>
      <c r="E28" s="303"/>
      <c r="F28" s="534"/>
      <c r="G28" s="379">
        <v>27465.896700000001</v>
      </c>
      <c r="H28" s="300">
        <v>28081.511395766222</v>
      </c>
      <c r="I28" s="536">
        <v>1.0224137847196599</v>
      </c>
      <c r="J28" s="299">
        <v>1530.1659999999997</v>
      </c>
      <c r="K28" s="829">
        <v>1487.3359999999998</v>
      </c>
      <c r="L28" s="536">
        <v>0.97200957281758982</v>
      </c>
      <c r="M28" s="953">
        <v>-42.829999999999927</v>
      </c>
    </row>
    <row r="29" spans="1:18" s="168" customFormat="1" x14ac:dyDescent="0.25">
      <c r="A29" s="756"/>
      <c r="B29" s="757"/>
      <c r="C29" s="302" t="s">
        <v>461</v>
      </c>
      <c r="D29" s="303"/>
      <c r="E29" s="303"/>
      <c r="F29" s="534"/>
      <c r="G29" s="379">
        <v>25213.642599999999</v>
      </c>
      <c r="H29" s="300">
        <v>25264.435456094663</v>
      </c>
      <c r="I29" s="536">
        <v>1.0020144989322037</v>
      </c>
      <c r="J29" s="299">
        <v>4421.2009999999964</v>
      </c>
      <c r="K29" s="829">
        <v>4181.8329999999987</v>
      </c>
      <c r="L29" s="536">
        <v>0.94585905503957002</v>
      </c>
      <c r="M29" s="953">
        <v>-239.36799999999766</v>
      </c>
    </row>
    <row r="30" spans="1:18" s="168" customFormat="1" x14ac:dyDescent="0.25">
      <c r="A30" s="756"/>
      <c r="B30" s="757"/>
      <c r="C30" s="304" t="s">
        <v>462</v>
      </c>
      <c r="D30" s="306"/>
      <c r="E30" s="306"/>
      <c r="F30" s="932"/>
      <c r="G30" s="386">
        <v>27141.710500000001</v>
      </c>
      <c r="H30" s="300">
        <v>27142.132216987269</v>
      </c>
      <c r="I30" s="962">
        <v>1.000015537598018</v>
      </c>
      <c r="J30" s="307">
        <v>339.61200000000014</v>
      </c>
      <c r="K30" s="829">
        <v>335.14100000000008</v>
      </c>
      <c r="L30" s="962">
        <v>0.98683497638481543</v>
      </c>
      <c r="M30" s="963">
        <v>-4.4710000000000605</v>
      </c>
    </row>
    <row r="31" spans="1:18" s="168" customFormat="1" x14ac:dyDescent="0.25">
      <c r="A31" s="758"/>
      <c r="B31" s="759"/>
      <c r="C31" s="541" t="s">
        <v>463</v>
      </c>
      <c r="D31" s="293"/>
      <c r="E31" s="293"/>
      <c r="F31" s="936"/>
      <c r="G31" s="386">
        <v>24555.720700000002</v>
      </c>
      <c r="H31" s="300">
        <v>23503.821521555514</v>
      </c>
      <c r="I31" s="958">
        <v>0.95716276499086883</v>
      </c>
      <c r="J31" s="307">
        <v>74.838999999999999</v>
      </c>
      <c r="K31" s="954">
        <v>76.561999999999998</v>
      </c>
      <c r="L31" s="958">
        <v>1.0230227555151725</v>
      </c>
      <c r="M31" s="956">
        <v>1.722999999999999</v>
      </c>
    </row>
    <row r="32" spans="1:18" s="168" customFormat="1" ht="13.5" x14ac:dyDescent="0.25">
      <c r="A32" s="546"/>
      <c r="B32" s="547"/>
      <c r="C32" s="548"/>
      <c r="D32" s="547"/>
      <c r="E32" s="547"/>
      <c r="F32" s="547"/>
      <c r="G32" s="547"/>
      <c r="H32" s="547"/>
      <c r="I32" s="547"/>
      <c r="J32" s="547"/>
      <c r="K32" s="547"/>
      <c r="L32" s="547"/>
      <c r="M32" s="246" t="s">
        <v>566</v>
      </c>
    </row>
    <row r="33" spans="1:20" s="168" customFormat="1" x14ac:dyDescent="0.25">
      <c r="A33" s="272"/>
      <c r="B33" s="272"/>
      <c r="C33" s="272"/>
      <c r="D33" s="272"/>
      <c r="E33" s="272"/>
      <c r="F33" s="272"/>
      <c r="G33" s="272"/>
      <c r="H33" s="272"/>
      <c r="I33" s="272"/>
      <c r="J33" s="272"/>
      <c r="K33" s="272"/>
      <c r="L33" s="272"/>
      <c r="M33" s="272"/>
    </row>
    <row r="34" spans="1:20" s="168" customFormat="1" ht="18" customHeight="1" x14ac:dyDescent="0.25">
      <c r="A34" s="273"/>
      <c r="B34" s="910" t="s">
        <v>563</v>
      </c>
      <c r="C34" s="910"/>
      <c r="D34" s="910"/>
      <c r="E34" s="910"/>
      <c r="F34" s="911"/>
      <c r="G34" s="522" t="s">
        <v>292</v>
      </c>
      <c r="H34" s="523"/>
      <c r="I34" s="523"/>
      <c r="J34" s="523"/>
      <c r="K34" s="523"/>
      <c r="L34" s="523"/>
      <c r="M34" s="524"/>
      <c r="T34" s="168" t="s">
        <v>413</v>
      </c>
    </row>
    <row r="35" spans="1:20" s="168" customFormat="1" ht="13.5" customHeight="1" x14ac:dyDescent="0.25">
      <c r="A35" s="333"/>
      <c r="B35" s="916"/>
      <c r="C35" s="916"/>
      <c r="D35" s="916"/>
      <c r="E35" s="916"/>
      <c r="F35" s="917"/>
      <c r="G35" s="274" t="s">
        <v>564</v>
      </c>
      <c r="H35" s="275"/>
      <c r="I35" s="276"/>
      <c r="J35" s="945" t="s">
        <v>501</v>
      </c>
      <c r="K35" s="946"/>
      <c r="L35" s="946"/>
      <c r="M35" s="947"/>
    </row>
    <row r="36" spans="1:20" s="168" customFormat="1" ht="13.5" customHeight="1" x14ac:dyDescent="0.25">
      <c r="A36" s="525"/>
      <c r="B36" s="921"/>
      <c r="C36" s="921"/>
      <c r="D36" s="921"/>
      <c r="E36" s="921"/>
      <c r="F36" s="922"/>
      <c r="G36" s="278" t="s">
        <v>502</v>
      </c>
      <c r="H36" s="279" t="s">
        <v>503</v>
      </c>
      <c r="I36" s="280" t="s">
        <v>504</v>
      </c>
      <c r="J36" s="278" t="s">
        <v>502</v>
      </c>
      <c r="K36" s="279" t="s">
        <v>503</v>
      </c>
      <c r="L36" s="279" t="s">
        <v>504</v>
      </c>
      <c r="M36" s="280" t="s">
        <v>455</v>
      </c>
    </row>
    <row r="37" spans="1:20" s="529" customFormat="1" x14ac:dyDescent="0.25">
      <c r="A37" s="440"/>
      <c r="B37" s="526" t="s">
        <v>456</v>
      </c>
      <c r="C37" s="526"/>
      <c r="D37" s="526"/>
      <c r="E37" s="526"/>
      <c r="F37" s="527"/>
      <c r="G37" s="470">
        <v>17947.226900000001</v>
      </c>
      <c r="H37" s="573">
        <v>18403.6054534295</v>
      </c>
      <c r="I37" s="497">
        <v>1.0254289175688474</v>
      </c>
      <c r="J37" s="566">
        <v>3541.9270000000001</v>
      </c>
      <c r="K37" s="948">
        <v>3518.4709999999995</v>
      </c>
      <c r="L37" s="497">
        <v>0.99337761619592935</v>
      </c>
      <c r="M37" s="567">
        <v>-23.456000000000586</v>
      </c>
      <c r="N37" s="168"/>
      <c r="O37" s="168"/>
      <c r="P37" s="168"/>
      <c r="Q37" s="168"/>
      <c r="R37" s="168"/>
    </row>
    <row r="38" spans="1:20" s="529" customFormat="1" ht="12.75" customHeight="1" x14ac:dyDescent="0.25">
      <c r="A38" s="754" t="s">
        <v>427</v>
      </c>
      <c r="B38" s="755"/>
      <c r="C38" s="453" t="s">
        <v>457</v>
      </c>
      <c r="D38" s="530"/>
      <c r="E38" s="530"/>
      <c r="F38" s="531"/>
      <c r="G38" s="376">
        <v>12991.9187</v>
      </c>
      <c r="H38" s="377">
        <v>14437.993624867499</v>
      </c>
      <c r="I38" s="533">
        <v>1.111305724601517</v>
      </c>
      <c r="J38" s="818">
        <v>124.73299999999995</v>
      </c>
      <c r="K38" s="819">
        <v>133.95800000000003</v>
      </c>
      <c r="L38" s="533">
        <v>1.0739579742329624</v>
      </c>
      <c r="M38" s="951">
        <v>9.2250000000000796</v>
      </c>
      <c r="N38" s="168"/>
      <c r="O38" s="168"/>
      <c r="P38" s="168"/>
      <c r="Q38" s="168"/>
      <c r="R38" s="168"/>
    </row>
    <row r="39" spans="1:20" s="529" customFormat="1" x14ac:dyDescent="0.25">
      <c r="A39" s="756"/>
      <c r="B39" s="757"/>
      <c r="C39" s="302" t="s">
        <v>458</v>
      </c>
      <c r="D39" s="303"/>
      <c r="E39" s="303"/>
      <c r="F39" s="534"/>
      <c r="G39" s="379">
        <v>16703.628000000001</v>
      </c>
      <c r="H39" s="300">
        <v>17374.764642772137</v>
      </c>
      <c r="I39" s="536">
        <v>1.0401790941927189</v>
      </c>
      <c r="J39" s="299">
        <v>186.74899999999997</v>
      </c>
      <c r="K39" s="829">
        <v>187.65799999999999</v>
      </c>
      <c r="L39" s="536">
        <v>1.0048674959437536</v>
      </c>
      <c r="M39" s="953">
        <v>0.90900000000002024</v>
      </c>
      <c r="N39" s="168"/>
      <c r="O39" s="168"/>
      <c r="P39" s="168"/>
      <c r="Q39" s="168"/>
      <c r="R39" s="168"/>
    </row>
    <row r="40" spans="1:20" s="168" customFormat="1" x14ac:dyDescent="0.25">
      <c r="A40" s="756"/>
      <c r="B40" s="757"/>
      <c r="C40" s="302" t="s">
        <v>459</v>
      </c>
      <c r="D40" s="303"/>
      <c r="E40" s="303"/>
      <c r="F40" s="534"/>
      <c r="G40" s="379">
        <v>16778.576499999999</v>
      </c>
      <c r="H40" s="300">
        <v>18107.831784641909</v>
      </c>
      <c r="I40" s="536">
        <v>1.0792233646663594</v>
      </c>
      <c r="J40" s="299">
        <v>212.73900000000003</v>
      </c>
      <c r="K40" s="829">
        <v>211.14599999999999</v>
      </c>
      <c r="L40" s="536">
        <v>0.99251195126422498</v>
      </c>
      <c r="M40" s="953">
        <v>-1.5930000000000462</v>
      </c>
    </row>
    <row r="41" spans="1:20" s="168" customFormat="1" x14ac:dyDescent="0.25">
      <c r="A41" s="756"/>
      <c r="B41" s="757"/>
      <c r="C41" s="302" t="s">
        <v>460</v>
      </c>
      <c r="D41" s="303"/>
      <c r="E41" s="303"/>
      <c r="F41" s="534"/>
      <c r="G41" s="379">
        <v>19977.135999999999</v>
      </c>
      <c r="H41" s="300">
        <v>20666.626024100817</v>
      </c>
      <c r="I41" s="536">
        <v>1.0345139575613249</v>
      </c>
      <c r="J41" s="299">
        <v>377.70499999999998</v>
      </c>
      <c r="K41" s="829">
        <v>362.92</v>
      </c>
      <c r="L41" s="536">
        <v>0.96085569425874695</v>
      </c>
      <c r="M41" s="953">
        <v>-14.784999999999968</v>
      </c>
    </row>
    <row r="42" spans="1:20" s="168" customFormat="1" x14ac:dyDescent="0.25">
      <c r="A42" s="756"/>
      <c r="B42" s="757"/>
      <c r="C42" s="302" t="s">
        <v>461</v>
      </c>
      <c r="D42" s="303"/>
      <c r="E42" s="303"/>
      <c r="F42" s="534"/>
      <c r="G42" s="379">
        <v>20444.497200000002</v>
      </c>
      <c r="H42" s="300">
        <v>20537.85069424699</v>
      </c>
      <c r="I42" s="536">
        <v>1.0045661917401905</v>
      </c>
      <c r="J42" s="299">
        <v>1094.1270000000002</v>
      </c>
      <c r="K42" s="829">
        <v>1019.8579999999996</v>
      </c>
      <c r="L42" s="536">
        <v>0.93212031144464902</v>
      </c>
      <c r="M42" s="953">
        <v>-74.269000000000574</v>
      </c>
    </row>
    <row r="43" spans="1:20" s="168" customFormat="1" x14ac:dyDescent="0.25">
      <c r="A43" s="756"/>
      <c r="B43" s="757"/>
      <c r="C43" s="304" t="s">
        <v>462</v>
      </c>
      <c r="D43" s="306"/>
      <c r="E43" s="306"/>
      <c r="F43" s="932"/>
      <c r="G43" s="386">
        <v>22612.300999999999</v>
      </c>
      <c r="H43" s="300">
        <v>21100.186383348457</v>
      </c>
      <c r="I43" s="962">
        <v>0.93312867113118902</v>
      </c>
      <c r="J43" s="307">
        <v>170.4</v>
      </c>
      <c r="K43" s="829">
        <v>171.86799999999997</v>
      </c>
      <c r="L43" s="962">
        <v>1.0086150234741782</v>
      </c>
      <c r="M43" s="963">
        <v>1.4679999999999609</v>
      </c>
    </row>
    <row r="44" spans="1:20" s="168" customFormat="1" x14ac:dyDescent="0.25">
      <c r="A44" s="758"/>
      <c r="B44" s="759"/>
      <c r="C44" s="541" t="s">
        <v>463</v>
      </c>
      <c r="D44" s="293"/>
      <c r="E44" s="293"/>
      <c r="F44" s="936"/>
      <c r="G44" s="386">
        <v>26595.669099999999</v>
      </c>
      <c r="H44" s="300">
        <v>26790.780998389699</v>
      </c>
      <c r="I44" s="958">
        <v>1.0073362282278395</v>
      </c>
      <c r="J44" s="307">
        <v>18.672000000000001</v>
      </c>
      <c r="K44" s="954">
        <v>22.77</v>
      </c>
      <c r="L44" s="958">
        <v>1.2194730077120821</v>
      </c>
      <c r="M44" s="956">
        <v>4.097999999999999</v>
      </c>
    </row>
    <row r="45" spans="1:20" s="168" customFormat="1" ht="13.5" x14ac:dyDescent="0.25">
      <c r="A45" s="546"/>
      <c r="B45" s="547"/>
      <c r="C45" s="548"/>
      <c r="D45" s="547"/>
      <c r="E45" s="547"/>
      <c r="F45" s="547"/>
      <c r="G45" s="547"/>
      <c r="H45" s="547"/>
      <c r="I45" s="547"/>
      <c r="J45" s="547"/>
      <c r="K45" s="547"/>
      <c r="L45" s="547"/>
      <c r="M45" s="246" t="s">
        <v>567</v>
      </c>
    </row>
    <row r="46" spans="1:20" s="168" customFormat="1" x14ac:dyDescent="0.25">
      <c r="A46" s="272"/>
      <c r="B46" s="272"/>
      <c r="C46" s="272"/>
      <c r="D46" s="272"/>
      <c r="E46" s="272"/>
      <c r="F46" s="272"/>
      <c r="G46" s="272"/>
      <c r="H46" s="272"/>
      <c r="I46" s="272"/>
      <c r="J46" s="272"/>
      <c r="K46" s="272"/>
      <c r="L46" s="272"/>
      <c r="M46" s="272"/>
    </row>
    <row r="47" spans="1:20" s="168" customFormat="1" ht="18" customHeight="1" x14ac:dyDescent="0.25">
      <c r="A47" s="273"/>
      <c r="B47" s="910" t="s">
        <v>563</v>
      </c>
      <c r="C47" s="910"/>
      <c r="D47" s="910"/>
      <c r="E47" s="910"/>
      <c r="F47" s="911"/>
      <c r="G47" s="522" t="s">
        <v>293</v>
      </c>
      <c r="H47" s="523"/>
      <c r="I47" s="523"/>
      <c r="J47" s="523"/>
      <c r="K47" s="523"/>
      <c r="L47" s="523"/>
      <c r="M47" s="524"/>
    </row>
    <row r="48" spans="1:20" s="168" customFormat="1" ht="13.5" customHeight="1" x14ac:dyDescent="0.25">
      <c r="A48" s="333"/>
      <c r="B48" s="916"/>
      <c r="C48" s="916"/>
      <c r="D48" s="916"/>
      <c r="E48" s="916"/>
      <c r="F48" s="917"/>
      <c r="G48" s="274" t="s">
        <v>564</v>
      </c>
      <c r="H48" s="275"/>
      <c r="I48" s="276"/>
      <c r="J48" s="945" t="s">
        <v>501</v>
      </c>
      <c r="K48" s="946"/>
      <c r="L48" s="946"/>
      <c r="M48" s="947"/>
    </row>
    <row r="49" spans="1:18" s="168" customFormat="1" ht="13.5" customHeight="1" x14ac:dyDescent="0.25">
      <c r="A49" s="525"/>
      <c r="B49" s="921"/>
      <c r="C49" s="921"/>
      <c r="D49" s="921"/>
      <c r="E49" s="921"/>
      <c r="F49" s="922"/>
      <c r="G49" s="278" t="s">
        <v>502</v>
      </c>
      <c r="H49" s="279" t="s">
        <v>503</v>
      </c>
      <c r="I49" s="280" t="s">
        <v>504</v>
      </c>
      <c r="J49" s="278" t="s">
        <v>502</v>
      </c>
      <c r="K49" s="279" t="s">
        <v>503</v>
      </c>
      <c r="L49" s="279" t="s">
        <v>504</v>
      </c>
      <c r="M49" s="280" t="s">
        <v>455</v>
      </c>
    </row>
    <row r="50" spans="1:18" s="529" customFormat="1" x14ac:dyDescent="0.25">
      <c r="A50" s="440"/>
      <c r="B50" s="526" t="s">
        <v>456</v>
      </c>
      <c r="C50" s="526"/>
      <c r="D50" s="526"/>
      <c r="E50" s="526"/>
      <c r="F50" s="527"/>
      <c r="G50" s="470">
        <v>25346.631399999998</v>
      </c>
      <c r="H50" s="573">
        <v>25580.641646642642</v>
      </c>
      <c r="I50" s="497">
        <v>1.009232400272434</v>
      </c>
      <c r="J50" s="566">
        <v>7904.5869999999995</v>
      </c>
      <c r="K50" s="948">
        <v>7806.0409999999974</v>
      </c>
      <c r="L50" s="497">
        <v>0.98753306149960751</v>
      </c>
      <c r="M50" s="567">
        <v>-98.546000000002095</v>
      </c>
      <c r="N50" s="168"/>
      <c r="O50" s="168"/>
      <c r="P50" s="168"/>
      <c r="Q50" s="168"/>
      <c r="R50" s="168"/>
    </row>
    <row r="51" spans="1:18" s="529" customFormat="1" ht="12.75" customHeight="1" x14ac:dyDescent="0.25">
      <c r="A51" s="754" t="s">
        <v>427</v>
      </c>
      <c r="B51" s="755"/>
      <c r="C51" s="453" t="s">
        <v>457</v>
      </c>
      <c r="D51" s="530"/>
      <c r="E51" s="530"/>
      <c r="F51" s="531"/>
      <c r="G51" s="376">
        <v>18515.506300000001</v>
      </c>
      <c r="H51" s="377">
        <v>18990.741173234517</v>
      </c>
      <c r="I51" s="533">
        <v>1.0256668581206725</v>
      </c>
      <c r="J51" s="818">
        <v>453.75199999999995</v>
      </c>
      <c r="K51" s="819">
        <v>578.04300000000001</v>
      </c>
      <c r="L51" s="533">
        <v>1.2739183518750332</v>
      </c>
      <c r="M51" s="951">
        <v>124.29100000000005</v>
      </c>
      <c r="N51" s="168"/>
      <c r="O51" s="168"/>
      <c r="P51" s="168"/>
      <c r="Q51" s="168"/>
      <c r="R51" s="168"/>
    </row>
    <row r="52" spans="1:18" s="529" customFormat="1" x14ac:dyDescent="0.25">
      <c r="A52" s="756"/>
      <c r="B52" s="757"/>
      <c r="C52" s="302" t="s">
        <v>458</v>
      </c>
      <c r="D52" s="303"/>
      <c r="E52" s="303"/>
      <c r="F52" s="534"/>
      <c r="G52" s="379">
        <v>24187.342400000001</v>
      </c>
      <c r="H52" s="300">
        <v>25393.488390246595</v>
      </c>
      <c r="I52" s="536">
        <v>1.0498668258091304</v>
      </c>
      <c r="J52" s="299">
        <v>837.89199999999983</v>
      </c>
      <c r="K52" s="829">
        <v>871.12100000000021</v>
      </c>
      <c r="L52" s="536">
        <v>1.0396578556663632</v>
      </c>
      <c r="M52" s="953">
        <v>33.229000000000383</v>
      </c>
      <c r="N52" s="168"/>
      <c r="O52" s="168"/>
      <c r="P52" s="168"/>
      <c r="Q52" s="168"/>
      <c r="R52" s="168"/>
    </row>
    <row r="53" spans="1:18" s="168" customFormat="1" x14ac:dyDescent="0.25">
      <c r="A53" s="756"/>
      <c r="B53" s="757"/>
      <c r="C53" s="302" t="s">
        <v>459</v>
      </c>
      <c r="D53" s="303"/>
      <c r="E53" s="303"/>
      <c r="F53" s="534"/>
      <c r="G53" s="379">
        <v>23555.282500000001</v>
      </c>
      <c r="H53" s="300">
        <v>24275.741975490546</v>
      </c>
      <c r="I53" s="536">
        <v>1.0305858983219813</v>
      </c>
      <c r="J53" s="299">
        <v>561.37900000000002</v>
      </c>
      <c r="K53" s="829">
        <v>542.92000000000007</v>
      </c>
      <c r="L53" s="536">
        <v>0.96711847076573942</v>
      </c>
      <c r="M53" s="953">
        <v>-18.458999999999946</v>
      </c>
    </row>
    <row r="54" spans="1:18" s="168" customFormat="1" x14ac:dyDescent="0.25">
      <c r="A54" s="756"/>
      <c r="B54" s="757"/>
      <c r="C54" s="302" t="s">
        <v>460</v>
      </c>
      <c r="D54" s="303"/>
      <c r="E54" s="303"/>
      <c r="F54" s="534"/>
      <c r="G54" s="379">
        <v>27621.499400000001</v>
      </c>
      <c r="H54" s="300">
        <v>28252.35741946501</v>
      </c>
      <c r="I54" s="536">
        <v>1.0228393835660134</v>
      </c>
      <c r="J54" s="299">
        <v>1504.3039999999996</v>
      </c>
      <c r="K54" s="829">
        <v>1467.9539999999997</v>
      </c>
      <c r="L54" s="536">
        <v>0.97583600123379322</v>
      </c>
      <c r="M54" s="953">
        <v>-36.349999999999909</v>
      </c>
    </row>
    <row r="55" spans="1:18" s="168" customFormat="1" x14ac:dyDescent="0.25">
      <c r="A55" s="756"/>
      <c r="B55" s="757"/>
      <c r="C55" s="302" t="s">
        <v>461</v>
      </c>
      <c r="D55" s="303"/>
      <c r="E55" s="303"/>
      <c r="F55" s="534"/>
      <c r="G55" s="379">
        <v>25640.328600000001</v>
      </c>
      <c r="H55" s="300">
        <v>25667.873576902104</v>
      </c>
      <c r="I55" s="536">
        <v>1.0010742833031439</v>
      </c>
      <c r="J55" s="299">
        <v>3801.3479999999995</v>
      </c>
      <c r="K55" s="829">
        <v>3586.7760000000012</v>
      </c>
      <c r="L55" s="536">
        <v>0.94355370778997394</v>
      </c>
      <c r="M55" s="953">
        <v>-214.5719999999983</v>
      </c>
    </row>
    <row r="56" spans="1:18" s="168" customFormat="1" x14ac:dyDescent="0.25">
      <c r="A56" s="756"/>
      <c r="B56" s="757"/>
      <c r="C56" s="304" t="s">
        <v>462</v>
      </c>
      <c r="D56" s="306"/>
      <c r="E56" s="306"/>
      <c r="F56" s="932"/>
      <c r="G56" s="386">
        <v>27141.710500000001</v>
      </c>
      <c r="H56" s="300">
        <v>27142.132216987269</v>
      </c>
      <c r="I56" s="962">
        <v>1.000015537598018</v>
      </c>
      <c r="J56" s="307">
        <v>339.61200000000014</v>
      </c>
      <c r="K56" s="829">
        <v>335.14100000000008</v>
      </c>
      <c r="L56" s="962">
        <v>0.98683497638481543</v>
      </c>
      <c r="M56" s="963">
        <v>-4.4710000000000605</v>
      </c>
    </row>
    <row r="57" spans="1:18" s="168" customFormat="1" x14ac:dyDescent="0.25">
      <c r="A57" s="758"/>
      <c r="B57" s="759"/>
      <c r="C57" s="541" t="s">
        <v>463</v>
      </c>
      <c r="D57" s="293"/>
      <c r="E57" s="293"/>
      <c r="F57" s="936"/>
      <c r="G57" s="386">
        <v>24555.720700000002</v>
      </c>
      <c r="H57" s="300">
        <v>23503.821521555514</v>
      </c>
      <c r="I57" s="958">
        <v>0.95716276499086883</v>
      </c>
      <c r="J57" s="307">
        <v>74.838999999999999</v>
      </c>
      <c r="K57" s="954">
        <v>76.561999999999998</v>
      </c>
      <c r="L57" s="958">
        <v>1.0230227555151725</v>
      </c>
      <c r="M57" s="956">
        <v>1.722999999999999</v>
      </c>
    </row>
    <row r="58" spans="1:18" s="168" customFormat="1" ht="13.5" x14ac:dyDescent="0.25">
      <c r="A58" s="546"/>
      <c r="B58" s="547"/>
      <c r="C58" s="548"/>
      <c r="D58" s="547"/>
      <c r="E58" s="547"/>
      <c r="F58" s="547"/>
      <c r="G58" s="547"/>
      <c r="H58" s="547"/>
      <c r="I58" s="547"/>
      <c r="J58" s="547"/>
      <c r="K58" s="547"/>
      <c r="L58" s="547"/>
      <c r="M58" s="246" t="s">
        <v>568</v>
      </c>
    </row>
    <row r="59" spans="1:18" s="168" customFormat="1" x14ac:dyDescent="0.25">
      <c r="A59" s="272"/>
      <c r="B59" s="272"/>
      <c r="C59" s="272"/>
      <c r="D59" s="272"/>
      <c r="E59" s="272"/>
      <c r="F59" s="272"/>
      <c r="G59" s="272"/>
      <c r="H59" s="272"/>
      <c r="I59" s="272"/>
      <c r="J59" s="272"/>
      <c r="K59" s="272"/>
      <c r="L59" s="272"/>
      <c r="M59" s="272"/>
    </row>
    <row r="60" spans="1:18" s="168" customFormat="1" ht="18" customHeight="1" x14ac:dyDescent="0.25">
      <c r="A60" s="273"/>
      <c r="B60" s="910" t="s">
        <v>563</v>
      </c>
      <c r="C60" s="910"/>
      <c r="D60" s="910"/>
      <c r="E60" s="910"/>
      <c r="F60" s="911"/>
      <c r="G60" s="522" t="s">
        <v>294</v>
      </c>
      <c r="H60" s="523"/>
      <c r="I60" s="523"/>
      <c r="J60" s="523"/>
      <c r="K60" s="523"/>
      <c r="L60" s="523"/>
      <c r="M60" s="524"/>
    </row>
    <row r="61" spans="1:18" s="168" customFormat="1" ht="13.5" customHeight="1" x14ac:dyDescent="0.25">
      <c r="A61" s="333"/>
      <c r="B61" s="916"/>
      <c r="C61" s="916"/>
      <c r="D61" s="916"/>
      <c r="E61" s="916"/>
      <c r="F61" s="917"/>
      <c r="G61" s="274" t="s">
        <v>564</v>
      </c>
      <c r="H61" s="275"/>
      <c r="I61" s="276"/>
      <c r="J61" s="945" t="s">
        <v>501</v>
      </c>
      <c r="K61" s="946"/>
      <c r="L61" s="946"/>
      <c r="M61" s="947"/>
    </row>
    <row r="62" spans="1:18" s="168" customFormat="1" ht="13.5" customHeight="1" x14ac:dyDescent="0.25">
      <c r="A62" s="525"/>
      <c r="B62" s="921"/>
      <c r="C62" s="921"/>
      <c r="D62" s="921"/>
      <c r="E62" s="921"/>
      <c r="F62" s="922"/>
      <c r="G62" s="278" t="s">
        <v>502</v>
      </c>
      <c r="H62" s="279" t="s">
        <v>503</v>
      </c>
      <c r="I62" s="280" t="s">
        <v>504</v>
      </c>
      <c r="J62" s="278" t="s">
        <v>502</v>
      </c>
      <c r="K62" s="279" t="s">
        <v>503</v>
      </c>
      <c r="L62" s="279" t="s">
        <v>504</v>
      </c>
      <c r="M62" s="280" t="s">
        <v>455</v>
      </c>
    </row>
    <row r="63" spans="1:18" s="529" customFormat="1" x14ac:dyDescent="0.25">
      <c r="A63" s="440"/>
      <c r="B63" s="526" t="s">
        <v>456</v>
      </c>
      <c r="C63" s="526"/>
      <c r="D63" s="526"/>
      <c r="E63" s="526"/>
      <c r="F63" s="527"/>
      <c r="G63" s="470">
        <v>19950.939900000001</v>
      </c>
      <c r="H63" s="573">
        <v>20159.263461433173</v>
      </c>
      <c r="I63" s="497">
        <v>1.0104417918392492</v>
      </c>
      <c r="J63" s="566">
        <v>484.15100000000001</v>
      </c>
      <c r="K63" s="948">
        <v>493.13099999999991</v>
      </c>
      <c r="L63" s="497">
        <v>1.0185479323599453</v>
      </c>
      <c r="M63" s="567">
        <v>8.9799999999999045</v>
      </c>
      <c r="N63" s="168"/>
      <c r="O63" s="168"/>
      <c r="P63" s="168"/>
      <c r="Q63" s="168"/>
      <c r="R63" s="168"/>
    </row>
    <row r="64" spans="1:18" s="529" customFormat="1" ht="12.75" customHeight="1" x14ac:dyDescent="0.25">
      <c r="A64" s="754" t="s">
        <v>427</v>
      </c>
      <c r="B64" s="755"/>
      <c r="C64" s="453" t="s">
        <v>457</v>
      </c>
      <c r="D64" s="530"/>
      <c r="E64" s="530"/>
      <c r="F64" s="531"/>
      <c r="G64" s="376" t="s">
        <v>406</v>
      </c>
      <c r="H64" s="377">
        <v>10307.083333333332</v>
      </c>
      <c r="I64" s="533" t="s">
        <v>406</v>
      </c>
      <c r="J64" s="818">
        <v>0</v>
      </c>
      <c r="K64" s="819">
        <v>0.4</v>
      </c>
      <c r="L64" s="533" t="s">
        <v>406</v>
      </c>
      <c r="M64" s="951">
        <v>0.4</v>
      </c>
      <c r="N64" s="168"/>
      <c r="O64" s="168"/>
      <c r="P64" s="168"/>
      <c r="Q64" s="168"/>
      <c r="R64" s="168"/>
    </row>
    <row r="65" spans="1:18" s="529" customFormat="1" x14ac:dyDescent="0.25">
      <c r="A65" s="756"/>
      <c r="B65" s="757"/>
      <c r="C65" s="302" t="s">
        <v>458</v>
      </c>
      <c r="D65" s="303"/>
      <c r="E65" s="303"/>
      <c r="F65" s="534"/>
      <c r="G65" s="379">
        <v>22365.290199999999</v>
      </c>
      <c r="H65" s="300">
        <v>9292.7086134265501</v>
      </c>
      <c r="I65" s="536">
        <v>0.41549689408575391</v>
      </c>
      <c r="J65" s="299">
        <v>2.2400000000000002</v>
      </c>
      <c r="K65" s="829">
        <v>3.7189999999999999</v>
      </c>
      <c r="L65" s="536">
        <v>1.6602678571428569</v>
      </c>
      <c r="M65" s="953">
        <v>1.4789999999999996</v>
      </c>
      <c r="N65" s="168"/>
      <c r="O65" s="168"/>
      <c r="P65" s="168"/>
      <c r="Q65" s="168"/>
      <c r="R65" s="168"/>
    </row>
    <row r="66" spans="1:18" s="168" customFormat="1" x14ac:dyDescent="0.25">
      <c r="A66" s="756"/>
      <c r="B66" s="757"/>
      <c r="C66" s="302" t="s">
        <v>569</v>
      </c>
      <c r="D66" s="303"/>
      <c r="E66" s="303"/>
      <c r="F66" s="534"/>
      <c r="G66" s="379">
        <v>18378.806400000001</v>
      </c>
      <c r="H66" s="300">
        <v>17210.692921236292</v>
      </c>
      <c r="I66" s="536">
        <v>0.93644236446368412</v>
      </c>
      <c r="J66" s="299">
        <v>30.704999999999998</v>
      </c>
      <c r="K66" s="829">
        <v>30.089999999999996</v>
      </c>
      <c r="L66" s="536">
        <v>0.97997068881289684</v>
      </c>
      <c r="M66" s="953">
        <v>-0.61500000000000199</v>
      </c>
    </row>
    <row r="67" spans="1:18" s="168" customFormat="1" x14ac:dyDescent="0.25">
      <c r="A67" s="756"/>
      <c r="B67" s="757"/>
      <c r="C67" s="302" t="s">
        <v>460</v>
      </c>
      <c r="D67" s="303"/>
      <c r="E67" s="303"/>
      <c r="F67" s="534"/>
      <c r="G67" s="379">
        <v>23213.166700000002</v>
      </c>
      <c r="H67" s="300" t="s">
        <v>406</v>
      </c>
      <c r="I67" s="536" t="s">
        <v>406</v>
      </c>
      <c r="J67" s="299">
        <v>4</v>
      </c>
      <c r="K67" s="829">
        <v>0</v>
      </c>
      <c r="L67" s="536" t="s">
        <v>406</v>
      </c>
      <c r="M67" s="953">
        <v>-4</v>
      </c>
    </row>
    <row r="68" spans="1:18" s="168" customFormat="1" x14ac:dyDescent="0.25">
      <c r="A68" s="756"/>
      <c r="B68" s="757"/>
      <c r="C68" s="302" t="s">
        <v>484</v>
      </c>
      <c r="D68" s="303"/>
      <c r="E68" s="303"/>
      <c r="F68" s="534"/>
      <c r="G68" s="379" t="s">
        <v>406</v>
      </c>
      <c r="H68" s="300" t="s">
        <v>406</v>
      </c>
      <c r="I68" s="536" t="s">
        <v>406</v>
      </c>
      <c r="J68" s="299">
        <v>0</v>
      </c>
      <c r="K68" s="829">
        <v>0</v>
      </c>
      <c r="L68" s="536" t="s">
        <v>406</v>
      </c>
      <c r="M68" s="953">
        <v>0</v>
      </c>
    </row>
    <row r="69" spans="1:18" s="168" customFormat="1" x14ac:dyDescent="0.25">
      <c r="A69" s="756"/>
      <c r="B69" s="757"/>
      <c r="C69" s="302" t="s">
        <v>548</v>
      </c>
      <c r="D69" s="303"/>
      <c r="E69" s="303"/>
      <c r="F69" s="534"/>
      <c r="G69" s="379">
        <v>17925.5334</v>
      </c>
      <c r="H69" s="300">
        <v>16689.192888427846</v>
      </c>
      <c r="I69" s="536">
        <v>0.93102908103297199</v>
      </c>
      <c r="J69" s="299">
        <v>12.312000000000001</v>
      </c>
      <c r="K69" s="829">
        <v>11.568</v>
      </c>
      <c r="L69" s="536">
        <v>0.93957115009746572</v>
      </c>
      <c r="M69" s="953">
        <v>-0.74400000000000155</v>
      </c>
    </row>
    <row r="70" spans="1:18" s="168" customFormat="1" x14ac:dyDescent="0.25">
      <c r="A70" s="756"/>
      <c r="B70" s="757"/>
      <c r="C70" s="302" t="s">
        <v>549</v>
      </c>
      <c r="D70" s="303"/>
      <c r="E70" s="303"/>
      <c r="F70" s="534"/>
      <c r="G70" s="379">
        <v>19022.580099999999</v>
      </c>
      <c r="H70" s="300">
        <v>19967.988490134634</v>
      </c>
      <c r="I70" s="536">
        <v>1.0496992723996801</v>
      </c>
      <c r="J70" s="299">
        <v>200.06899999999996</v>
      </c>
      <c r="K70" s="829">
        <v>206.14200000000005</v>
      </c>
      <c r="L70" s="536">
        <v>1.0303545276879482</v>
      </c>
      <c r="M70" s="953">
        <v>6.0730000000000928</v>
      </c>
    </row>
    <row r="71" spans="1:18" s="168" customFormat="1" x14ac:dyDescent="0.25">
      <c r="A71" s="756"/>
      <c r="B71" s="757"/>
      <c r="C71" s="302" t="s">
        <v>550</v>
      </c>
      <c r="D71" s="303"/>
      <c r="E71" s="303"/>
      <c r="F71" s="534"/>
      <c r="G71" s="379" t="s">
        <v>406</v>
      </c>
      <c r="H71" s="300" t="s">
        <v>406</v>
      </c>
      <c r="I71" s="536" t="s">
        <v>406</v>
      </c>
      <c r="J71" s="299">
        <v>0</v>
      </c>
      <c r="K71" s="829">
        <v>0</v>
      </c>
      <c r="L71" s="536" t="s">
        <v>406</v>
      </c>
      <c r="M71" s="953">
        <v>0</v>
      </c>
    </row>
    <row r="72" spans="1:18" s="168" customFormat="1" x14ac:dyDescent="0.25">
      <c r="A72" s="756"/>
      <c r="B72" s="757"/>
      <c r="C72" s="302" t="s">
        <v>551</v>
      </c>
      <c r="D72" s="303"/>
      <c r="E72" s="303"/>
      <c r="F72" s="534"/>
      <c r="G72" s="379">
        <v>16880.537499999999</v>
      </c>
      <c r="H72" s="300">
        <v>18463.762594191852</v>
      </c>
      <c r="I72" s="536">
        <v>1.0937899693177338</v>
      </c>
      <c r="J72" s="299">
        <v>7.0880000000000001</v>
      </c>
      <c r="K72" s="829">
        <v>7.8740000000000006</v>
      </c>
      <c r="L72" s="536">
        <v>1.1108916478555306</v>
      </c>
      <c r="M72" s="953">
        <v>0.78600000000000048</v>
      </c>
    </row>
    <row r="73" spans="1:18" s="168" customFormat="1" x14ac:dyDescent="0.25">
      <c r="A73" s="756"/>
      <c r="B73" s="757"/>
      <c r="C73" s="302" t="s">
        <v>552</v>
      </c>
      <c r="D73" s="303"/>
      <c r="E73" s="303"/>
      <c r="F73" s="534"/>
      <c r="G73" s="379">
        <v>21396.208500000001</v>
      </c>
      <c r="H73" s="300">
        <v>21460.791045626371</v>
      </c>
      <c r="I73" s="536">
        <v>1.0030184107444255</v>
      </c>
      <c r="J73" s="299">
        <v>161.53700000000001</v>
      </c>
      <c r="K73" s="829">
        <v>163.83800000000002</v>
      </c>
      <c r="L73" s="536">
        <v>1.0142444145923226</v>
      </c>
      <c r="M73" s="953">
        <v>2.3010000000000161</v>
      </c>
    </row>
    <row r="74" spans="1:18" s="168" customFormat="1" x14ac:dyDescent="0.25">
      <c r="A74" s="756"/>
      <c r="B74" s="757"/>
      <c r="C74" s="302" t="s">
        <v>553</v>
      </c>
      <c r="D74" s="303"/>
      <c r="E74" s="303"/>
      <c r="F74" s="534"/>
      <c r="G74" s="379">
        <v>20250.694299999999</v>
      </c>
      <c r="H74" s="300">
        <v>20277.459831675591</v>
      </c>
      <c r="I74" s="536">
        <v>1.0013217093339655</v>
      </c>
      <c r="J74" s="299">
        <v>62.05</v>
      </c>
      <c r="K74" s="829">
        <v>65.350000000000009</v>
      </c>
      <c r="L74" s="536">
        <v>1.0531829170024176</v>
      </c>
      <c r="M74" s="953">
        <v>3.3000000000000114</v>
      </c>
    </row>
    <row r="75" spans="1:18" s="168" customFormat="1" x14ac:dyDescent="0.25">
      <c r="A75" s="756"/>
      <c r="B75" s="757"/>
      <c r="C75" s="304" t="s">
        <v>554</v>
      </c>
      <c r="D75" s="306"/>
      <c r="E75" s="306"/>
      <c r="F75" s="932"/>
      <c r="G75" s="386" t="s">
        <v>406</v>
      </c>
      <c r="H75" s="300" t="s">
        <v>406</v>
      </c>
      <c r="I75" s="536" t="s">
        <v>406</v>
      </c>
      <c r="J75" s="299">
        <v>0</v>
      </c>
      <c r="K75" s="829">
        <v>0</v>
      </c>
      <c r="L75" s="536" t="s">
        <v>406</v>
      </c>
      <c r="M75" s="953">
        <v>0</v>
      </c>
    </row>
    <row r="76" spans="1:18" s="168" customFormat="1" x14ac:dyDescent="0.25">
      <c r="A76" s="756"/>
      <c r="B76" s="757"/>
      <c r="C76" s="304" t="s">
        <v>555</v>
      </c>
      <c r="D76" s="306"/>
      <c r="E76" s="306"/>
      <c r="F76" s="932"/>
      <c r="G76" s="386" t="s">
        <v>406</v>
      </c>
      <c r="H76" s="300" t="s">
        <v>406</v>
      </c>
      <c r="I76" s="962" t="s">
        <v>406</v>
      </c>
      <c r="J76" s="307">
        <v>0</v>
      </c>
      <c r="K76" s="829">
        <v>0</v>
      </c>
      <c r="L76" s="962" t="s">
        <v>406</v>
      </c>
      <c r="M76" s="963">
        <v>0</v>
      </c>
    </row>
    <row r="77" spans="1:18" s="168" customFormat="1" x14ac:dyDescent="0.25">
      <c r="A77" s="758"/>
      <c r="B77" s="759"/>
      <c r="C77" s="541" t="s">
        <v>463</v>
      </c>
      <c r="D77" s="293"/>
      <c r="E77" s="293"/>
      <c r="F77" s="936"/>
      <c r="G77" s="392" t="s">
        <v>406</v>
      </c>
      <c r="H77" s="300" t="s">
        <v>406</v>
      </c>
      <c r="I77" s="958" t="s">
        <v>406</v>
      </c>
      <c r="J77" s="295">
        <v>0</v>
      </c>
      <c r="K77" s="954">
        <v>0</v>
      </c>
      <c r="L77" s="958" t="s">
        <v>406</v>
      </c>
      <c r="M77" s="956">
        <v>0</v>
      </c>
    </row>
    <row r="78" spans="1:18" s="168" customFormat="1" ht="13.5" customHeight="1" x14ac:dyDescent="0.25">
      <c r="A78" s="546"/>
      <c r="B78" s="547"/>
      <c r="C78" s="548"/>
      <c r="D78" s="547"/>
      <c r="E78" s="547"/>
      <c r="F78" s="547"/>
      <c r="G78" s="547"/>
      <c r="H78" s="547"/>
      <c r="I78" s="547"/>
      <c r="J78" s="547"/>
      <c r="K78" s="547"/>
      <c r="L78" s="547"/>
      <c r="M78" s="246" t="s">
        <v>570</v>
      </c>
    </row>
    <row r="79" spans="1:18" s="168" customFormat="1" ht="12.75" customHeight="1" x14ac:dyDescent="0.25">
      <c r="A79" s="272"/>
      <c r="B79" s="272"/>
      <c r="C79" s="272"/>
      <c r="D79" s="272"/>
      <c r="E79" s="272"/>
      <c r="F79" s="272"/>
      <c r="G79" s="272"/>
      <c r="H79" s="272"/>
      <c r="I79" s="272"/>
      <c r="J79" s="272"/>
      <c r="K79" s="272"/>
      <c r="L79" s="272"/>
      <c r="M79" s="272"/>
    </row>
    <row r="80" spans="1:18" s="168" customFormat="1" ht="18" customHeight="1" x14ac:dyDescent="0.25">
      <c r="A80" s="273"/>
      <c r="B80" s="910" t="s">
        <v>563</v>
      </c>
      <c r="C80" s="910"/>
      <c r="D80" s="910"/>
      <c r="E80" s="910"/>
      <c r="F80" s="911"/>
      <c r="G80" s="522" t="s">
        <v>295</v>
      </c>
      <c r="H80" s="523"/>
      <c r="I80" s="523"/>
      <c r="J80" s="523"/>
      <c r="K80" s="523"/>
      <c r="L80" s="523"/>
      <c r="M80" s="524"/>
    </row>
    <row r="81" spans="1:18" s="168" customFormat="1" ht="13.5" customHeight="1" x14ac:dyDescent="0.25">
      <c r="A81" s="333"/>
      <c r="B81" s="916"/>
      <c r="C81" s="916"/>
      <c r="D81" s="916"/>
      <c r="E81" s="916"/>
      <c r="F81" s="917"/>
      <c r="G81" s="274" t="s">
        <v>564</v>
      </c>
      <c r="H81" s="275"/>
      <c r="I81" s="276"/>
      <c r="J81" s="945" t="s">
        <v>501</v>
      </c>
      <c r="K81" s="946"/>
      <c r="L81" s="946"/>
      <c r="M81" s="947"/>
    </row>
    <row r="82" spans="1:18" s="168" customFormat="1" ht="13.5" customHeight="1" x14ac:dyDescent="0.25">
      <c r="A82" s="525"/>
      <c r="B82" s="921"/>
      <c r="C82" s="921"/>
      <c r="D82" s="921"/>
      <c r="E82" s="921"/>
      <c r="F82" s="922"/>
      <c r="G82" s="278" t="s">
        <v>502</v>
      </c>
      <c r="H82" s="279" t="s">
        <v>503</v>
      </c>
      <c r="I82" s="280" t="s">
        <v>504</v>
      </c>
      <c r="J82" s="278" t="s">
        <v>502</v>
      </c>
      <c r="K82" s="279" t="s">
        <v>503</v>
      </c>
      <c r="L82" s="279" t="s">
        <v>504</v>
      </c>
      <c r="M82" s="280" t="s">
        <v>455</v>
      </c>
    </row>
    <row r="83" spans="1:18" s="529" customFormat="1" x14ac:dyDescent="0.25">
      <c r="A83" s="440"/>
      <c r="B83" s="526" t="s">
        <v>456</v>
      </c>
      <c r="C83" s="526"/>
      <c r="D83" s="526"/>
      <c r="E83" s="526"/>
      <c r="F83" s="527"/>
      <c r="G83" s="470">
        <v>22283.571899999999</v>
      </c>
      <c r="H83" s="573">
        <v>22867.344502870339</v>
      </c>
      <c r="I83" s="497">
        <v>1.026197442918491</v>
      </c>
      <c r="J83" s="566">
        <v>649.30700000000024</v>
      </c>
      <c r="K83" s="948">
        <v>613.69299999999998</v>
      </c>
      <c r="L83" s="497">
        <v>0.94515075303361851</v>
      </c>
      <c r="M83" s="567">
        <v>-35.61400000000026</v>
      </c>
      <c r="N83" s="168"/>
      <c r="O83" s="168"/>
      <c r="P83" s="168"/>
      <c r="Q83" s="168"/>
      <c r="R83" s="168"/>
    </row>
    <row r="84" spans="1:18" s="529" customFormat="1" ht="12.75" customHeight="1" x14ac:dyDescent="0.25">
      <c r="A84" s="754" t="s">
        <v>427</v>
      </c>
      <c r="B84" s="755"/>
      <c r="C84" s="453" t="s">
        <v>457</v>
      </c>
      <c r="D84" s="530"/>
      <c r="E84" s="530"/>
      <c r="F84" s="531"/>
      <c r="G84" s="376" t="s">
        <v>406</v>
      </c>
      <c r="H84" s="377" t="s">
        <v>406</v>
      </c>
      <c r="I84" s="533" t="s">
        <v>406</v>
      </c>
      <c r="J84" s="818">
        <v>0</v>
      </c>
      <c r="K84" s="819">
        <v>0</v>
      </c>
      <c r="L84" s="533" t="s">
        <v>406</v>
      </c>
      <c r="M84" s="951">
        <v>0</v>
      </c>
      <c r="N84" s="168"/>
      <c r="O84" s="168"/>
      <c r="P84" s="168"/>
      <c r="Q84" s="168"/>
      <c r="R84" s="168"/>
    </row>
    <row r="85" spans="1:18" s="529" customFormat="1" ht="12.75" customHeight="1" x14ac:dyDescent="0.25">
      <c r="A85" s="756"/>
      <c r="B85" s="757"/>
      <c r="C85" s="302" t="s">
        <v>458</v>
      </c>
      <c r="D85" s="303"/>
      <c r="E85" s="303"/>
      <c r="F85" s="534"/>
      <c r="G85" s="379" t="s">
        <v>406</v>
      </c>
      <c r="H85" s="300" t="s">
        <v>406</v>
      </c>
      <c r="I85" s="536" t="s">
        <v>406</v>
      </c>
      <c r="J85" s="299">
        <v>0</v>
      </c>
      <c r="K85" s="829">
        <v>0</v>
      </c>
      <c r="L85" s="536" t="s">
        <v>406</v>
      </c>
      <c r="M85" s="953">
        <v>0</v>
      </c>
      <c r="N85" s="168"/>
      <c r="O85" s="168"/>
      <c r="P85" s="168"/>
      <c r="Q85" s="168"/>
      <c r="R85" s="168"/>
    </row>
    <row r="86" spans="1:18" s="529" customFormat="1" ht="12.75" customHeight="1" x14ac:dyDescent="0.25">
      <c r="A86" s="756"/>
      <c r="B86" s="757"/>
      <c r="C86" s="302" t="s">
        <v>459</v>
      </c>
      <c r="D86" s="303"/>
      <c r="E86" s="303"/>
      <c r="F86" s="534"/>
      <c r="G86" s="379">
        <v>18672.066999999999</v>
      </c>
      <c r="H86" s="300">
        <v>21180.63167560775</v>
      </c>
      <c r="I86" s="536">
        <v>1.1343485258277914</v>
      </c>
      <c r="J86" s="299">
        <v>48.114000000000004</v>
      </c>
      <c r="K86" s="829">
        <v>34.484999999999999</v>
      </c>
      <c r="L86" s="536">
        <v>0.71673525377229075</v>
      </c>
      <c r="M86" s="953">
        <v>-13.629000000000005</v>
      </c>
      <c r="N86" s="168"/>
      <c r="O86" s="168"/>
      <c r="P86" s="168"/>
      <c r="Q86" s="168"/>
      <c r="R86" s="168"/>
    </row>
    <row r="87" spans="1:18" s="529" customFormat="1" ht="12.75" customHeight="1" x14ac:dyDescent="0.25">
      <c r="A87" s="756"/>
      <c r="B87" s="757"/>
      <c r="C87" s="302" t="s">
        <v>460</v>
      </c>
      <c r="D87" s="303"/>
      <c r="E87" s="303"/>
      <c r="F87" s="534"/>
      <c r="G87" s="379" t="s">
        <v>406</v>
      </c>
      <c r="H87" s="300" t="s">
        <v>406</v>
      </c>
      <c r="I87" s="536" t="s">
        <v>406</v>
      </c>
      <c r="J87" s="299">
        <v>0</v>
      </c>
      <c r="K87" s="829">
        <v>0</v>
      </c>
      <c r="L87" s="536" t="s">
        <v>406</v>
      </c>
      <c r="M87" s="953">
        <v>0</v>
      </c>
      <c r="N87" s="168"/>
      <c r="O87" s="168"/>
      <c r="P87" s="168"/>
      <c r="Q87" s="168"/>
      <c r="R87" s="168"/>
    </row>
    <row r="88" spans="1:18" s="529" customFormat="1" ht="12.75" customHeight="1" x14ac:dyDescent="0.25">
      <c r="A88" s="756"/>
      <c r="B88" s="757"/>
      <c r="C88" s="302" t="s">
        <v>461</v>
      </c>
      <c r="D88" s="303"/>
      <c r="E88" s="303"/>
      <c r="F88" s="534"/>
      <c r="G88" s="379">
        <v>22596.1162</v>
      </c>
      <c r="H88" s="300">
        <v>23008.124990935346</v>
      </c>
      <c r="I88" s="536">
        <v>1.0182336109129828</v>
      </c>
      <c r="J88" s="299">
        <v>597.57600000000002</v>
      </c>
      <c r="K88" s="829">
        <v>574.57499999999982</v>
      </c>
      <c r="L88" s="536">
        <v>0.96150949837342836</v>
      </c>
      <c r="M88" s="953">
        <v>-23.001000000000204</v>
      </c>
      <c r="N88" s="168"/>
      <c r="O88" s="168"/>
      <c r="P88" s="168"/>
      <c r="Q88" s="168"/>
      <c r="R88" s="168"/>
    </row>
    <row r="89" spans="1:18" s="529" customFormat="1" ht="12.75" customHeight="1" x14ac:dyDescent="0.25">
      <c r="A89" s="756"/>
      <c r="B89" s="757"/>
      <c r="C89" s="304" t="s">
        <v>462</v>
      </c>
      <c r="D89" s="306"/>
      <c r="E89" s="306"/>
      <c r="F89" s="932"/>
      <c r="G89" s="386" t="s">
        <v>406</v>
      </c>
      <c r="H89" s="300" t="s">
        <v>406</v>
      </c>
      <c r="I89" s="962" t="s">
        <v>406</v>
      </c>
      <c r="J89" s="307">
        <v>0</v>
      </c>
      <c r="K89" s="829">
        <v>0</v>
      </c>
      <c r="L89" s="962" t="s">
        <v>406</v>
      </c>
      <c r="M89" s="963">
        <v>0</v>
      </c>
      <c r="N89" s="168"/>
      <c r="O89" s="168"/>
      <c r="P89" s="168"/>
      <c r="Q89" s="168"/>
      <c r="R89" s="168"/>
    </row>
    <row r="90" spans="1:18" s="168" customFormat="1" ht="12.75" customHeight="1" x14ac:dyDescent="0.25">
      <c r="A90" s="758"/>
      <c r="B90" s="759"/>
      <c r="C90" s="541" t="s">
        <v>463</v>
      </c>
      <c r="D90" s="293"/>
      <c r="E90" s="293"/>
      <c r="F90" s="936"/>
      <c r="G90" s="392" t="s">
        <v>406</v>
      </c>
      <c r="H90" s="300" t="s">
        <v>406</v>
      </c>
      <c r="I90" s="958" t="s">
        <v>406</v>
      </c>
      <c r="J90" s="295">
        <v>0</v>
      </c>
      <c r="K90" s="954">
        <v>0</v>
      </c>
      <c r="L90" s="958" t="s">
        <v>406</v>
      </c>
      <c r="M90" s="956">
        <v>0</v>
      </c>
    </row>
    <row r="91" spans="1:18" s="168" customFormat="1" ht="13.5" customHeight="1" x14ac:dyDescent="0.25">
      <c r="A91" s="546"/>
      <c r="B91" s="547"/>
      <c r="C91" s="548"/>
      <c r="D91" s="547"/>
      <c r="E91" s="547"/>
      <c r="F91" s="547"/>
      <c r="G91" s="547"/>
      <c r="H91" s="547"/>
      <c r="I91" s="547"/>
      <c r="J91" s="547"/>
      <c r="K91" s="547"/>
      <c r="L91" s="547"/>
      <c r="M91" s="246" t="s">
        <v>571</v>
      </c>
    </row>
    <row r="92" spans="1:18" s="168" customFormat="1" ht="12.75" customHeight="1" x14ac:dyDescent="0.25">
      <c r="A92" s="272"/>
      <c r="B92" s="272"/>
      <c r="C92" s="272"/>
      <c r="D92" s="272"/>
      <c r="E92" s="272"/>
      <c r="F92" s="272"/>
      <c r="G92" s="272"/>
      <c r="H92" s="272"/>
      <c r="I92" s="272"/>
      <c r="J92" s="272"/>
      <c r="K92" s="272"/>
      <c r="L92" s="272"/>
      <c r="M92" s="272"/>
    </row>
    <row r="93" spans="1:18" s="168" customFormat="1" ht="18" customHeight="1" x14ac:dyDescent="0.25">
      <c r="A93" s="273"/>
      <c r="B93" s="910" t="s">
        <v>563</v>
      </c>
      <c r="C93" s="910"/>
      <c r="D93" s="910"/>
      <c r="E93" s="910"/>
      <c r="F93" s="911"/>
      <c r="G93" s="522" t="s">
        <v>296</v>
      </c>
      <c r="H93" s="523"/>
      <c r="I93" s="523"/>
      <c r="J93" s="523"/>
      <c r="K93" s="523"/>
      <c r="L93" s="523"/>
      <c r="M93" s="524"/>
    </row>
    <row r="94" spans="1:18" s="168" customFormat="1" ht="13.5" customHeight="1" x14ac:dyDescent="0.25">
      <c r="A94" s="333"/>
      <c r="B94" s="916"/>
      <c r="C94" s="916"/>
      <c r="D94" s="916"/>
      <c r="E94" s="916"/>
      <c r="F94" s="917"/>
      <c r="G94" s="274" t="s">
        <v>564</v>
      </c>
      <c r="H94" s="275"/>
      <c r="I94" s="276"/>
      <c r="J94" s="945" t="s">
        <v>501</v>
      </c>
      <c r="K94" s="946"/>
      <c r="L94" s="946"/>
      <c r="M94" s="947"/>
    </row>
    <row r="95" spans="1:18" s="168" customFormat="1" ht="13.5" customHeight="1" x14ac:dyDescent="0.25">
      <c r="A95" s="525"/>
      <c r="B95" s="921"/>
      <c r="C95" s="921"/>
      <c r="D95" s="921"/>
      <c r="E95" s="921"/>
      <c r="F95" s="922"/>
      <c r="G95" s="278" t="s">
        <v>502</v>
      </c>
      <c r="H95" s="279" t="s">
        <v>503</v>
      </c>
      <c r="I95" s="280" t="s">
        <v>504</v>
      </c>
      <c r="J95" s="278" t="s">
        <v>502</v>
      </c>
      <c r="K95" s="279" t="s">
        <v>503</v>
      </c>
      <c r="L95" s="279" t="s">
        <v>504</v>
      </c>
      <c r="M95" s="280" t="s">
        <v>455</v>
      </c>
    </row>
    <row r="96" spans="1:18" s="529" customFormat="1" x14ac:dyDescent="0.25">
      <c r="A96" s="440"/>
      <c r="B96" s="526" t="s">
        <v>456</v>
      </c>
      <c r="C96" s="526"/>
      <c r="D96" s="526"/>
      <c r="E96" s="526"/>
      <c r="F96" s="527"/>
      <c r="G96" s="470">
        <v>17709.966100000001</v>
      </c>
      <c r="H96" s="573">
        <v>17791.443175983808</v>
      </c>
      <c r="I96" s="497">
        <v>1.0046006342148677</v>
      </c>
      <c r="J96" s="566">
        <v>356.44800000000015</v>
      </c>
      <c r="K96" s="948">
        <v>441.48000000000019</v>
      </c>
      <c r="L96" s="497">
        <v>1.2385537301373553</v>
      </c>
      <c r="M96" s="567">
        <v>85.032000000000039</v>
      </c>
      <c r="N96" s="168"/>
      <c r="O96" s="168"/>
      <c r="P96" s="168"/>
      <c r="Q96" s="168"/>
      <c r="R96" s="168"/>
    </row>
    <row r="97" spans="1:18" s="529" customFormat="1" ht="12.75" customHeight="1" x14ac:dyDescent="0.25">
      <c r="A97" s="754" t="s">
        <v>427</v>
      </c>
      <c r="B97" s="755"/>
      <c r="C97" s="453" t="s">
        <v>457</v>
      </c>
      <c r="D97" s="530"/>
      <c r="E97" s="530"/>
      <c r="F97" s="531"/>
      <c r="G97" s="376">
        <v>12873.700500000001</v>
      </c>
      <c r="H97" s="377">
        <v>13709.701696770664</v>
      </c>
      <c r="I97" s="533">
        <v>1.0649386861820083</v>
      </c>
      <c r="J97" s="818">
        <v>13.435</v>
      </c>
      <c r="K97" s="819">
        <v>23.142000000000003</v>
      </c>
      <c r="L97" s="533">
        <v>1.722515816896167</v>
      </c>
      <c r="M97" s="951">
        <v>9.7070000000000025</v>
      </c>
      <c r="N97" s="168"/>
      <c r="O97" s="168"/>
      <c r="P97" s="168"/>
      <c r="Q97" s="168"/>
      <c r="R97" s="168"/>
    </row>
    <row r="98" spans="1:18" s="529" customFormat="1" ht="12.75" customHeight="1" x14ac:dyDescent="0.25">
      <c r="A98" s="756"/>
      <c r="B98" s="757"/>
      <c r="C98" s="302" t="s">
        <v>458</v>
      </c>
      <c r="D98" s="303"/>
      <c r="E98" s="303"/>
      <c r="F98" s="534"/>
      <c r="G98" s="379">
        <v>15754.0895</v>
      </c>
      <c r="H98" s="300">
        <v>15018.294026890018</v>
      </c>
      <c r="I98" s="536">
        <v>0.95329495410636189</v>
      </c>
      <c r="J98" s="299">
        <v>50.902999999999984</v>
      </c>
      <c r="K98" s="829">
        <v>72.591999999999985</v>
      </c>
      <c r="L98" s="536">
        <v>1.4260849065870382</v>
      </c>
      <c r="M98" s="953">
        <v>21.689</v>
      </c>
      <c r="N98" s="168"/>
      <c r="O98" s="168"/>
      <c r="P98" s="168"/>
      <c r="Q98" s="168"/>
      <c r="R98" s="168"/>
    </row>
    <row r="99" spans="1:18" s="529" customFormat="1" ht="12.75" customHeight="1" x14ac:dyDescent="0.25">
      <c r="A99" s="756"/>
      <c r="B99" s="757"/>
      <c r="C99" s="302" t="s">
        <v>459</v>
      </c>
      <c r="D99" s="303"/>
      <c r="E99" s="303"/>
      <c r="F99" s="534"/>
      <c r="G99" s="379">
        <v>16305.2605</v>
      </c>
      <c r="H99" s="300">
        <v>16385.445030912924</v>
      </c>
      <c r="I99" s="536">
        <v>1.0049177092824075</v>
      </c>
      <c r="J99" s="299">
        <v>153.17300000000003</v>
      </c>
      <c r="K99" s="829">
        <v>202.71999999999994</v>
      </c>
      <c r="L99" s="536">
        <v>1.3234708466896901</v>
      </c>
      <c r="M99" s="953">
        <v>49.546999999999912</v>
      </c>
      <c r="N99" s="168"/>
      <c r="O99" s="168"/>
      <c r="P99" s="168"/>
      <c r="Q99" s="168"/>
      <c r="R99" s="168"/>
    </row>
    <row r="100" spans="1:18" s="529" customFormat="1" ht="12.75" customHeight="1" x14ac:dyDescent="0.25">
      <c r="A100" s="756"/>
      <c r="B100" s="757"/>
      <c r="C100" s="302" t="s">
        <v>460</v>
      </c>
      <c r="D100" s="303"/>
      <c r="E100" s="303"/>
      <c r="F100" s="534"/>
      <c r="G100" s="379">
        <v>18283.9025</v>
      </c>
      <c r="H100" s="300">
        <v>15141.974512434223</v>
      </c>
      <c r="I100" s="536">
        <v>0.8281587868035406</v>
      </c>
      <c r="J100" s="299">
        <v>22.518000000000001</v>
      </c>
      <c r="K100" s="829">
        <v>19.381999999999998</v>
      </c>
      <c r="L100" s="536">
        <v>0.86073363531397096</v>
      </c>
      <c r="M100" s="953">
        <v>-3.1360000000000028</v>
      </c>
      <c r="N100" s="168"/>
      <c r="O100" s="168"/>
      <c r="P100" s="168"/>
      <c r="Q100" s="168"/>
      <c r="R100" s="168"/>
    </row>
    <row r="101" spans="1:18" s="529" customFormat="1" ht="12.75" customHeight="1" x14ac:dyDescent="0.25">
      <c r="A101" s="756"/>
      <c r="B101" s="757"/>
      <c r="C101" s="302" t="s">
        <v>461</v>
      </c>
      <c r="D101" s="303"/>
      <c r="E101" s="303"/>
      <c r="F101" s="534"/>
      <c r="G101" s="379">
        <v>19333.8436</v>
      </c>
      <c r="H101" s="300">
        <v>17910.535266738272</v>
      </c>
      <c r="I101" s="536">
        <v>0.92638254644504692</v>
      </c>
      <c r="J101" s="299">
        <v>20.087</v>
      </c>
      <c r="K101" s="829">
        <v>20.481999999999999</v>
      </c>
      <c r="L101" s="536">
        <v>1.0196644596007367</v>
      </c>
      <c r="M101" s="953">
        <v>0.39499999999999957</v>
      </c>
      <c r="N101" s="168"/>
      <c r="O101" s="168"/>
      <c r="P101" s="168"/>
      <c r="Q101" s="168"/>
      <c r="R101" s="168"/>
    </row>
    <row r="102" spans="1:18" s="529" customFormat="1" ht="12.75" customHeight="1" x14ac:dyDescent="0.25">
      <c r="A102" s="756"/>
      <c r="B102" s="757"/>
      <c r="C102" s="304" t="s">
        <v>462</v>
      </c>
      <c r="D102" s="306"/>
      <c r="E102" s="306"/>
      <c r="F102" s="932"/>
      <c r="G102" s="386" t="s">
        <v>406</v>
      </c>
      <c r="H102" s="300" t="s">
        <v>406</v>
      </c>
      <c r="I102" s="962" t="s">
        <v>406</v>
      </c>
      <c r="J102" s="307">
        <v>0</v>
      </c>
      <c r="K102" s="829">
        <v>0</v>
      </c>
      <c r="L102" s="962" t="s">
        <v>406</v>
      </c>
      <c r="M102" s="963">
        <v>0</v>
      </c>
      <c r="N102" s="168"/>
      <c r="O102" s="168"/>
      <c r="P102" s="168"/>
      <c r="Q102" s="168"/>
      <c r="R102" s="168"/>
    </row>
    <row r="103" spans="1:18" s="168" customFormat="1" ht="12.75" customHeight="1" x14ac:dyDescent="0.25">
      <c r="A103" s="758"/>
      <c r="B103" s="759"/>
      <c r="C103" s="541" t="s">
        <v>463</v>
      </c>
      <c r="D103" s="293"/>
      <c r="E103" s="293"/>
      <c r="F103" s="936"/>
      <c r="G103" s="392" t="s">
        <v>406</v>
      </c>
      <c r="H103" s="300" t="s">
        <v>406</v>
      </c>
      <c r="I103" s="958" t="s">
        <v>406</v>
      </c>
      <c r="J103" s="295">
        <v>0</v>
      </c>
      <c r="K103" s="954">
        <v>0</v>
      </c>
      <c r="L103" s="958" t="s">
        <v>406</v>
      </c>
      <c r="M103" s="956">
        <v>0</v>
      </c>
    </row>
    <row r="104" spans="1:18" s="168" customFormat="1" ht="13.5" customHeight="1" x14ac:dyDescent="0.25">
      <c r="A104" s="546"/>
      <c r="B104" s="547"/>
      <c r="C104" s="548"/>
      <c r="D104" s="547"/>
      <c r="E104" s="547"/>
      <c r="F104" s="547"/>
      <c r="G104" s="547"/>
      <c r="H104" s="547"/>
      <c r="I104" s="547"/>
      <c r="J104" s="547"/>
      <c r="K104" s="547"/>
      <c r="L104" s="547"/>
      <c r="M104" s="246" t="s">
        <v>572</v>
      </c>
    </row>
  </sheetData>
  <sheetProtection password="CB3F" sheet="1" objects="1" scenarios="1"/>
  <mergeCells count="16">
    <mergeCell ref="A97:B103"/>
    <mergeCell ref="B60:F62"/>
    <mergeCell ref="A64:B77"/>
    <mergeCell ref="A25:B31"/>
    <mergeCell ref="A3:I3"/>
    <mergeCell ref="A5:M5"/>
    <mergeCell ref="B8:F10"/>
    <mergeCell ref="A12:B18"/>
    <mergeCell ref="B21:F23"/>
    <mergeCell ref="B34:F36"/>
    <mergeCell ref="A38:B44"/>
    <mergeCell ref="B47:F49"/>
    <mergeCell ref="A51:B57"/>
    <mergeCell ref="B80:F82"/>
    <mergeCell ref="A84:B90"/>
    <mergeCell ref="B93:F95"/>
  </mergeCells>
  <phoneticPr fontId="0" type="noConversion"/>
  <conditionalFormatting sqref="I96:I103 L96:L103 L83:L90 I83:I90 I63:I77 L63:L77 L50:L57 I50:I57 L37:L44 I37:I44 I24:I31 L24:L31 L11:L18 I11:I18">
    <cfRule type="cellIs" dxfId="3"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80" orientation="portrait" blackAndWhite="1" r:id="rId1"/>
  <headerFooter alignWithMargins="0"/>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41</vt:i4>
      </vt:variant>
    </vt:vector>
  </HeadingPairs>
  <TitlesOfParts>
    <vt:vector size="62" baseType="lpstr">
      <vt:lpstr>Obsah</vt:lpstr>
      <vt:lpstr>Texty</vt:lpstr>
      <vt:lpstr>T1</vt:lpstr>
      <vt:lpstr>T2.1</vt:lpstr>
      <vt:lpstr>T2.2</vt:lpstr>
      <vt:lpstr>T2.3</vt:lpstr>
      <vt:lpstr>T2.3.9</vt:lpstr>
      <vt:lpstr>T2.3.E</vt:lpstr>
      <vt:lpstr>T2.4</vt:lpstr>
      <vt:lpstr>T3.1</vt:lpstr>
      <vt:lpstr>T3.3</vt:lpstr>
      <vt:lpstr>T3.1.E</vt:lpstr>
      <vt:lpstr>T4.1</vt:lpstr>
      <vt:lpstr>T4.2.1</vt:lpstr>
      <vt:lpstr>T4.2.2</vt:lpstr>
      <vt:lpstr>T4.1.2.E</vt:lpstr>
      <vt:lpstr>T4.3</vt:lpstr>
      <vt:lpstr>T4.3.E</vt:lpstr>
      <vt:lpstr>T5.1</vt:lpstr>
      <vt:lpstr>T5.3</vt:lpstr>
      <vt:lpstr>T5.4</vt:lpstr>
      <vt:lpstr>MSMTnechce1</vt:lpstr>
      <vt:lpstr>'T1'!Názvy_tisku</vt:lpstr>
      <vt:lpstr>T2.1!Názvy_tisku</vt:lpstr>
      <vt:lpstr>T2.2!Názvy_tisku</vt:lpstr>
      <vt:lpstr>T2.3!Názvy_tisku</vt:lpstr>
      <vt:lpstr>T2.3.9!Názvy_tisku</vt:lpstr>
      <vt:lpstr>T2.3.E!Názvy_tisku</vt:lpstr>
      <vt:lpstr>T2.4!Názvy_tisku</vt:lpstr>
      <vt:lpstr>T3.1!Názvy_tisku</vt:lpstr>
      <vt:lpstr>T3.1.E!Názvy_tisku</vt:lpstr>
      <vt:lpstr>T3.3!Názvy_tisku</vt:lpstr>
      <vt:lpstr>T4.1!Názvy_tisku</vt:lpstr>
      <vt:lpstr>T4.1.2.E!Názvy_tisku</vt:lpstr>
      <vt:lpstr>T4.2.1!Názvy_tisku</vt:lpstr>
      <vt:lpstr>T4.2.2!Názvy_tisku</vt:lpstr>
      <vt:lpstr>T4.3!Názvy_tisku</vt:lpstr>
      <vt:lpstr>T4.3.E!Názvy_tisku</vt:lpstr>
      <vt:lpstr>T5.1!Názvy_tisku</vt:lpstr>
      <vt:lpstr>T5.3!Názvy_tisku</vt:lpstr>
      <vt:lpstr>T5.4!Názvy_tisku</vt:lpstr>
      <vt:lpstr>Obsah!Oblast_tisku</vt:lpstr>
      <vt:lpstr>'T1'!Oblast_tisku</vt:lpstr>
      <vt:lpstr>T2.1!Oblast_tisku</vt:lpstr>
      <vt:lpstr>T2.2!Oblast_tisku</vt:lpstr>
      <vt:lpstr>T2.3!Oblast_tisku</vt:lpstr>
      <vt:lpstr>T2.3.9!Oblast_tisku</vt:lpstr>
      <vt:lpstr>T2.3.E!Oblast_tisku</vt:lpstr>
      <vt:lpstr>T2.4!Oblast_tisku</vt:lpstr>
      <vt:lpstr>T3.1!Oblast_tisku</vt:lpstr>
      <vt:lpstr>T3.1.E!Oblast_tisku</vt:lpstr>
      <vt:lpstr>T3.3!Oblast_tisku</vt:lpstr>
      <vt:lpstr>T4.1!Oblast_tisku</vt:lpstr>
      <vt:lpstr>T4.1.2.E!Oblast_tisku</vt:lpstr>
      <vt:lpstr>T4.2.1!Oblast_tisku</vt:lpstr>
      <vt:lpstr>T4.2.2!Oblast_tisku</vt:lpstr>
      <vt:lpstr>T4.3!Oblast_tisku</vt:lpstr>
      <vt:lpstr>T4.3.E!Oblast_tisku</vt:lpstr>
      <vt:lpstr>T5.1!Oblast_tisku</vt:lpstr>
      <vt:lpstr>T5.3!Oblast_tisku</vt:lpstr>
      <vt:lpstr>T5.4!Oblast_tisku</vt:lpstr>
      <vt:lpstr>Ústav_pro_informace_ve_vzdělávání___Divize_statistických_informací_a_analýz_Oddělení_informačních_výstupů_a_analýz__Oddělení_správy_databáze_a_programového_zabezpečení_JEN_PRO_VNITŘNÍ_POTŘEBU_MŠMT</vt:lpstr>
    </vt:vector>
  </TitlesOfParts>
  <Company>UIV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Kleňhová</dc:creator>
  <cp:lastModifiedBy>Michaela Kleňhová</cp:lastModifiedBy>
  <cp:lastPrinted>2012-04-18T09:34:35Z</cp:lastPrinted>
  <dcterms:created xsi:type="dcterms:W3CDTF">2012-04-03T14:47:57Z</dcterms:created>
  <dcterms:modified xsi:type="dcterms:W3CDTF">2012-04-18T10:05:27Z</dcterms:modified>
</cp:coreProperties>
</file>