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4220" windowHeight="807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G113" i="1"/>
  <c r="C113"/>
  <c r="F113" s="1"/>
  <c r="B113" s="1"/>
  <c r="H112"/>
  <c r="E112"/>
  <c r="D112"/>
  <c r="G111"/>
  <c r="C111"/>
  <c r="F111" s="1"/>
  <c r="B111" s="1"/>
  <c r="G110"/>
  <c r="C110"/>
  <c r="F110" s="1"/>
  <c r="B110" s="1"/>
  <c r="G109"/>
  <c r="C109"/>
  <c r="F109" s="1"/>
  <c r="B109" s="1"/>
  <c r="G108"/>
  <c r="G112" s="1"/>
  <c r="C108"/>
  <c r="C112" s="1"/>
  <c r="H107"/>
  <c r="E107"/>
  <c r="D107"/>
  <c r="G106"/>
  <c r="C106"/>
  <c r="F106" s="1"/>
  <c r="B106" s="1"/>
  <c r="G105"/>
  <c r="C105"/>
  <c r="F105" s="1"/>
  <c r="B105" s="1"/>
  <c r="G104"/>
  <c r="C104"/>
  <c r="F104" s="1"/>
  <c r="B104" s="1"/>
  <c r="G103"/>
  <c r="G107" s="1"/>
  <c r="C103"/>
  <c r="C107" s="1"/>
  <c r="H102"/>
  <c r="E102"/>
  <c r="D102"/>
  <c r="G101"/>
  <c r="C101"/>
  <c r="F101" s="1"/>
  <c r="B101" s="1"/>
  <c r="G100"/>
  <c r="C100"/>
  <c r="F100" s="1"/>
  <c r="B100" s="1"/>
  <c r="G99"/>
  <c r="C99"/>
  <c r="F99" s="1"/>
  <c r="B99" s="1"/>
  <c r="G98"/>
  <c r="C98"/>
  <c r="F98" s="1"/>
  <c r="B98" s="1"/>
  <c r="G97"/>
  <c r="G102" s="1"/>
  <c r="C97"/>
  <c r="C102" s="1"/>
  <c r="H96"/>
  <c r="E96"/>
  <c r="D96"/>
  <c r="G95"/>
  <c r="C95"/>
  <c r="F95" s="1"/>
  <c r="B95" s="1"/>
  <c r="G94"/>
  <c r="C94"/>
  <c r="F94" s="1"/>
  <c r="B94" s="1"/>
  <c r="G93"/>
  <c r="C93"/>
  <c r="F93" s="1"/>
  <c r="B93" s="1"/>
  <c r="G92"/>
  <c r="G96" s="1"/>
  <c r="C92"/>
  <c r="C96" s="1"/>
  <c r="H91"/>
  <c r="E91"/>
  <c r="D91"/>
  <c r="G90"/>
  <c r="C90"/>
  <c r="F90" s="1"/>
  <c r="B90" s="1"/>
  <c r="G89"/>
  <c r="G91" s="1"/>
  <c r="C89"/>
  <c r="C91" s="1"/>
  <c r="H88"/>
  <c r="E88"/>
  <c r="D88"/>
  <c r="G87"/>
  <c r="C87"/>
  <c r="F87" s="1"/>
  <c r="B87" s="1"/>
  <c r="G86"/>
  <c r="C86"/>
  <c r="F86" s="1"/>
  <c r="B86" s="1"/>
  <c r="G85"/>
  <c r="C85"/>
  <c r="F85" s="1"/>
  <c r="B85" s="1"/>
  <c r="G84"/>
  <c r="C84"/>
  <c r="F84" s="1"/>
  <c r="B84" s="1"/>
  <c r="G83"/>
  <c r="C83"/>
  <c r="F83" s="1"/>
  <c r="B83" s="1"/>
  <c r="G82"/>
  <c r="G88" s="1"/>
  <c r="C82"/>
  <c r="C88" s="1"/>
  <c r="H81"/>
  <c r="E81"/>
  <c r="D81"/>
  <c r="G80"/>
  <c r="C80"/>
  <c r="F80" s="1"/>
  <c r="B80" s="1"/>
  <c r="G79"/>
  <c r="C79"/>
  <c r="F79" s="1"/>
  <c r="B79" s="1"/>
  <c r="G78"/>
  <c r="C78"/>
  <c r="F78" s="1"/>
  <c r="B78" s="1"/>
  <c r="G77"/>
  <c r="C77"/>
  <c r="F77" s="1"/>
  <c r="B77" s="1"/>
  <c r="G76"/>
  <c r="G81" s="1"/>
  <c r="C76"/>
  <c r="C81" s="1"/>
  <c r="H75"/>
  <c r="E75"/>
  <c r="D75"/>
  <c r="G74"/>
  <c r="C74"/>
  <c r="F74" s="1"/>
  <c r="B74" s="1"/>
  <c r="G73"/>
  <c r="C73"/>
  <c r="F73" s="1"/>
  <c r="B73" s="1"/>
  <c r="G72"/>
  <c r="C72"/>
  <c r="F72" s="1"/>
  <c r="B72" s="1"/>
  <c r="G71"/>
  <c r="C71"/>
  <c r="F71" s="1"/>
  <c r="B71" s="1"/>
  <c r="G70"/>
  <c r="C70"/>
  <c r="B70"/>
  <c r="G69"/>
  <c r="C69"/>
  <c r="F69" s="1"/>
  <c r="B69" s="1"/>
  <c r="G68"/>
  <c r="C68"/>
  <c r="F68" s="1"/>
  <c r="B68" s="1"/>
  <c r="G67"/>
  <c r="C67"/>
  <c r="F67" s="1"/>
  <c r="B67" s="1"/>
  <c r="G66"/>
  <c r="G75" s="1"/>
  <c r="C66"/>
  <c r="C75" s="1"/>
  <c r="H65"/>
  <c r="E65"/>
  <c r="D65"/>
  <c r="G64"/>
  <c r="C64"/>
  <c r="F64" s="1"/>
  <c r="B64" s="1"/>
  <c r="G63"/>
  <c r="C63"/>
  <c r="F63" s="1"/>
  <c r="B63" s="1"/>
  <c r="G62"/>
  <c r="C62"/>
  <c r="F62" s="1"/>
  <c r="B62" s="1"/>
  <c r="G61"/>
  <c r="C61"/>
  <c r="F61" s="1"/>
  <c r="B61" s="1"/>
  <c r="G60"/>
  <c r="C60"/>
  <c r="F60" s="1"/>
  <c r="B60" s="1"/>
  <c r="G59"/>
  <c r="C59"/>
  <c r="F59" s="1"/>
  <c r="B59" s="1"/>
  <c r="G58"/>
  <c r="G65" s="1"/>
  <c r="C58"/>
  <c r="C65" s="1"/>
  <c r="H57"/>
  <c r="E57"/>
  <c r="D57"/>
  <c r="G56"/>
  <c r="C56"/>
  <c r="F56" s="1"/>
  <c r="B56" s="1"/>
  <c r="G55"/>
  <c r="C55"/>
  <c r="F55" s="1"/>
  <c r="B55" s="1"/>
  <c r="G54"/>
  <c r="C54"/>
  <c r="F54" s="1"/>
  <c r="B54" s="1"/>
  <c r="G53"/>
  <c r="C53"/>
  <c r="F53" s="1"/>
  <c r="B53" s="1"/>
  <c r="G52"/>
  <c r="G57" s="1"/>
  <c r="C52"/>
  <c r="C57" s="1"/>
  <c r="H51"/>
  <c r="F51"/>
  <c r="E51"/>
  <c r="D51"/>
  <c r="G50"/>
  <c r="G51" s="1"/>
  <c r="C50"/>
  <c r="C51" s="1"/>
  <c r="B50"/>
  <c r="B51" s="1"/>
  <c r="H49"/>
  <c r="E49"/>
  <c r="D49"/>
  <c r="G48"/>
  <c r="C48"/>
  <c r="F48" s="1"/>
  <c r="B48" s="1"/>
  <c r="G47"/>
  <c r="C47"/>
  <c r="F47" s="1"/>
  <c r="B47" s="1"/>
  <c r="G46"/>
  <c r="C46"/>
  <c r="F46" s="1"/>
  <c r="B46" s="1"/>
  <c r="G45"/>
  <c r="C45"/>
  <c r="F45" s="1"/>
  <c r="B45" s="1"/>
  <c r="G44"/>
  <c r="C44"/>
  <c r="F44" s="1"/>
  <c r="B44" s="1"/>
  <c r="G43"/>
  <c r="G49" s="1"/>
  <c r="C43"/>
  <c r="C49" s="1"/>
  <c r="H42"/>
  <c r="H114" s="1"/>
  <c r="E42"/>
  <c r="E114" s="1"/>
  <c r="D42"/>
  <c r="D114" s="1"/>
  <c r="G41"/>
  <c r="C41"/>
  <c r="F41" s="1"/>
  <c r="B41" s="1"/>
  <c r="G40"/>
  <c r="C40"/>
  <c r="F40" s="1"/>
  <c r="B40" s="1"/>
  <c r="G39"/>
  <c r="C39"/>
  <c r="F39" s="1"/>
  <c r="B39" s="1"/>
  <c r="G38"/>
  <c r="C38"/>
  <c r="F38" s="1"/>
  <c r="B38" s="1"/>
  <c r="G37"/>
  <c r="C37"/>
  <c r="F37" s="1"/>
  <c r="B37" s="1"/>
  <c r="G36"/>
  <c r="C36"/>
  <c r="F36" s="1"/>
  <c r="B36" s="1"/>
  <c r="G35"/>
  <c r="C35"/>
  <c r="F35" s="1"/>
  <c r="B35" s="1"/>
  <c r="G34"/>
  <c r="C34"/>
  <c r="F34" s="1"/>
  <c r="B34" s="1"/>
  <c r="G33"/>
  <c r="C33"/>
  <c r="F33" s="1"/>
  <c r="B33" s="1"/>
  <c r="G32"/>
  <c r="C32"/>
  <c r="F32" s="1"/>
  <c r="B32" s="1"/>
  <c r="G31"/>
  <c r="C31"/>
  <c r="F31" s="1"/>
  <c r="B31" s="1"/>
  <c r="G30"/>
  <c r="C30"/>
  <c r="F30" s="1"/>
  <c r="B30" s="1"/>
  <c r="G29"/>
  <c r="C29"/>
  <c r="F29" s="1"/>
  <c r="B29" s="1"/>
  <c r="G28"/>
  <c r="C28"/>
  <c r="F28" s="1"/>
  <c r="B28" s="1"/>
  <c r="G27"/>
  <c r="C27"/>
  <c r="F27" s="1"/>
  <c r="B27" s="1"/>
  <c r="G26"/>
  <c r="C26"/>
  <c r="F26" s="1"/>
  <c r="B26" s="1"/>
  <c r="G25"/>
  <c r="C25"/>
  <c r="F25" s="1"/>
  <c r="B25" s="1"/>
  <c r="G24"/>
  <c r="C24"/>
  <c r="F24" s="1"/>
  <c r="B24" s="1"/>
  <c r="G23"/>
  <c r="C23"/>
  <c r="F23" s="1"/>
  <c r="B23" s="1"/>
  <c r="G22"/>
  <c r="C22"/>
  <c r="F22" s="1"/>
  <c r="B22" s="1"/>
  <c r="G21"/>
  <c r="C21"/>
  <c r="F21" s="1"/>
  <c r="B21" s="1"/>
  <c r="G20"/>
  <c r="C20"/>
  <c r="F20" s="1"/>
  <c r="B20" s="1"/>
  <c r="G19"/>
  <c r="C19"/>
  <c r="F19" s="1"/>
  <c r="B19" s="1"/>
  <c r="G18"/>
  <c r="C18"/>
  <c r="F18" s="1"/>
  <c r="B18" s="1"/>
  <c r="G17"/>
  <c r="C17"/>
  <c r="F17" s="1"/>
  <c r="B17" s="1"/>
  <c r="G16"/>
  <c r="C16"/>
  <c r="F16" s="1"/>
  <c r="B16" s="1"/>
  <c r="G15"/>
  <c r="C15"/>
  <c r="F15" s="1"/>
  <c r="B15" s="1"/>
  <c r="G14"/>
  <c r="C14"/>
  <c r="F14" s="1"/>
  <c r="B14" s="1"/>
  <c r="G13"/>
  <c r="C13"/>
  <c r="F13" s="1"/>
  <c r="B13" s="1"/>
  <c r="G12"/>
  <c r="C12"/>
  <c r="F12" s="1"/>
  <c r="B12" s="1"/>
  <c r="G11"/>
  <c r="C11"/>
  <c r="F11" s="1"/>
  <c r="B11" s="1"/>
  <c r="G10"/>
  <c r="C10"/>
  <c r="F10" s="1"/>
  <c r="B10" s="1"/>
  <c r="G9"/>
  <c r="C9"/>
  <c r="F9" s="1"/>
  <c r="B9" s="1"/>
  <c r="G8"/>
  <c r="C8"/>
  <c r="F8" s="1"/>
  <c r="B8" s="1"/>
  <c r="G7"/>
  <c r="C7"/>
  <c r="F7" s="1"/>
  <c r="B7" s="1"/>
  <c r="G6"/>
  <c r="C6"/>
  <c r="F6" s="1"/>
  <c r="B6" s="1"/>
  <c r="G5"/>
  <c r="C5"/>
  <c r="F5" s="1"/>
  <c r="B5" s="1"/>
  <c r="G4"/>
  <c r="G42" s="1"/>
  <c r="G114" s="1"/>
  <c r="C4"/>
  <c r="C42" s="1"/>
  <c r="C114" s="1"/>
  <c r="F4" l="1"/>
  <c r="F43"/>
  <c r="F52"/>
  <c r="F58"/>
  <c r="F66"/>
  <c r="F76"/>
  <c r="F82"/>
  <c r="F89"/>
  <c r="F92"/>
  <c r="F97"/>
  <c r="F103"/>
  <c r="F108"/>
  <c r="F112" l="1"/>
  <c r="B108"/>
  <c r="B112" s="1"/>
  <c r="F107"/>
  <c r="B103"/>
  <c r="B107" s="1"/>
  <c r="F102"/>
  <c r="B97"/>
  <c r="B102" s="1"/>
  <c r="F96"/>
  <c r="B92"/>
  <c r="B96" s="1"/>
  <c r="F91"/>
  <c r="B89"/>
  <c r="B91" s="1"/>
  <c r="F88"/>
  <c r="B82"/>
  <c r="B88" s="1"/>
  <c r="F81"/>
  <c r="B76"/>
  <c r="B81" s="1"/>
  <c r="F75"/>
  <c r="B66"/>
  <c r="B75" s="1"/>
  <c r="F65"/>
  <c r="B58"/>
  <c r="B65" s="1"/>
  <c r="F57"/>
  <c r="B52"/>
  <c r="B57" s="1"/>
  <c r="F49"/>
  <c r="B43"/>
  <c r="B49" s="1"/>
  <c r="F42"/>
  <c r="F114" s="1"/>
  <c r="B4"/>
  <c r="B42" s="1"/>
  <c r="B114" s="1"/>
</calcChain>
</file>

<file path=xl/sharedStrings.xml><?xml version="1.0" encoding="utf-8"?>
<sst xmlns="http://schemas.openxmlformats.org/spreadsheetml/2006/main" count="124" uniqueCount="122">
  <si>
    <t>Rozvojový program  pro žáky - cizince z třetích zemí na rok 2013 - přidělení dotací</t>
  </si>
  <si>
    <t>Škola, adresa</t>
  </si>
  <si>
    <t>Návrh  na    přidělení       v Kč</t>
  </si>
  <si>
    <t xml:space="preserve">z toho (pedagogičtí pracovníci):       </t>
  </si>
  <si>
    <t xml:space="preserve">ONIV </t>
  </si>
  <si>
    <t>MP přiděleno</t>
  </si>
  <si>
    <t>Platy přiděleno</t>
  </si>
  <si>
    <t>OON přiděleno</t>
  </si>
  <si>
    <t>přiděleno</t>
  </si>
  <si>
    <t>1 ZŠ Brána jazyků, Mikulandská 5, Praha 1</t>
  </si>
  <si>
    <t>2 ZŠ Sázavská 5/830, Praha 2</t>
  </si>
  <si>
    <t>3 Základní škola a Mateřská škola, Resslova 10, Praha 2</t>
  </si>
  <si>
    <t>4 ZŠ Na Smetance 1, Praha 2</t>
  </si>
  <si>
    <t>5 FZŠ PeF UK, Slovenská 27, Praha 2</t>
  </si>
  <si>
    <t>7 ZŠ Školní 700, Praha 4</t>
  </si>
  <si>
    <t>8 ZŠ Jižní IV 1750/10, Praha 4</t>
  </si>
  <si>
    <t>9 1. JZŠ Horáčková 1100, Praha 4</t>
  </si>
  <si>
    <t>10 ZŠ Na Chodovci 2700/54, Praha 4</t>
  </si>
  <si>
    <t>11 ZŠ, Mendelová 550, Praha 4</t>
  </si>
  <si>
    <t>12 ZŠ, Pošepného nám. 2022, Praha 4</t>
  </si>
  <si>
    <t>13 ZŠ s RVJ, K Milíčovu 674, Praha 4</t>
  </si>
  <si>
    <t>14 ZŠ Meteorologická 181, Praha 4</t>
  </si>
  <si>
    <t>15 ZŠ a MŠ U Domu Služeb 29/2, Praha 4</t>
  </si>
  <si>
    <t>16 ZŠ Kořenského 10/760, Praha 5</t>
  </si>
  <si>
    <t>17 ZŠ Norbertov 1, Praha 6</t>
  </si>
  <si>
    <t>18 Základní škola a Mateřská škola Bíla 1, Praha 6</t>
  </si>
  <si>
    <t>19 ZŠ Na Dlouhém lánu 555/43, Praha 6</t>
  </si>
  <si>
    <t>20 ZŠ a MŠ Červený vrch, Alžírská 26, Praha 6</t>
  </si>
  <si>
    <t>21 ZŠ Marjanka, Bělohorská 52/417, Praha 6</t>
  </si>
  <si>
    <t>22 ZŠ Emy Destinnové, Nám. Svobody 3/930, Praha 6</t>
  </si>
  <si>
    <t>23 ZŠ Praha - Dolní Habry, Spořická 400/34 Praha 8</t>
  </si>
  <si>
    <t>24 ZŠ a MŠ Gen. F. Fajtla, Rychnovská 350, Praha 8</t>
  </si>
  <si>
    <t>25 ZŠ Hloubětinská 700, Praha 9</t>
  </si>
  <si>
    <t>26 ZŠ Bří.Venclíků 1140, Praha 9</t>
  </si>
  <si>
    <t>27 FZŠ Chodovická 2250, Praha 9</t>
  </si>
  <si>
    <t>28 ZŠ Olešská 18/2222, Praha 10</t>
  </si>
  <si>
    <t>29 ZŠ Jakutská 2/1210, Praha 10</t>
  </si>
  <si>
    <t>30 ZŠ Brigádníků 14/510, Praha 10 - Strašnice</t>
  </si>
  <si>
    <t xml:space="preserve">31 ZŠ Nad Přehradou 469, Praha 10 </t>
  </si>
  <si>
    <t>32 ZŠ V rybníčkách 1980/31, Praha 10</t>
  </si>
  <si>
    <t>33 ZŠ Karla Čapka, Kodaňská 16/658, Praha 10</t>
  </si>
  <si>
    <t>34 FZŠ PeF UK, Mezi Školami 2322, Praha 13</t>
  </si>
  <si>
    <t>35 FZŠ PeF Uk Trávníčkova 1744, Praha 13</t>
  </si>
  <si>
    <t>36 FZŠ PedF UK, Brdičkova 1878, Praha 13</t>
  </si>
  <si>
    <t>37 ZŠ s RVJ Bronzová 2027, Praha 13</t>
  </si>
  <si>
    <t>38 ZŠ Kuncova 1580, Praha 13</t>
  </si>
  <si>
    <t>CELKEM  KRAJ   1) HMP  (38)</t>
  </si>
  <si>
    <t>39 ZŠ Alešova  50, Vodňany</t>
  </si>
  <si>
    <t>40 ZŠ a MŠ Horní Stropnice 214</t>
  </si>
  <si>
    <t>41 ZŠ E. Beneše a MŠ Mírové nám. 1466, 397 01 Písek</t>
  </si>
  <si>
    <t>42 ZŠ Komenského 10,0 Benešov nad Černou</t>
  </si>
  <si>
    <t>43 ZŠ J. K. Tyla a MŠ Tylova 2391, 397 01 Písek</t>
  </si>
  <si>
    <t>44 ZŠ a MŠ Husova 1570, Tábor</t>
  </si>
  <si>
    <t>CELKEM KRAJ               2) Jihočeský    (6)</t>
  </si>
  <si>
    <t>45 1. ZŠ Zruč nad Sázavou, Na Pohoří 575</t>
  </si>
  <si>
    <t>CELKEM  KRAJ               3)Středočeský  (1)</t>
  </si>
  <si>
    <t>46 Základní škola a Mateřská škola Řezníčkova 1, Olomouc</t>
  </si>
  <si>
    <t>47 ZŠ Litovel, Jungmannova 655</t>
  </si>
  <si>
    <t>48 Základní škola Svatoplukova 7, Šternberk</t>
  </si>
  <si>
    <t>49 ZŠ Vidnava</t>
  </si>
  <si>
    <t>50 Základní škola Zlaté Hory,Wolkerova 712, 79376</t>
  </si>
  <si>
    <t>CELKEM  KRAJ     4)Olomoucký  (5)</t>
  </si>
  <si>
    <t xml:space="preserve"> 51 ZŠ s RVJ,  Husova 142/44, Liberec</t>
  </si>
  <si>
    <t>53 ZŠ a MŠ Mírová 81, Mimoň</t>
  </si>
  <si>
    <t>54 ZŠ Školní 2520, Česká Lípa</t>
  </si>
  <si>
    <t>55 ZŠ Slovanka, Antonína Sovy 3056, Česká Lípa</t>
  </si>
  <si>
    <t>56 ZŠ 5. května 76, Jablonec nad Nisou</t>
  </si>
  <si>
    <t xml:space="preserve"> 57 ZŠ 28. Října 2733, Česká Lípa</t>
  </si>
  <si>
    <t>CELKEM  KRAJ                         5)Liberecký  (7)</t>
  </si>
  <si>
    <t>59 ZŠ U Stadionu 4, Litoměřice</t>
  </si>
  <si>
    <t>60 ZŠ Varnsdorf, Nám. dr. E. Beneše 469</t>
  </si>
  <si>
    <t>61 ZŠ s RVCJ, Metelkovo nám. 968, Teplice</t>
  </si>
  <si>
    <t>62 ZŠ Hrob</t>
  </si>
  <si>
    <t>63 ZŠ Okružní 1235, Most</t>
  </si>
  <si>
    <t>64 ZŠ Chabařovice, Masaryková 559</t>
  </si>
  <si>
    <t>65 ZŠ Ústí nad Labem, E.Krásnohorské 8</t>
  </si>
  <si>
    <t>66 Gymnázium Teplice, Čs. dobrovolců 11</t>
  </si>
  <si>
    <t>CELKEM KRAJ                                6) Ústecký (9)</t>
  </si>
  <si>
    <t>67 Základní škola a Mateřská škola Jana Broskvy 3, Brno</t>
  </si>
  <si>
    <t>68 ZŠ Brno, Svážna</t>
  </si>
  <si>
    <t>69 ZŠ a MŠ Dvorská 26, Blansko</t>
  </si>
  <si>
    <t xml:space="preserve">70 ZŠ a MŠ Vranov,                                </t>
  </si>
  <si>
    <t>71 ZŠ a MŠ, Brno, Staňkova 14</t>
  </si>
  <si>
    <t>CELKEM  KRAJ      7)Jihomoravský (5)</t>
  </si>
  <si>
    <t>72 ZŠ Frýdek Místek, Československé armády 570.</t>
  </si>
  <si>
    <t xml:space="preserve">73 GALILEO SCHOOL  - bilivngvní mateřská škola a základní škola s.r.o.                </t>
  </si>
  <si>
    <t>74 ZŠ a MŠ Ostrčilova 1, Ostrava, p.o.</t>
  </si>
  <si>
    <t xml:space="preserve">75 ZŠ a MŠ Frenštát pod Radhoštěm, Tyršova 913              </t>
  </si>
  <si>
    <t>76 ZŠ nár.um. Petra Bezruče, Frýdek-Místek, tř.T.G.Masaryka 454</t>
  </si>
  <si>
    <t>77 ZŠ Odry, Pohořská 8, příspěvk. org.</t>
  </si>
  <si>
    <t>CELKEM  KRAJ           8) Moravskoslezský (6)</t>
  </si>
  <si>
    <t>78 ZŠ Proseč 260,539 44 Proseč</t>
  </si>
  <si>
    <t>79 ZŠ Holice, Holubova 47 53401</t>
  </si>
  <si>
    <t>80 ZŠ Havličkův Brod, Nuselská 3240</t>
  </si>
  <si>
    <t>81 ZŠ Náměšť nad Oslavou, Husova 579</t>
  </si>
  <si>
    <t>82 ZŠ Bystřice n.P., Nádražní 615</t>
  </si>
  <si>
    <t>83  ZŠ Velké Mezeříči, Sokolovská 470/13</t>
  </si>
  <si>
    <t>CELKEM KRAJ        10)Vysočina  (4)</t>
  </si>
  <si>
    <t xml:space="preserve">84 ZŠ Zlín, Křiby 4788                </t>
  </si>
  <si>
    <t>85 ZŠ Zachar, Kroměříž, přísp.org.</t>
  </si>
  <si>
    <t>86 ZŠ UNESCO, Uherské Hradiště, Komenského nám. 350</t>
  </si>
  <si>
    <t>87 ZŠ Chropyně, okres Kroměříž, přísp.org.</t>
  </si>
  <si>
    <t>88 ZŠ Manesová Otrokovice</t>
  </si>
  <si>
    <t>CELKEM  KRAJ          11) Zlínský (5)</t>
  </si>
  <si>
    <t>89 33.ZŠ Plzeň T.Brzkové 31, p.o.</t>
  </si>
  <si>
    <t>86 22.ZŠ Plzeň, Na Dlouhých 49</t>
  </si>
  <si>
    <t xml:space="preserve">87 4.ZŠ Královická 12, Plzeň </t>
  </si>
  <si>
    <t xml:space="preserve">88 ZŠ Kařez </t>
  </si>
  <si>
    <t>89 ZŠ a MŠ Pohádka, Mandysová 1434, HK</t>
  </si>
  <si>
    <t>90 ZŠ Tř. SNP 694, HK</t>
  </si>
  <si>
    <t>91 ZŠ Štefánikova 566, HK</t>
  </si>
  <si>
    <t>92 ZŠ T.G.Masaryka Náchod, Bartoňova 1005</t>
  </si>
  <si>
    <t>CELKEM KRAJ        13)Královehradecký (4)</t>
  </si>
  <si>
    <t>93 Biskupské gymnázium, ZŠ, MŠ Bohosudov, Koněvova 100, Krupka,</t>
  </si>
  <si>
    <t>C E L K E M  Č R žádost/přiděleno</t>
  </si>
  <si>
    <t>52 ZŠ Dr.F. L. Riegra, Jizerská 564, Semily</t>
  </si>
  <si>
    <t>CELKEM KRAJ             9)Pardubický  (2)</t>
  </si>
  <si>
    <t>CELKEM KRAJ             12)Plzeňský  (4)</t>
  </si>
  <si>
    <r>
      <t xml:space="preserve">Odvody pojistného </t>
    </r>
    <r>
      <rPr>
        <sz val="12"/>
        <rFont val="Times New Roman"/>
        <family val="1"/>
      </rPr>
      <t>(34 %)</t>
    </r>
  </si>
  <si>
    <r>
      <t xml:space="preserve">Odvody FKSP </t>
    </r>
    <r>
      <rPr>
        <sz val="12"/>
        <rFont val="Times New Roman"/>
        <family val="1"/>
      </rPr>
      <t>(1%)</t>
    </r>
  </si>
  <si>
    <r>
      <t xml:space="preserve">6 </t>
    </r>
    <r>
      <rPr>
        <sz val="12"/>
        <rFont val="Times New Roman"/>
        <family val="1"/>
      </rPr>
      <t>ZŠ a MŠ Jaroslava Seiferta, Vlková 31, Praha 3</t>
    </r>
  </si>
  <si>
    <r>
      <t xml:space="preserve">58 </t>
    </r>
    <r>
      <rPr>
        <sz val="12"/>
        <rFont val="Calibri"/>
        <family val="2"/>
      </rPr>
      <t xml:space="preserve"> ZŠ</t>
    </r>
    <r>
      <rPr>
        <sz val="12"/>
        <rFont val="Times New Roman"/>
        <family val="1"/>
      </rPr>
      <t xml:space="preserve"> Školní 1803, Roudnice nad Labem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</si>
</sst>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  <charset val="238"/>
    </font>
    <font>
      <sz val="12"/>
      <name val="Calibri"/>
      <family val="2"/>
    </font>
    <font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wrapText="1"/>
    </xf>
    <xf numFmtId="3" fontId="2" fillId="4" borderId="10" xfId="0" applyNumberFormat="1" applyFont="1" applyFill="1" applyBorder="1" applyAlignment="1">
      <alignment horizontal="center" wrapText="1"/>
    </xf>
    <xf numFmtId="3" fontId="3" fillId="5" borderId="10" xfId="0" applyNumberFormat="1" applyFont="1" applyFill="1" applyBorder="1" applyAlignment="1">
      <alignment horizontal="center" wrapText="1"/>
    </xf>
    <xf numFmtId="3" fontId="3" fillId="5" borderId="9" xfId="0" applyNumberFormat="1" applyFont="1" applyFill="1" applyBorder="1" applyAlignment="1">
      <alignment horizontal="center" wrapText="1"/>
    </xf>
    <xf numFmtId="0" fontId="4" fillId="3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justify" wrapText="1"/>
    </xf>
    <xf numFmtId="0" fontId="5" fillId="3" borderId="10" xfId="0" applyFont="1" applyFill="1" applyBorder="1" applyAlignment="1">
      <alignment wrapText="1"/>
    </xf>
    <xf numFmtId="0" fontId="3" fillId="3" borderId="10" xfId="0" applyFont="1" applyFill="1" applyBorder="1" applyAlignment="1">
      <alignment horizontal="left" wrapText="1"/>
    </xf>
    <xf numFmtId="0" fontId="3" fillId="6" borderId="10" xfId="0" applyFont="1" applyFill="1" applyBorder="1" applyAlignment="1">
      <alignment wrapText="1"/>
    </xf>
    <xf numFmtId="3" fontId="3" fillId="6" borderId="10" xfId="0" applyNumberFormat="1" applyFont="1" applyFill="1" applyBorder="1" applyAlignment="1">
      <alignment horizontal="center" wrapText="1"/>
    </xf>
    <xf numFmtId="0" fontId="5" fillId="3" borderId="10" xfId="0" applyFont="1" applyFill="1" applyBorder="1" applyAlignment="1">
      <alignment horizontal="justify" wrapText="1"/>
    </xf>
    <xf numFmtId="0" fontId="5" fillId="6" borderId="10" xfId="0" applyFont="1" applyFill="1" applyBorder="1" applyAlignment="1">
      <alignment wrapText="1"/>
    </xf>
    <xf numFmtId="3" fontId="2" fillId="6" borderId="10" xfId="0" applyNumberFormat="1" applyFont="1" applyFill="1" applyBorder="1" applyAlignment="1">
      <alignment horizontal="center" wrapText="1"/>
    </xf>
    <xf numFmtId="3" fontId="3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wrapText="1"/>
    </xf>
    <xf numFmtId="0" fontId="4" fillId="0" borderId="10" xfId="0" applyFont="1" applyBorder="1" applyAlignment="1">
      <alignment wrapText="1"/>
    </xf>
    <xf numFmtId="3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4" fillId="0" borderId="9" xfId="0" applyFont="1" applyBorder="1" applyAlignment="1">
      <alignment wrapText="1"/>
    </xf>
    <xf numFmtId="3" fontId="8" fillId="5" borderId="9" xfId="0" applyNumberFormat="1" applyFont="1" applyFill="1" applyBorder="1" applyAlignment="1">
      <alignment horizontal="center"/>
    </xf>
    <xf numFmtId="0" fontId="8" fillId="5" borderId="9" xfId="0" applyFont="1" applyFill="1" applyBorder="1" applyAlignment="1">
      <alignment horizontal="center"/>
    </xf>
    <xf numFmtId="0" fontId="3" fillId="3" borderId="9" xfId="0" applyFont="1" applyFill="1" applyBorder="1" applyAlignment="1">
      <alignment wrapText="1"/>
    </xf>
    <xf numFmtId="3" fontId="2" fillId="6" borderId="10" xfId="0" applyNumberFormat="1" applyFont="1" applyFill="1" applyBorder="1" applyAlignment="1">
      <alignment horizontal="center"/>
    </xf>
    <xf numFmtId="3" fontId="3" fillId="6" borderId="9" xfId="0" applyNumberFormat="1" applyFont="1" applyFill="1" applyBorder="1" applyAlignment="1">
      <alignment horizontal="center" wrapText="1"/>
    </xf>
    <xf numFmtId="0" fontId="9" fillId="7" borderId="10" xfId="0" applyFont="1" applyFill="1" applyBorder="1" applyAlignment="1">
      <alignment wrapText="1"/>
    </xf>
    <xf numFmtId="3" fontId="9" fillId="7" borderId="10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4"/>
  <sheetViews>
    <sheetView tabSelected="1" view="pageLayout" topLeftCell="A103" zoomScaleNormal="100" workbookViewId="0">
      <selection activeCell="G104" sqref="G104"/>
    </sheetView>
  </sheetViews>
  <sheetFormatPr defaultRowHeight="15"/>
  <cols>
    <col min="1" max="1" width="24.28515625" customWidth="1"/>
    <col min="2" max="2" width="11.140625" customWidth="1"/>
    <col min="3" max="3" width="12.7109375" customWidth="1"/>
    <col min="4" max="4" width="10" customWidth="1"/>
    <col min="5" max="5" width="10.28515625" customWidth="1"/>
    <col min="6" max="6" width="11.140625" customWidth="1"/>
    <col min="7" max="7" width="10.7109375" customWidth="1"/>
    <col min="8" max="8" width="9.85546875" customWidth="1"/>
  </cols>
  <sheetData>
    <row r="1" spans="1:10" ht="19.5" thickBot="1">
      <c r="A1" s="36" t="s">
        <v>0</v>
      </c>
      <c r="B1" s="36"/>
      <c r="C1" s="36"/>
      <c r="D1" s="36"/>
      <c r="E1" s="37"/>
      <c r="F1" s="37"/>
      <c r="G1" s="37"/>
      <c r="H1" s="37"/>
      <c r="I1" s="37"/>
      <c r="J1" s="37"/>
    </row>
    <row r="2" spans="1:10" ht="47.25">
      <c r="A2" s="1" t="s">
        <v>1</v>
      </c>
      <c r="B2" s="1" t="s">
        <v>2</v>
      </c>
      <c r="C2" s="2"/>
      <c r="D2" s="3" t="s">
        <v>3</v>
      </c>
      <c r="E2" s="4"/>
      <c r="F2" s="5" t="s">
        <v>118</v>
      </c>
      <c r="G2" s="6" t="s">
        <v>119</v>
      </c>
      <c r="H2" s="6" t="s">
        <v>4</v>
      </c>
    </row>
    <row r="3" spans="1:10" ht="32.25" thickBot="1">
      <c r="A3" s="7"/>
      <c r="B3" s="7"/>
      <c r="C3" s="8" t="s">
        <v>5</v>
      </c>
      <c r="D3" s="8" t="s">
        <v>6</v>
      </c>
      <c r="E3" s="8" t="s">
        <v>7</v>
      </c>
      <c r="F3" s="9" t="s">
        <v>8</v>
      </c>
      <c r="G3" s="9" t="s">
        <v>8</v>
      </c>
      <c r="H3" s="9" t="s">
        <v>8</v>
      </c>
    </row>
    <row r="4" spans="1:10" ht="33" customHeight="1">
      <c r="A4" s="10" t="s">
        <v>9</v>
      </c>
      <c r="B4" s="11">
        <f>SUM(C4+F4+G4+H4)</f>
        <v>74697.459999999992</v>
      </c>
      <c r="C4" s="12">
        <f>SUM(D4+E4)</f>
        <v>40819</v>
      </c>
      <c r="D4" s="12">
        <v>0</v>
      </c>
      <c r="E4" s="12">
        <v>40819</v>
      </c>
      <c r="F4" s="12">
        <f>SUM(C4*0.34)</f>
        <v>13878.460000000001</v>
      </c>
      <c r="G4" s="13">
        <f>SUM(D4*0.01)</f>
        <v>0</v>
      </c>
      <c r="H4" s="12">
        <v>20000</v>
      </c>
    </row>
    <row r="5" spans="1:10" ht="30" customHeight="1">
      <c r="A5" s="10" t="s">
        <v>10</v>
      </c>
      <c r="B5" s="11">
        <f>SUM(C5+F5+G5+H5)</f>
        <v>72603</v>
      </c>
      <c r="C5" s="12">
        <f>SUM(D5+E5)</f>
        <v>43160</v>
      </c>
      <c r="D5" s="12">
        <v>43160</v>
      </c>
      <c r="E5" s="12">
        <v>0</v>
      </c>
      <c r="F5" s="12">
        <f>SUM(C5*0.34)</f>
        <v>14674.400000000001</v>
      </c>
      <c r="G5" s="13">
        <f>SUM(D5*0.01)</f>
        <v>431.6</v>
      </c>
      <c r="H5" s="12">
        <v>14337</v>
      </c>
    </row>
    <row r="6" spans="1:10" ht="49.5" customHeight="1">
      <c r="A6" s="10" t="s">
        <v>11</v>
      </c>
      <c r="B6" s="11">
        <f>SUM(C6+F6+G6+H6)</f>
        <v>187906.5</v>
      </c>
      <c r="C6" s="12">
        <f>SUM(D6+E6)</f>
        <v>139190</v>
      </c>
      <c r="D6" s="12">
        <v>139190</v>
      </c>
      <c r="E6" s="12">
        <v>0</v>
      </c>
      <c r="F6" s="12">
        <f t="shared" ref="F6:F41" si="0">SUM(C6*0.34)</f>
        <v>47324.600000000006</v>
      </c>
      <c r="G6" s="13">
        <f t="shared" ref="G6:G41" si="1">SUM(D6*0.01)</f>
        <v>1391.9</v>
      </c>
      <c r="H6" s="12">
        <v>0</v>
      </c>
    </row>
    <row r="7" spans="1:10" ht="28.5" customHeight="1">
      <c r="A7" s="10" t="s">
        <v>12</v>
      </c>
      <c r="B7" s="11">
        <f>SUM(C7+F7+G7+H7)</f>
        <v>443600</v>
      </c>
      <c r="C7" s="12">
        <f>SUM(D7+E7)</f>
        <v>314000</v>
      </c>
      <c r="D7" s="12">
        <v>284000</v>
      </c>
      <c r="E7" s="12">
        <v>30000</v>
      </c>
      <c r="F7" s="12">
        <f t="shared" si="0"/>
        <v>106760.00000000001</v>
      </c>
      <c r="G7" s="13">
        <f t="shared" si="1"/>
        <v>2840</v>
      </c>
      <c r="H7" s="12">
        <v>20000</v>
      </c>
    </row>
    <row r="8" spans="1:10" ht="29.25" customHeight="1">
      <c r="A8" s="10" t="s">
        <v>13</v>
      </c>
      <c r="B8" s="11">
        <f>SUM(C8+F8+G8+H8)</f>
        <v>210655.5</v>
      </c>
      <c r="C8" s="12">
        <f>SUM(D8+E8)</f>
        <v>144930</v>
      </c>
      <c r="D8" s="12">
        <v>144930</v>
      </c>
      <c r="E8" s="12">
        <v>0</v>
      </c>
      <c r="F8" s="12">
        <f t="shared" si="0"/>
        <v>49276.200000000004</v>
      </c>
      <c r="G8" s="13">
        <f t="shared" si="1"/>
        <v>1449.3</v>
      </c>
      <c r="H8" s="12">
        <v>15000</v>
      </c>
    </row>
    <row r="9" spans="1:10" ht="44.25" customHeight="1">
      <c r="A9" s="14" t="s">
        <v>120</v>
      </c>
      <c r="B9" s="11">
        <f>SUM(C9+F9+G9+H9)</f>
        <v>332332.52</v>
      </c>
      <c r="C9" s="12">
        <f>SUM(D9+E9)</f>
        <v>226418</v>
      </c>
      <c r="D9" s="12">
        <v>193240</v>
      </c>
      <c r="E9" s="12">
        <v>33178</v>
      </c>
      <c r="F9" s="12">
        <f t="shared" si="0"/>
        <v>76982.12000000001</v>
      </c>
      <c r="G9" s="13">
        <f t="shared" si="1"/>
        <v>1932.4</v>
      </c>
      <c r="H9" s="12">
        <v>27000</v>
      </c>
    </row>
    <row r="10" spans="1:10" ht="23.25" customHeight="1">
      <c r="A10" s="14" t="s">
        <v>14</v>
      </c>
      <c r="B10" s="11">
        <f>SUM(C10+F10+G10+H10)</f>
        <v>21882.92</v>
      </c>
      <c r="C10" s="12">
        <f>SUM(D10+E10)</f>
        <v>14838</v>
      </c>
      <c r="D10" s="12">
        <v>0</v>
      </c>
      <c r="E10" s="12">
        <v>14838</v>
      </c>
      <c r="F10" s="12">
        <f t="shared" si="0"/>
        <v>5044.92</v>
      </c>
      <c r="G10" s="13">
        <f t="shared" si="1"/>
        <v>0</v>
      </c>
      <c r="H10" s="12">
        <v>2000</v>
      </c>
    </row>
    <row r="11" spans="1:10" ht="31.5" customHeight="1">
      <c r="A11" s="10" t="s">
        <v>15</v>
      </c>
      <c r="B11" s="11">
        <f>SUM(C11+F11+G11+H11)</f>
        <v>51553.56</v>
      </c>
      <c r="C11" s="12">
        <f>SUM(D11+E11)</f>
        <v>36234</v>
      </c>
      <c r="D11" s="12">
        <v>0</v>
      </c>
      <c r="E11" s="12">
        <v>36234</v>
      </c>
      <c r="F11" s="12">
        <f t="shared" si="0"/>
        <v>12319.560000000001</v>
      </c>
      <c r="G11" s="13">
        <f t="shared" si="1"/>
        <v>0</v>
      </c>
      <c r="H11" s="12">
        <v>3000</v>
      </c>
    </row>
    <row r="12" spans="1:10" ht="30.75" customHeight="1">
      <c r="A12" s="10" t="s">
        <v>16</v>
      </c>
      <c r="B12" s="11">
        <f>SUM(C12+F12+G12+H12)</f>
        <v>20786.54</v>
      </c>
      <c r="C12" s="12">
        <f>SUM(D12+E12)</f>
        <v>11781</v>
      </c>
      <c r="D12" s="12">
        <v>0</v>
      </c>
      <c r="E12" s="12">
        <v>11781</v>
      </c>
      <c r="F12" s="12">
        <f t="shared" si="0"/>
        <v>4005.5400000000004</v>
      </c>
      <c r="G12" s="13">
        <f t="shared" si="1"/>
        <v>0</v>
      </c>
      <c r="H12" s="12">
        <v>5000</v>
      </c>
    </row>
    <row r="13" spans="1:10" ht="28.5" customHeight="1">
      <c r="A13" s="10" t="s">
        <v>17</v>
      </c>
      <c r="B13" s="11">
        <f>SUM(C13+F13+G13+H13)</f>
        <v>45500</v>
      </c>
      <c r="C13" s="12">
        <f>SUM(D13+E13)</f>
        <v>30000</v>
      </c>
      <c r="D13" s="12">
        <v>30000</v>
      </c>
      <c r="E13" s="12">
        <v>0</v>
      </c>
      <c r="F13" s="12">
        <f t="shared" si="0"/>
        <v>10200</v>
      </c>
      <c r="G13" s="13">
        <f t="shared" si="1"/>
        <v>300</v>
      </c>
      <c r="H13" s="12">
        <v>5000</v>
      </c>
    </row>
    <row r="14" spans="1:10" ht="30" customHeight="1">
      <c r="A14" s="10" t="s">
        <v>18</v>
      </c>
      <c r="B14" s="11">
        <f>SUM(C14+F14+G14+H14)</f>
        <v>119999.59999999999</v>
      </c>
      <c r="C14" s="12">
        <f>SUM(D14+E14)</f>
        <v>84876</v>
      </c>
      <c r="D14" s="12">
        <v>84876</v>
      </c>
      <c r="E14" s="12">
        <v>0</v>
      </c>
      <c r="F14" s="12">
        <f t="shared" si="0"/>
        <v>28857.840000000004</v>
      </c>
      <c r="G14" s="13">
        <f t="shared" si="1"/>
        <v>848.76</v>
      </c>
      <c r="H14" s="12">
        <v>5417</v>
      </c>
    </row>
    <row r="15" spans="1:10" ht="28.5" customHeight="1">
      <c r="A15" s="10" t="s">
        <v>19</v>
      </c>
      <c r="B15" s="11">
        <f>SUM(C15+F15+G15+H15)</f>
        <v>78505.459999999992</v>
      </c>
      <c r="C15" s="12">
        <f>SUM(D15+E15)</f>
        <v>40819</v>
      </c>
      <c r="D15" s="12">
        <v>0</v>
      </c>
      <c r="E15" s="12">
        <v>40819</v>
      </c>
      <c r="F15" s="12">
        <f t="shared" si="0"/>
        <v>13878.460000000001</v>
      </c>
      <c r="G15" s="12">
        <f t="shared" si="1"/>
        <v>0</v>
      </c>
      <c r="H15" s="12">
        <v>23808</v>
      </c>
    </row>
    <row r="16" spans="1:10" ht="33" customHeight="1">
      <c r="A16" s="10" t="s">
        <v>20</v>
      </c>
      <c r="B16" s="11">
        <f>SUM(C16+F16+G16+H16)</f>
        <v>34866.94</v>
      </c>
      <c r="C16" s="12">
        <f>SUM(D16+E16)</f>
        <v>17891</v>
      </c>
      <c r="D16" s="12">
        <v>0</v>
      </c>
      <c r="E16" s="12">
        <v>17891</v>
      </c>
      <c r="F16" s="12">
        <f t="shared" si="0"/>
        <v>6082.9400000000005</v>
      </c>
      <c r="G16" s="12">
        <f t="shared" si="1"/>
        <v>0</v>
      </c>
      <c r="H16" s="12">
        <v>10893</v>
      </c>
    </row>
    <row r="17" spans="1:8" ht="33.75" customHeight="1">
      <c r="A17" s="10" t="s">
        <v>21</v>
      </c>
      <c r="B17" s="11">
        <f>SUM(C17+F17+G17+H17)</f>
        <v>206066</v>
      </c>
      <c r="C17" s="12">
        <f>SUM(D17+E17)</f>
        <v>142360</v>
      </c>
      <c r="D17" s="12">
        <v>130360</v>
      </c>
      <c r="E17" s="12">
        <v>12000</v>
      </c>
      <c r="F17" s="12">
        <f t="shared" si="0"/>
        <v>48402.400000000001</v>
      </c>
      <c r="G17" s="12">
        <f t="shared" si="1"/>
        <v>1303.6000000000001</v>
      </c>
      <c r="H17" s="12">
        <v>14000</v>
      </c>
    </row>
    <row r="18" spans="1:8" ht="32.25" customHeight="1">
      <c r="A18" s="10" t="s">
        <v>22</v>
      </c>
      <c r="B18" s="11">
        <f>SUM(C18+F18+G18+H18)</f>
        <v>93751.200000000012</v>
      </c>
      <c r="C18" s="12">
        <f>SUM(D18+E18)</f>
        <v>63972</v>
      </c>
      <c r="D18" s="12">
        <v>57972</v>
      </c>
      <c r="E18" s="12">
        <v>6000</v>
      </c>
      <c r="F18" s="12">
        <f t="shared" si="0"/>
        <v>21750.480000000003</v>
      </c>
      <c r="G18" s="13">
        <f t="shared" si="1"/>
        <v>579.72</v>
      </c>
      <c r="H18" s="12">
        <v>7449</v>
      </c>
    </row>
    <row r="19" spans="1:8" ht="29.25" customHeight="1">
      <c r="A19" s="10" t="s">
        <v>23</v>
      </c>
      <c r="B19" s="11">
        <f>SUM(C19+F19+G19+H19)</f>
        <v>364288.42000000004</v>
      </c>
      <c r="C19" s="12">
        <f>SUM(D19+E19)</f>
        <v>253763</v>
      </c>
      <c r="D19" s="12">
        <v>216000</v>
      </c>
      <c r="E19" s="12">
        <v>37763</v>
      </c>
      <c r="F19" s="12">
        <f t="shared" si="0"/>
        <v>86279.420000000013</v>
      </c>
      <c r="G19" s="13">
        <f t="shared" si="1"/>
        <v>2160</v>
      </c>
      <c r="H19" s="12">
        <v>22086</v>
      </c>
    </row>
    <row r="20" spans="1:8" ht="26.25" customHeight="1">
      <c r="A20" s="10" t="s">
        <v>24</v>
      </c>
      <c r="B20" s="11">
        <f>SUM(C20+F20+G20+H20)</f>
        <v>56000</v>
      </c>
      <c r="C20" s="12">
        <f>SUM(D20+E20)</f>
        <v>40000</v>
      </c>
      <c r="D20" s="12">
        <v>40000</v>
      </c>
      <c r="E20" s="12">
        <v>0</v>
      </c>
      <c r="F20" s="12">
        <f t="shared" si="0"/>
        <v>13600.000000000002</v>
      </c>
      <c r="G20" s="13">
        <f t="shared" si="1"/>
        <v>400</v>
      </c>
      <c r="H20" s="12">
        <v>2000</v>
      </c>
    </row>
    <row r="21" spans="1:8" ht="45.75" customHeight="1">
      <c r="A21" s="15" t="s">
        <v>25</v>
      </c>
      <c r="B21" s="11">
        <f>SUM(C21+F21+G21+H21)</f>
        <v>189000</v>
      </c>
      <c r="C21" s="12">
        <f>SUM(D21+E21)</f>
        <v>140000</v>
      </c>
      <c r="D21" s="12">
        <v>140000</v>
      </c>
      <c r="E21" s="12">
        <v>0</v>
      </c>
      <c r="F21" s="12">
        <f t="shared" si="0"/>
        <v>47600</v>
      </c>
      <c r="G21" s="13">
        <f t="shared" si="1"/>
        <v>1400</v>
      </c>
      <c r="H21" s="12">
        <v>0</v>
      </c>
    </row>
    <row r="22" spans="1:8" ht="29.25" customHeight="1">
      <c r="A22" s="15" t="s">
        <v>26</v>
      </c>
      <c r="B22" s="11">
        <f>SUM(C22+F22+G22+H22)</f>
        <v>27303.06</v>
      </c>
      <c r="C22" s="12">
        <f>SUM(D22+E22)</f>
        <v>13309</v>
      </c>
      <c r="D22" s="12">
        <v>0</v>
      </c>
      <c r="E22" s="12">
        <v>13309</v>
      </c>
      <c r="F22" s="12">
        <f t="shared" si="0"/>
        <v>4525.0600000000004</v>
      </c>
      <c r="G22" s="13">
        <f t="shared" si="1"/>
        <v>0</v>
      </c>
      <c r="H22" s="12">
        <v>9469</v>
      </c>
    </row>
    <row r="23" spans="1:8" ht="29.25" customHeight="1">
      <c r="A23" s="15" t="s">
        <v>27</v>
      </c>
      <c r="B23" s="11">
        <f>SUM(C23+F23+G23+H23)</f>
        <v>95750</v>
      </c>
      <c r="C23" s="12">
        <f>SUM(D23+E23)</f>
        <v>65000</v>
      </c>
      <c r="D23" s="12">
        <v>65000</v>
      </c>
      <c r="E23" s="12">
        <v>0</v>
      </c>
      <c r="F23" s="12">
        <f t="shared" si="0"/>
        <v>22100</v>
      </c>
      <c r="G23" s="13">
        <f t="shared" si="1"/>
        <v>650</v>
      </c>
      <c r="H23" s="12">
        <v>8000</v>
      </c>
    </row>
    <row r="24" spans="1:8" ht="44.25" customHeight="1">
      <c r="A24" s="15" t="s">
        <v>28</v>
      </c>
      <c r="B24" s="11">
        <f>SUM(C24+F24+G24+H24)</f>
        <v>316000</v>
      </c>
      <c r="C24" s="12">
        <f>SUM(D24+E24)</f>
        <v>200000</v>
      </c>
      <c r="D24" s="12">
        <v>200000</v>
      </c>
      <c r="E24" s="12">
        <v>0</v>
      </c>
      <c r="F24" s="12">
        <f t="shared" si="0"/>
        <v>68000</v>
      </c>
      <c r="G24" s="13">
        <f t="shared" si="1"/>
        <v>2000</v>
      </c>
      <c r="H24" s="12">
        <v>46000</v>
      </c>
    </row>
    <row r="25" spans="1:8" ht="47.25" customHeight="1">
      <c r="A25" s="10" t="s">
        <v>29</v>
      </c>
      <c r="B25" s="11">
        <f>SUM(C25+F25+G25+H25)</f>
        <v>175400</v>
      </c>
      <c r="C25" s="12">
        <f>SUM(D25+E25)</f>
        <v>128000</v>
      </c>
      <c r="D25" s="12">
        <v>88000</v>
      </c>
      <c r="E25" s="12">
        <v>40000</v>
      </c>
      <c r="F25" s="12">
        <f t="shared" si="0"/>
        <v>43520</v>
      </c>
      <c r="G25" s="13">
        <f t="shared" si="1"/>
        <v>880</v>
      </c>
      <c r="H25" s="12">
        <v>3000</v>
      </c>
    </row>
    <row r="26" spans="1:8" ht="48.75" customHeight="1">
      <c r="A26" s="10" t="s">
        <v>30</v>
      </c>
      <c r="B26" s="11">
        <f>SUM(C26+F26+G26+H26)</f>
        <v>115220</v>
      </c>
      <c r="C26" s="12">
        <f>SUM(D26+E26)</f>
        <v>76000</v>
      </c>
      <c r="D26" s="12">
        <v>76000</v>
      </c>
      <c r="E26" s="12">
        <v>0</v>
      </c>
      <c r="F26" s="12">
        <f t="shared" si="0"/>
        <v>25840.000000000004</v>
      </c>
      <c r="G26" s="13">
        <f t="shared" si="1"/>
        <v>760</v>
      </c>
      <c r="H26" s="12">
        <v>12620</v>
      </c>
    </row>
    <row r="27" spans="1:8" ht="32.25" customHeight="1">
      <c r="A27" s="10" t="s">
        <v>31</v>
      </c>
      <c r="B27" s="11">
        <f>SUM(C27+F27+G27+H27)</f>
        <v>211960</v>
      </c>
      <c r="C27" s="12">
        <f>SUM(D27+E27)</f>
        <v>149600</v>
      </c>
      <c r="D27" s="12">
        <v>149600</v>
      </c>
      <c r="E27" s="12">
        <v>0</v>
      </c>
      <c r="F27" s="12">
        <f t="shared" si="0"/>
        <v>50864.000000000007</v>
      </c>
      <c r="G27" s="13">
        <f t="shared" si="1"/>
        <v>1496</v>
      </c>
      <c r="H27" s="12">
        <v>10000</v>
      </c>
    </row>
    <row r="28" spans="1:8" ht="30.75" customHeight="1">
      <c r="A28" s="10" t="s">
        <v>32</v>
      </c>
      <c r="B28" s="11">
        <f>SUM(C28+F28+G28+H28)</f>
        <v>78197.460000000006</v>
      </c>
      <c r="C28" s="12">
        <f>SUM(D28+E28)</f>
        <v>50819</v>
      </c>
      <c r="D28" s="12">
        <v>10000</v>
      </c>
      <c r="E28" s="12">
        <v>40819</v>
      </c>
      <c r="F28" s="12">
        <f t="shared" si="0"/>
        <v>17278.460000000003</v>
      </c>
      <c r="G28" s="13">
        <f t="shared" si="1"/>
        <v>100</v>
      </c>
      <c r="H28" s="12">
        <v>10000</v>
      </c>
    </row>
    <row r="29" spans="1:8" ht="30.75" customHeight="1">
      <c r="A29" s="16" t="s">
        <v>33</v>
      </c>
      <c r="B29" s="11">
        <f>SUM(C29+F29+G29+H29)</f>
        <v>99350</v>
      </c>
      <c r="C29" s="12">
        <f>SUM(D29+E29)</f>
        <v>57000</v>
      </c>
      <c r="D29" s="12">
        <v>47000</v>
      </c>
      <c r="E29" s="12">
        <v>10000</v>
      </c>
      <c r="F29" s="12">
        <f t="shared" si="0"/>
        <v>19380</v>
      </c>
      <c r="G29" s="13">
        <f t="shared" si="1"/>
        <v>470</v>
      </c>
      <c r="H29" s="12">
        <v>22500</v>
      </c>
    </row>
    <row r="30" spans="1:8" ht="27.75" customHeight="1">
      <c r="A30" s="16" t="s">
        <v>34</v>
      </c>
      <c r="B30" s="11">
        <f>SUM(C30+F30+G30+H30)</f>
        <v>89060</v>
      </c>
      <c r="C30" s="12">
        <f>SUM(D30+E30)</f>
        <v>55000</v>
      </c>
      <c r="D30" s="12">
        <v>36000</v>
      </c>
      <c r="E30" s="12">
        <v>19000</v>
      </c>
      <c r="F30" s="12">
        <f t="shared" si="0"/>
        <v>18700</v>
      </c>
      <c r="G30" s="12">
        <f t="shared" si="1"/>
        <v>360</v>
      </c>
      <c r="H30" s="12">
        <v>15000</v>
      </c>
    </row>
    <row r="31" spans="1:8" ht="30" customHeight="1">
      <c r="A31" s="10" t="s">
        <v>35</v>
      </c>
      <c r="B31" s="11">
        <f>SUM(C31+F31+G31+H31)</f>
        <v>405000</v>
      </c>
      <c r="C31" s="12">
        <f>SUM(D31+E31)</f>
        <v>300000</v>
      </c>
      <c r="D31" s="12">
        <v>300000</v>
      </c>
      <c r="E31" s="12">
        <v>0</v>
      </c>
      <c r="F31" s="12">
        <f t="shared" si="0"/>
        <v>102000.00000000001</v>
      </c>
      <c r="G31" s="13">
        <f t="shared" si="1"/>
        <v>3000</v>
      </c>
      <c r="H31" s="12">
        <v>0</v>
      </c>
    </row>
    <row r="32" spans="1:8" ht="30" customHeight="1">
      <c r="A32" s="10" t="s">
        <v>36</v>
      </c>
      <c r="B32" s="11">
        <f>SUM(C32+F32+G32+H32)</f>
        <v>30440</v>
      </c>
      <c r="C32" s="12">
        <f>SUM(D32+E32)</f>
        <v>16000</v>
      </c>
      <c r="D32" s="12">
        <v>0</v>
      </c>
      <c r="E32" s="12">
        <v>16000</v>
      </c>
      <c r="F32" s="12">
        <f t="shared" si="0"/>
        <v>5440</v>
      </c>
      <c r="G32" s="12">
        <f t="shared" si="1"/>
        <v>0</v>
      </c>
      <c r="H32" s="12">
        <v>9000</v>
      </c>
    </row>
    <row r="33" spans="1:8" ht="32.25" customHeight="1">
      <c r="A33" s="10" t="s">
        <v>37</v>
      </c>
      <c r="B33" s="11">
        <f>SUM(C33+F33+G33+H33)</f>
        <v>77250</v>
      </c>
      <c r="C33" s="12">
        <f>SUM(D33+E33)</f>
        <v>55000</v>
      </c>
      <c r="D33" s="12">
        <v>55000</v>
      </c>
      <c r="E33" s="12">
        <v>0</v>
      </c>
      <c r="F33" s="12">
        <f t="shared" si="0"/>
        <v>18700</v>
      </c>
      <c r="G33" s="13">
        <f t="shared" si="1"/>
        <v>550</v>
      </c>
      <c r="H33" s="12">
        <v>3000</v>
      </c>
    </row>
    <row r="34" spans="1:8" ht="31.5" customHeight="1">
      <c r="A34" s="10" t="s">
        <v>38</v>
      </c>
      <c r="B34" s="11">
        <f>SUM(C34+F34+G34+H34)</f>
        <v>36170.720000000001</v>
      </c>
      <c r="C34" s="12">
        <f>SUM(D34+E34)</f>
        <v>24008</v>
      </c>
      <c r="D34" s="12">
        <v>0</v>
      </c>
      <c r="E34" s="12">
        <v>24008</v>
      </c>
      <c r="F34" s="12">
        <f t="shared" si="0"/>
        <v>8162.72</v>
      </c>
      <c r="G34" s="13">
        <f t="shared" si="1"/>
        <v>0</v>
      </c>
      <c r="H34" s="12">
        <v>4000</v>
      </c>
    </row>
    <row r="35" spans="1:8" ht="27.75" customHeight="1">
      <c r="A35" s="14" t="s">
        <v>39</v>
      </c>
      <c r="B35" s="11">
        <f>SUM(C35+F35+G35+H35)</f>
        <v>86309.94</v>
      </c>
      <c r="C35" s="12">
        <f>SUM(D35+E35)</f>
        <v>50791</v>
      </c>
      <c r="D35" s="12">
        <v>0</v>
      </c>
      <c r="E35" s="12">
        <v>50791</v>
      </c>
      <c r="F35" s="12">
        <f t="shared" si="0"/>
        <v>17268.940000000002</v>
      </c>
      <c r="G35" s="13">
        <f t="shared" si="1"/>
        <v>0</v>
      </c>
      <c r="H35" s="12">
        <v>18250</v>
      </c>
    </row>
    <row r="36" spans="1:8" ht="46.5" customHeight="1">
      <c r="A36" s="10" t="s">
        <v>40</v>
      </c>
      <c r="B36" s="11">
        <f>SUM(C36+F36+G36+H36)</f>
        <v>61912.14</v>
      </c>
      <c r="C36" s="12">
        <f>SUM(D36+E36)</f>
        <v>43121</v>
      </c>
      <c r="D36" s="12">
        <v>13000</v>
      </c>
      <c r="E36" s="12">
        <v>30121</v>
      </c>
      <c r="F36" s="12">
        <f t="shared" si="0"/>
        <v>14661.140000000001</v>
      </c>
      <c r="G36" s="13">
        <f t="shared" si="1"/>
        <v>130</v>
      </c>
      <c r="H36" s="12">
        <v>4000</v>
      </c>
    </row>
    <row r="37" spans="1:8" ht="30" customHeight="1">
      <c r="A37" s="10" t="s">
        <v>41</v>
      </c>
      <c r="B37" s="11">
        <f>SUM(C37+F37+G37+H37)</f>
        <v>556096</v>
      </c>
      <c r="C37" s="12">
        <f>SUM(D37+E37)</f>
        <v>386400</v>
      </c>
      <c r="D37" s="12">
        <v>332000</v>
      </c>
      <c r="E37" s="12">
        <v>54400</v>
      </c>
      <c r="F37" s="12">
        <f t="shared" si="0"/>
        <v>131376</v>
      </c>
      <c r="G37" s="13">
        <f t="shared" si="1"/>
        <v>3320</v>
      </c>
      <c r="H37" s="12">
        <v>35000</v>
      </c>
    </row>
    <row r="38" spans="1:8" ht="45.75" customHeight="1">
      <c r="A38" s="10" t="s">
        <v>42</v>
      </c>
      <c r="B38" s="11">
        <f>SUM(C38+F38+G38+H38)</f>
        <v>261640</v>
      </c>
      <c r="C38" s="12">
        <f>SUM(D38+E38)</f>
        <v>173200</v>
      </c>
      <c r="D38" s="12">
        <v>155200</v>
      </c>
      <c r="E38" s="12">
        <v>18000</v>
      </c>
      <c r="F38" s="12">
        <f t="shared" si="0"/>
        <v>58888.000000000007</v>
      </c>
      <c r="G38" s="13">
        <f t="shared" si="1"/>
        <v>1552</v>
      </c>
      <c r="H38" s="12">
        <v>28000</v>
      </c>
    </row>
    <row r="39" spans="1:8" ht="30.75" customHeight="1">
      <c r="A39" s="10" t="s">
        <v>43</v>
      </c>
      <c r="B39" s="11">
        <f>SUM(C39+F39+G39+H39)</f>
        <v>60458.520000000004</v>
      </c>
      <c r="C39" s="12">
        <f>SUM(D39+E39)</f>
        <v>33178</v>
      </c>
      <c r="D39" s="12">
        <v>0</v>
      </c>
      <c r="E39" s="12">
        <v>33178</v>
      </c>
      <c r="F39" s="12">
        <f t="shared" si="0"/>
        <v>11280.52</v>
      </c>
      <c r="G39" s="13">
        <f t="shared" si="1"/>
        <v>0</v>
      </c>
      <c r="H39" s="12">
        <v>16000</v>
      </c>
    </row>
    <row r="40" spans="1:8" ht="32.25" customHeight="1">
      <c r="A40" s="10" t="s">
        <v>44</v>
      </c>
      <c r="B40" s="11">
        <f>SUM(C40+F40+G40+H40)</f>
        <v>433100</v>
      </c>
      <c r="C40" s="12">
        <f>SUM(D40+E40)</f>
        <v>306000</v>
      </c>
      <c r="D40" s="12">
        <v>306000</v>
      </c>
      <c r="E40" s="12">
        <v>0</v>
      </c>
      <c r="F40" s="12">
        <f t="shared" si="0"/>
        <v>104040.00000000001</v>
      </c>
      <c r="G40" s="13">
        <f t="shared" si="1"/>
        <v>3060</v>
      </c>
      <c r="H40" s="12">
        <v>20000</v>
      </c>
    </row>
    <row r="41" spans="1:8" ht="28.5" customHeight="1">
      <c r="A41" s="17" t="s">
        <v>45</v>
      </c>
      <c r="B41" s="11">
        <f>SUM(C41+F41+G41+H41)</f>
        <v>123748.66</v>
      </c>
      <c r="C41" s="12">
        <f>SUM(D41+E41)</f>
        <v>62499</v>
      </c>
      <c r="D41" s="12">
        <v>0</v>
      </c>
      <c r="E41" s="12">
        <v>62499</v>
      </c>
      <c r="F41" s="12">
        <f t="shared" si="0"/>
        <v>21249.66</v>
      </c>
      <c r="G41" s="13">
        <f t="shared" si="1"/>
        <v>0</v>
      </c>
      <c r="H41" s="12">
        <v>40000</v>
      </c>
    </row>
    <row r="42" spans="1:8" ht="29.25" customHeight="1">
      <c r="A42" s="18" t="s">
        <v>46</v>
      </c>
      <c r="B42" s="19">
        <f>SUM(B4:B41)</f>
        <v>5944362.1200000001</v>
      </c>
      <c r="C42" s="19">
        <f>SUM(C4:C41)</f>
        <v>4029976</v>
      </c>
      <c r="D42" s="19">
        <f t="shared" ref="D42:H42" si="2">SUM(D4:D41)</f>
        <v>3336528</v>
      </c>
      <c r="E42" s="19">
        <f t="shared" si="2"/>
        <v>693448</v>
      </c>
      <c r="F42" s="19">
        <f t="shared" si="2"/>
        <v>1370191.84</v>
      </c>
      <c r="G42" s="19">
        <f t="shared" si="2"/>
        <v>33365.279999999999</v>
      </c>
      <c r="H42" s="19">
        <f t="shared" si="2"/>
        <v>510829</v>
      </c>
    </row>
    <row r="43" spans="1:8" ht="30" customHeight="1">
      <c r="A43" s="15" t="s">
        <v>47</v>
      </c>
      <c r="B43" s="11">
        <f>SUM(C43+F43+G43+H43)</f>
        <v>26300</v>
      </c>
      <c r="C43" s="12">
        <f>SUM(D43+E43)</f>
        <v>18000</v>
      </c>
      <c r="D43" s="12">
        <v>18000</v>
      </c>
      <c r="E43" s="12">
        <v>0</v>
      </c>
      <c r="F43" s="12">
        <f t="shared" ref="F43:F48" si="3">SUM(C43*0.34)</f>
        <v>6120</v>
      </c>
      <c r="G43" s="13">
        <f t="shared" ref="G43:G50" si="4">SUM(D43*0.01)</f>
        <v>180</v>
      </c>
      <c r="H43" s="12">
        <v>2000</v>
      </c>
    </row>
    <row r="44" spans="1:8" ht="30.75" customHeight="1">
      <c r="A44" s="15" t="s">
        <v>48</v>
      </c>
      <c r="B44" s="11">
        <f>SUM(C44+F44+G44+H44)</f>
        <v>21170</v>
      </c>
      <c r="C44" s="12">
        <f>SUM(D44+E44)</f>
        <v>14200</v>
      </c>
      <c r="D44" s="12">
        <v>14200</v>
      </c>
      <c r="E44" s="12">
        <v>0</v>
      </c>
      <c r="F44" s="12">
        <f t="shared" si="3"/>
        <v>4828</v>
      </c>
      <c r="G44" s="13">
        <f t="shared" si="4"/>
        <v>142</v>
      </c>
      <c r="H44" s="12">
        <v>2000</v>
      </c>
    </row>
    <row r="45" spans="1:8" ht="45.75" customHeight="1">
      <c r="A45" s="20" t="s">
        <v>49</v>
      </c>
      <c r="B45" s="11">
        <f>SUM(C45+F45+G45+H45)</f>
        <v>24300</v>
      </c>
      <c r="C45" s="12">
        <f>SUM(D45+E45)</f>
        <v>18000</v>
      </c>
      <c r="D45" s="12">
        <v>18000</v>
      </c>
      <c r="E45" s="12">
        <v>0</v>
      </c>
      <c r="F45" s="12">
        <f t="shared" si="3"/>
        <v>6120</v>
      </c>
      <c r="G45" s="12">
        <f t="shared" si="4"/>
        <v>180</v>
      </c>
      <c r="H45" s="12">
        <v>0</v>
      </c>
    </row>
    <row r="46" spans="1:8" ht="30.75" customHeight="1">
      <c r="A46" s="15" t="s">
        <v>50</v>
      </c>
      <c r="B46" s="11">
        <f>SUM(C46+F46+G46+H46)</f>
        <v>27000</v>
      </c>
      <c r="C46" s="12">
        <f>SUM(D46+E46)</f>
        <v>20000</v>
      </c>
      <c r="D46" s="12">
        <v>20000</v>
      </c>
      <c r="E46" s="12">
        <v>0</v>
      </c>
      <c r="F46" s="12">
        <f t="shared" si="3"/>
        <v>6800.0000000000009</v>
      </c>
      <c r="G46" s="12">
        <f t="shared" si="4"/>
        <v>200</v>
      </c>
      <c r="H46" s="12">
        <v>0</v>
      </c>
    </row>
    <row r="47" spans="1:8" ht="32.25" customHeight="1">
      <c r="A47" s="20" t="s">
        <v>51</v>
      </c>
      <c r="B47" s="11">
        <f>SUM(C47+F47+G47+H47)</f>
        <v>88806.799999999988</v>
      </c>
      <c r="C47" s="12">
        <f>SUM(D47+E47)</f>
        <v>55268</v>
      </c>
      <c r="D47" s="12">
        <v>55268</v>
      </c>
      <c r="E47" s="12">
        <v>0</v>
      </c>
      <c r="F47" s="12">
        <f t="shared" si="3"/>
        <v>18791.120000000003</v>
      </c>
      <c r="G47" s="13">
        <f t="shared" si="4"/>
        <v>552.68000000000006</v>
      </c>
      <c r="H47" s="12">
        <v>14195</v>
      </c>
    </row>
    <row r="48" spans="1:8" ht="29.25" customHeight="1">
      <c r="A48" s="20" t="s">
        <v>52</v>
      </c>
      <c r="B48" s="11">
        <f>SUM(C48+F48+G48+H48)</f>
        <v>27300</v>
      </c>
      <c r="C48" s="12">
        <f>SUM(D48+E48)</f>
        <v>18000</v>
      </c>
      <c r="D48" s="12">
        <v>18000</v>
      </c>
      <c r="E48" s="12">
        <v>0</v>
      </c>
      <c r="F48" s="12">
        <f t="shared" si="3"/>
        <v>6120</v>
      </c>
      <c r="G48" s="12">
        <f t="shared" si="4"/>
        <v>180</v>
      </c>
      <c r="H48" s="12">
        <v>3000</v>
      </c>
    </row>
    <row r="49" spans="1:8" ht="28.5" customHeight="1">
      <c r="A49" s="21" t="s">
        <v>53</v>
      </c>
      <c r="B49" s="19">
        <f t="shared" ref="B49:H49" si="5">SUM(B43:B48)</f>
        <v>214876.79999999999</v>
      </c>
      <c r="C49" s="19">
        <f t="shared" si="5"/>
        <v>143468</v>
      </c>
      <c r="D49" s="19">
        <f t="shared" si="5"/>
        <v>143468</v>
      </c>
      <c r="E49" s="19">
        <f t="shared" si="5"/>
        <v>0</v>
      </c>
      <c r="F49" s="19">
        <f t="shared" si="5"/>
        <v>48779.12</v>
      </c>
      <c r="G49" s="19">
        <f t="shared" si="5"/>
        <v>1434.68</v>
      </c>
      <c r="H49" s="19">
        <f t="shared" si="5"/>
        <v>21195</v>
      </c>
    </row>
    <row r="50" spans="1:8" ht="30" customHeight="1">
      <c r="A50" s="10" t="s">
        <v>54</v>
      </c>
      <c r="B50" s="11">
        <f>SUM(C50+F50+G50+H50)</f>
        <v>23000</v>
      </c>
      <c r="C50" s="12">
        <f>SUM(D50+E50)</f>
        <v>13000</v>
      </c>
      <c r="D50" s="12">
        <v>0</v>
      </c>
      <c r="E50" s="12">
        <v>13000</v>
      </c>
      <c r="F50" s="12">
        <v>0</v>
      </c>
      <c r="G50" s="13">
        <f t="shared" si="4"/>
        <v>0</v>
      </c>
      <c r="H50" s="12">
        <v>10000</v>
      </c>
    </row>
    <row r="51" spans="1:8" ht="35.25" customHeight="1">
      <c r="A51" s="18" t="s">
        <v>55</v>
      </c>
      <c r="B51" s="19">
        <f>SUM(B50)</f>
        <v>23000</v>
      </c>
      <c r="C51" s="19">
        <f t="shared" ref="C51:H51" si="6">SUM(C50)</f>
        <v>13000</v>
      </c>
      <c r="D51" s="19">
        <f t="shared" si="6"/>
        <v>0</v>
      </c>
      <c r="E51" s="19">
        <f t="shared" si="6"/>
        <v>13000</v>
      </c>
      <c r="F51" s="19">
        <f t="shared" si="6"/>
        <v>0</v>
      </c>
      <c r="G51" s="19">
        <f t="shared" si="6"/>
        <v>0</v>
      </c>
      <c r="H51" s="19">
        <f t="shared" si="6"/>
        <v>10000</v>
      </c>
    </row>
    <row r="52" spans="1:8" ht="46.5" customHeight="1">
      <c r="A52" s="16" t="s">
        <v>56</v>
      </c>
      <c r="B52" s="11">
        <f>SUM(C52+F52+G52+H52)</f>
        <v>21750</v>
      </c>
      <c r="C52" s="12">
        <f>SUM(D52+E52)</f>
        <v>15000</v>
      </c>
      <c r="D52" s="12">
        <v>15000</v>
      </c>
      <c r="E52" s="12">
        <v>0</v>
      </c>
      <c r="F52" s="12">
        <f>SUM(C52*0.34)</f>
        <v>5100</v>
      </c>
      <c r="G52" s="13">
        <f>SUM(D52*0.01)</f>
        <v>150</v>
      </c>
      <c r="H52" s="12">
        <v>1500</v>
      </c>
    </row>
    <row r="53" spans="1:8" ht="29.25" customHeight="1">
      <c r="A53" s="16" t="s">
        <v>57</v>
      </c>
      <c r="B53" s="11">
        <f>SUM(C53+F53+G53+H53)</f>
        <v>26225.120000000003</v>
      </c>
      <c r="C53" s="12">
        <f>SUM(D53+E53)</f>
        <v>17668</v>
      </c>
      <c r="D53" s="12">
        <v>12000</v>
      </c>
      <c r="E53" s="12">
        <v>5668</v>
      </c>
      <c r="F53" s="12">
        <f>SUM(C53*0.34)</f>
        <v>6007.1200000000008</v>
      </c>
      <c r="G53" s="13">
        <f>SUM(D53*0.01)</f>
        <v>120</v>
      </c>
      <c r="H53" s="12">
        <v>2430</v>
      </c>
    </row>
    <row r="54" spans="1:8" ht="39" customHeight="1">
      <c r="A54" s="16" t="s">
        <v>58</v>
      </c>
      <c r="B54" s="11">
        <f>SUM(C54+F54+G54+H54)</f>
        <v>7595.12</v>
      </c>
      <c r="C54" s="12">
        <f>SUM(D54+E54)</f>
        <v>5668</v>
      </c>
      <c r="D54" s="12">
        <v>0</v>
      </c>
      <c r="E54" s="12">
        <v>5668</v>
      </c>
      <c r="F54" s="12">
        <f>SUM(C54*0.34)</f>
        <v>1927.1200000000001</v>
      </c>
      <c r="G54" s="13">
        <f>SUM(D54*0.01)</f>
        <v>0</v>
      </c>
      <c r="H54" s="12">
        <v>0</v>
      </c>
    </row>
    <row r="55" spans="1:8" ht="18.75" customHeight="1">
      <c r="A55" s="16" t="s">
        <v>59</v>
      </c>
      <c r="B55" s="11">
        <f>SUM(C55+F55+G55+H55)</f>
        <v>6678</v>
      </c>
      <c r="C55" s="12">
        <f>SUM(D55+E55)</f>
        <v>4080</v>
      </c>
      <c r="D55" s="12">
        <v>4080</v>
      </c>
      <c r="E55" s="12">
        <v>0</v>
      </c>
      <c r="F55" s="12">
        <f>SUM(C55*0.34)</f>
        <v>1387.2</v>
      </c>
      <c r="G55" s="13">
        <f>SUM(D55*0.01)</f>
        <v>40.800000000000004</v>
      </c>
      <c r="H55" s="12">
        <v>1170</v>
      </c>
    </row>
    <row r="56" spans="1:8" ht="45.75" customHeight="1">
      <c r="A56" s="20" t="s">
        <v>60</v>
      </c>
      <c r="B56" s="11">
        <f>SUM(C56+F56+G56+H56)</f>
        <v>23384</v>
      </c>
      <c r="C56" s="12">
        <f>SUM(D56+E56)</f>
        <v>15000</v>
      </c>
      <c r="D56" s="12">
        <v>15000</v>
      </c>
      <c r="E56" s="12">
        <v>0</v>
      </c>
      <c r="F56" s="12">
        <f>SUM(C56*0.34)</f>
        <v>5100</v>
      </c>
      <c r="G56" s="13">
        <f>SUM(D56*0.01)</f>
        <v>150</v>
      </c>
      <c r="H56" s="12">
        <v>3134</v>
      </c>
    </row>
    <row r="57" spans="1:8" ht="29.25" customHeight="1">
      <c r="A57" s="18" t="s">
        <v>61</v>
      </c>
      <c r="B57" s="19">
        <f t="shared" ref="B57:H57" si="7">SUM(B52:B56)</f>
        <v>85632.24</v>
      </c>
      <c r="C57" s="19">
        <f t="shared" si="7"/>
        <v>57416</v>
      </c>
      <c r="D57" s="19">
        <f t="shared" si="7"/>
        <v>46080</v>
      </c>
      <c r="E57" s="19">
        <f t="shared" si="7"/>
        <v>11336</v>
      </c>
      <c r="F57" s="19">
        <f t="shared" si="7"/>
        <v>19521.440000000002</v>
      </c>
      <c r="G57" s="19">
        <f t="shared" si="7"/>
        <v>460.8</v>
      </c>
      <c r="H57" s="19">
        <f t="shared" si="7"/>
        <v>8234</v>
      </c>
    </row>
    <row r="58" spans="1:8" ht="30" customHeight="1">
      <c r="A58" s="16" t="s">
        <v>62</v>
      </c>
      <c r="B58" s="11">
        <f>SUM(C58+F58+G58+H58)</f>
        <v>37049.5</v>
      </c>
      <c r="C58" s="12">
        <f>SUM(D58+E58)</f>
        <v>24630</v>
      </c>
      <c r="D58" s="12">
        <v>24630</v>
      </c>
      <c r="E58" s="12">
        <v>0</v>
      </c>
      <c r="F58" s="12">
        <f>SUM(C58*0.34)</f>
        <v>8374.2000000000007</v>
      </c>
      <c r="G58" s="13">
        <f>SUM(D58*0.01)</f>
        <v>246.3</v>
      </c>
      <c r="H58" s="12">
        <v>3799</v>
      </c>
    </row>
    <row r="59" spans="1:8" ht="30.75" customHeight="1">
      <c r="A59" s="10" t="s">
        <v>115</v>
      </c>
      <c r="B59" s="11">
        <f>SUM(C59+F59+G59+H59)</f>
        <v>132949.6</v>
      </c>
      <c r="C59" s="12">
        <f>SUM(D59+E59)</f>
        <v>93296</v>
      </c>
      <c r="D59" s="12">
        <v>93296</v>
      </c>
      <c r="E59" s="12">
        <v>0</v>
      </c>
      <c r="F59" s="12">
        <f t="shared" ref="F59:F64" si="8">SUM(C59*0.34)</f>
        <v>31720.640000000003</v>
      </c>
      <c r="G59" s="12">
        <f t="shared" ref="G59:G64" si="9">SUM(D59*0.01)</f>
        <v>932.96</v>
      </c>
      <c r="H59" s="12">
        <v>7000</v>
      </c>
    </row>
    <row r="60" spans="1:8" ht="30" customHeight="1">
      <c r="A60" s="10" t="s">
        <v>63</v>
      </c>
      <c r="B60" s="11">
        <f>SUM(C60+F60+G60+H60)</f>
        <v>149355.74</v>
      </c>
      <c r="C60" s="12">
        <f>SUM(D60+E60)</f>
        <v>103324</v>
      </c>
      <c r="D60" s="12">
        <v>86958</v>
      </c>
      <c r="E60" s="12">
        <v>16366</v>
      </c>
      <c r="F60" s="12">
        <f t="shared" si="8"/>
        <v>35130.160000000003</v>
      </c>
      <c r="G60" s="13">
        <f t="shared" si="9"/>
        <v>869.58</v>
      </c>
      <c r="H60" s="12">
        <v>10032</v>
      </c>
    </row>
    <row r="61" spans="1:8" ht="30.75" customHeight="1">
      <c r="A61" s="16" t="s">
        <v>64</v>
      </c>
      <c r="B61" s="11">
        <f>SUM(C61+F61+G61+H61)</f>
        <v>63820</v>
      </c>
      <c r="C61" s="12">
        <f>SUM(D61+E61)</f>
        <v>40400</v>
      </c>
      <c r="D61" s="12">
        <v>40400</v>
      </c>
      <c r="E61" s="12">
        <v>0</v>
      </c>
      <c r="F61" s="12">
        <f t="shared" si="8"/>
        <v>13736.000000000002</v>
      </c>
      <c r="G61" s="13">
        <f t="shared" si="9"/>
        <v>404</v>
      </c>
      <c r="H61" s="12">
        <v>9280</v>
      </c>
    </row>
    <row r="62" spans="1:8" ht="39.75" customHeight="1">
      <c r="A62" s="16" t="s">
        <v>65</v>
      </c>
      <c r="B62" s="11">
        <f>SUM(C62+F62+G62+H62)</f>
        <v>43500</v>
      </c>
      <c r="C62" s="12">
        <f>SUM(D62+E62)</f>
        <v>30000</v>
      </c>
      <c r="D62" s="12">
        <v>30000</v>
      </c>
      <c r="E62" s="12">
        <v>0</v>
      </c>
      <c r="F62" s="12">
        <f t="shared" si="8"/>
        <v>10200</v>
      </c>
      <c r="G62" s="12">
        <f t="shared" si="9"/>
        <v>300</v>
      </c>
      <c r="H62" s="12">
        <v>3000</v>
      </c>
    </row>
    <row r="63" spans="1:8" ht="30" customHeight="1">
      <c r="A63" s="16" t="s">
        <v>66</v>
      </c>
      <c r="B63" s="11">
        <f>SUM(C63+F63+G63+H63)</f>
        <v>121848</v>
      </c>
      <c r="C63" s="12">
        <f>SUM(D63+E63)</f>
        <v>79000</v>
      </c>
      <c r="D63" s="12">
        <v>79000</v>
      </c>
      <c r="E63" s="12">
        <v>0</v>
      </c>
      <c r="F63" s="12">
        <f t="shared" si="8"/>
        <v>26860.000000000004</v>
      </c>
      <c r="G63" s="12">
        <f t="shared" si="9"/>
        <v>790</v>
      </c>
      <c r="H63" s="12">
        <v>15198</v>
      </c>
    </row>
    <row r="64" spans="1:8" ht="30.75" customHeight="1">
      <c r="A64" s="16" t="s">
        <v>67</v>
      </c>
      <c r="B64" s="11">
        <f>SUM(C64+F64+G64+H64)</f>
        <v>31150</v>
      </c>
      <c r="C64" s="12">
        <f>SUM(D64+E64)</f>
        <v>19000</v>
      </c>
      <c r="D64" s="12">
        <v>19000</v>
      </c>
      <c r="E64" s="12">
        <v>0</v>
      </c>
      <c r="F64" s="12">
        <f t="shared" si="8"/>
        <v>6460.0000000000009</v>
      </c>
      <c r="G64" s="13">
        <f t="shared" si="9"/>
        <v>190</v>
      </c>
      <c r="H64" s="12">
        <v>5500</v>
      </c>
    </row>
    <row r="65" spans="1:8" ht="33" customHeight="1">
      <c r="A65" s="18" t="s">
        <v>68</v>
      </c>
      <c r="B65" s="22">
        <f t="shared" ref="B65:H65" si="10">SUM(B58:B64)</f>
        <v>579672.84</v>
      </c>
      <c r="C65" s="19">
        <f t="shared" si="10"/>
        <v>389650</v>
      </c>
      <c r="D65" s="19">
        <f t="shared" si="10"/>
        <v>373284</v>
      </c>
      <c r="E65" s="19">
        <f t="shared" si="10"/>
        <v>16366</v>
      </c>
      <c r="F65" s="19">
        <f t="shared" si="10"/>
        <v>132481</v>
      </c>
      <c r="G65" s="19">
        <f t="shared" si="10"/>
        <v>3732.84</v>
      </c>
      <c r="H65" s="19">
        <f t="shared" si="10"/>
        <v>53809</v>
      </c>
    </row>
    <row r="66" spans="1:8" ht="30.75" customHeight="1">
      <c r="A66" s="10" t="s">
        <v>121</v>
      </c>
      <c r="B66" s="11">
        <f>SUM(C66+F66+G66+H66)</f>
        <v>46540</v>
      </c>
      <c r="C66" s="12">
        <f>SUM(D66+E66)</f>
        <v>32500</v>
      </c>
      <c r="D66" s="12">
        <v>30000</v>
      </c>
      <c r="E66" s="12">
        <v>2500</v>
      </c>
      <c r="F66" s="12">
        <f>SUM(C66*0.34)</f>
        <v>11050</v>
      </c>
      <c r="G66" s="13">
        <f>SUM(D66*0.01)</f>
        <v>300</v>
      </c>
      <c r="H66" s="12">
        <v>2690</v>
      </c>
    </row>
    <row r="67" spans="1:8" ht="31.5" customHeight="1">
      <c r="A67" s="16" t="s">
        <v>69</v>
      </c>
      <c r="B67" s="11">
        <f>SUM(C67+F67+G67+H67)</f>
        <v>55000</v>
      </c>
      <c r="C67" s="12">
        <f>SUM(D67+E67)</f>
        <v>40000</v>
      </c>
      <c r="D67" s="12">
        <v>40000</v>
      </c>
      <c r="E67" s="12">
        <v>0</v>
      </c>
      <c r="F67" s="12">
        <f t="shared" ref="F67:F74" si="11">SUM(C67*0.34)</f>
        <v>13600.000000000002</v>
      </c>
      <c r="G67" s="13">
        <f t="shared" ref="G67:G74" si="12">SUM(D67*0.01)</f>
        <v>400</v>
      </c>
      <c r="H67" s="12">
        <v>1000</v>
      </c>
    </row>
    <row r="68" spans="1:8" ht="32.25" customHeight="1">
      <c r="A68" s="16" t="s">
        <v>70</v>
      </c>
      <c r="B68" s="11">
        <f>SUM(C68+F68+G68+H68)</f>
        <v>98820</v>
      </c>
      <c r="C68" s="12">
        <f>SUM(D68+E68)</f>
        <v>65200</v>
      </c>
      <c r="D68" s="12">
        <v>65200</v>
      </c>
      <c r="E68" s="12">
        <v>0</v>
      </c>
      <c r="F68" s="12">
        <f t="shared" si="11"/>
        <v>22168</v>
      </c>
      <c r="G68" s="13">
        <f t="shared" si="12"/>
        <v>652</v>
      </c>
      <c r="H68" s="12">
        <v>10800</v>
      </c>
    </row>
    <row r="69" spans="1:8" ht="30.75" customHeight="1">
      <c r="A69" s="16" t="s">
        <v>71</v>
      </c>
      <c r="B69" s="11">
        <f>SUM(C69+F69+G69+H69)</f>
        <v>38750</v>
      </c>
      <c r="C69" s="12">
        <f>SUM(D69+E69)</f>
        <v>25000</v>
      </c>
      <c r="D69" s="12">
        <v>25000</v>
      </c>
      <c r="E69" s="12">
        <v>0</v>
      </c>
      <c r="F69" s="12">
        <f t="shared" si="11"/>
        <v>8500</v>
      </c>
      <c r="G69" s="13">
        <f t="shared" si="12"/>
        <v>250</v>
      </c>
      <c r="H69" s="12">
        <v>5000</v>
      </c>
    </row>
    <row r="70" spans="1:8" ht="15.75">
      <c r="A70" s="10" t="s">
        <v>72</v>
      </c>
      <c r="B70" s="11">
        <f>SUM(C70+F70+G70+H70)</f>
        <v>16700</v>
      </c>
      <c r="C70" s="12">
        <f>SUM(D70+E70)</f>
        <v>14400</v>
      </c>
      <c r="D70" s="12">
        <v>0</v>
      </c>
      <c r="E70" s="12">
        <v>14400</v>
      </c>
      <c r="F70" s="12">
        <v>0</v>
      </c>
      <c r="G70" s="13">
        <f t="shared" si="12"/>
        <v>0</v>
      </c>
      <c r="H70" s="12">
        <v>2300</v>
      </c>
    </row>
    <row r="71" spans="1:8" ht="28.5" customHeight="1">
      <c r="A71" s="16" t="s">
        <v>73</v>
      </c>
      <c r="B71" s="11">
        <f>SUM(C71+F71+G71+H71)</f>
        <v>158200</v>
      </c>
      <c r="C71" s="12">
        <f>SUM(D71+E71)</f>
        <v>112000</v>
      </c>
      <c r="D71" s="12">
        <v>112000</v>
      </c>
      <c r="E71" s="12">
        <v>0</v>
      </c>
      <c r="F71" s="12">
        <f t="shared" si="11"/>
        <v>38080</v>
      </c>
      <c r="G71" s="13">
        <f t="shared" si="12"/>
        <v>1120</v>
      </c>
      <c r="H71" s="12">
        <v>7000</v>
      </c>
    </row>
    <row r="72" spans="1:8" ht="31.5" customHeight="1">
      <c r="A72" s="10" t="s">
        <v>74</v>
      </c>
      <c r="B72" s="11">
        <f>SUM(C72+F72+G72+H72)</f>
        <v>7046.26</v>
      </c>
      <c r="C72" s="12">
        <f>SUM(D72+E72)</f>
        <v>4139</v>
      </c>
      <c r="D72" s="12">
        <v>0</v>
      </c>
      <c r="E72" s="12">
        <v>4139</v>
      </c>
      <c r="F72" s="12">
        <f t="shared" si="11"/>
        <v>1407.26</v>
      </c>
      <c r="G72" s="13">
        <f t="shared" si="12"/>
        <v>0</v>
      </c>
      <c r="H72" s="12">
        <v>1500</v>
      </c>
    </row>
    <row r="73" spans="1:8" ht="35.25" customHeight="1">
      <c r="A73" s="10" t="s">
        <v>75</v>
      </c>
      <c r="B73" s="11">
        <f>SUM(C73+F73+G73+H73)</f>
        <v>7046.26</v>
      </c>
      <c r="C73" s="12">
        <f>SUM(D73+E73)</f>
        <v>4139</v>
      </c>
      <c r="D73" s="12">
        <v>0</v>
      </c>
      <c r="E73" s="12">
        <v>4139</v>
      </c>
      <c r="F73" s="12">
        <f t="shared" si="11"/>
        <v>1407.26</v>
      </c>
      <c r="G73" s="13">
        <f t="shared" si="12"/>
        <v>0</v>
      </c>
      <c r="H73" s="12">
        <v>1500</v>
      </c>
    </row>
    <row r="74" spans="1:8" ht="35.25" customHeight="1">
      <c r="A74" s="10" t="s">
        <v>76</v>
      </c>
      <c r="B74" s="11">
        <f>SUM(C74+F74+G74+H74)</f>
        <v>17040</v>
      </c>
      <c r="C74" s="12">
        <f>SUM(D74+E74)</f>
        <v>10400</v>
      </c>
      <c r="D74" s="12">
        <v>10400</v>
      </c>
      <c r="E74" s="12">
        <v>0</v>
      </c>
      <c r="F74" s="12">
        <f t="shared" si="11"/>
        <v>3536.0000000000005</v>
      </c>
      <c r="G74" s="12">
        <f t="shared" si="12"/>
        <v>104</v>
      </c>
      <c r="H74" s="12">
        <v>3000</v>
      </c>
    </row>
    <row r="75" spans="1:8" ht="33" customHeight="1">
      <c r="A75" s="18" t="s">
        <v>77</v>
      </c>
      <c r="B75" s="22">
        <f t="shared" ref="B75:H75" si="13">SUM(B66:B74)</f>
        <v>445142.52</v>
      </c>
      <c r="C75" s="19">
        <f t="shared" si="13"/>
        <v>307778</v>
      </c>
      <c r="D75" s="19">
        <f t="shared" si="13"/>
        <v>282600</v>
      </c>
      <c r="E75" s="23">
        <f t="shared" si="13"/>
        <v>25178</v>
      </c>
      <c r="F75" s="23">
        <f t="shared" si="13"/>
        <v>99748.51999999999</v>
      </c>
      <c r="G75" s="23">
        <f t="shared" si="13"/>
        <v>2826</v>
      </c>
      <c r="H75" s="23">
        <f t="shared" si="13"/>
        <v>34790</v>
      </c>
    </row>
    <row r="76" spans="1:8" ht="46.5" customHeight="1">
      <c r="A76" s="10" t="s">
        <v>78</v>
      </c>
      <c r="B76" s="11">
        <f>SUM(C76+F76+G76+H76)</f>
        <v>141330</v>
      </c>
      <c r="C76" s="12">
        <f>SUM(D76+E76)</f>
        <v>96620</v>
      </c>
      <c r="D76" s="12">
        <v>96620</v>
      </c>
      <c r="E76" s="12">
        <v>0</v>
      </c>
      <c r="F76" s="12">
        <f>SUM(C76*0.34)</f>
        <v>32850.800000000003</v>
      </c>
      <c r="G76" s="13">
        <f>SUM(D76*0.01)</f>
        <v>966.2</v>
      </c>
      <c r="H76" s="12">
        <v>10893</v>
      </c>
    </row>
    <row r="77" spans="1:8" ht="24.75" customHeight="1">
      <c r="A77" s="17" t="s">
        <v>79</v>
      </c>
      <c r="B77" s="11">
        <f>SUM(C77+F77+G77+H77)</f>
        <v>40500</v>
      </c>
      <c r="C77" s="12">
        <f>SUM(D77+E77)</f>
        <v>30000</v>
      </c>
      <c r="D77" s="12">
        <v>30000</v>
      </c>
      <c r="E77" s="12">
        <v>0</v>
      </c>
      <c r="F77" s="12">
        <f>SUM(C77*0.34)</f>
        <v>10200</v>
      </c>
      <c r="G77" s="13">
        <f>SUM(D77*0.01)</f>
        <v>300</v>
      </c>
      <c r="H77" s="12">
        <v>0</v>
      </c>
    </row>
    <row r="78" spans="1:8" ht="35.25" customHeight="1">
      <c r="A78" s="10" t="s">
        <v>80</v>
      </c>
      <c r="B78" s="11">
        <f>SUM(C78+F78+G78+H78)</f>
        <v>278917.7</v>
      </c>
      <c r="C78" s="12">
        <f>SUM(D78+E78)</f>
        <v>202902</v>
      </c>
      <c r="D78" s="12">
        <v>202902</v>
      </c>
      <c r="E78" s="12">
        <v>0</v>
      </c>
      <c r="F78" s="12">
        <f>SUM(C78*0.34)</f>
        <v>68986.680000000008</v>
      </c>
      <c r="G78" s="12">
        <f>SUM(D78*0.01)</f>
        <v>2029.02</v>
      </c>
      <c r="H78" s="12">
        <v>5000</v>
      </c>
    </row>
    <row r="79" spans="1:8" ht="3" hidden="1" customHeight="1">
      <c r="A79" s="16" t="s">
        <v>81</v>
      </c>
      <c r="B79" s="11">
        <f>SUM(C79+F79+G79+H79)</f>
        <v>28305</v>
      </c>
      <c r="C79" s="12">
        <f>SUM(D79+E79)</f>
        <v>18000</v>
      </c>
      <c r="D79" s="12">
        <v>18000</v>
      </c>
      <c r="E79" s="12">
        <v>0</v>
      </c>
      <c r="F79" s="12">
        <f>SUM(C79*0.34)</f>
        <v>6120</v>
      </c>
      <c r="G79" s="13">
        <f>SUM(D79*0.01)</f>
        <v>180</v>
      </c>
      <c r="H79" s="12">
        <v>4005</v>
      </c>
    </row>
    <row r="80" spans="1:8" ht="30.75" customHeight="1">
      <c r="A80" s="10" t="s">
        <v>82</v>
      </c>
      <c r="B80" s="11">
        <f>SUM(C80+F80+G80+H80)</f>
        <v>953825</v>
      </c>
      <c r="C80" s="12">
        <f>SUM(D80+E80)</f>
        <v>569500</v>
      </c>
      <c r="D80" s="12">
        <v>469500</v>
      </c>
      <c r="E80" s="12">
        <v>100000</v>
      </c>
      <c r="F80" s="12">
        <f>SUM(C80*0.34)</f>
        <v>193630</v>
      </c>
      <c r="G80" s="12">
        <f>SUM(D80*0.01)</f>
        <v>4695</v>
      </c>
      <c r="H80" s="12">
        <v>186000</v>
      </c>
    </row>
    <row r="81" spans="1:8" ht="33.75" customHeight="1">
      <c r="A81" s="18" t="s">
        <v>83</v>
      </c>
      <c r="B81" s="22">
        <f t="shared" ref="B81:H81" si="14">SUM(B76:B80)</f>
        <v>1442877.7</v>
      </c>
      <c r="C81" s="19">
        <f t="shared" si="14"/>
        <v>917022</v>
      </c>
      <c r="D81" s="19">
        <f t="shared" si="14"/>
        <v>817022</v>
      </c>
      <c r="E81" s="23">
        <f t="shared" si="14"/>
        <v>100000</v>
      </c>
      <c r="F81" s="23">
        <f t="shared" si="14"/>
        <v>311787.48</v>
      </c>
      <c r="G81" s="23">
        <f t="shared" si="14"/>
        <v>8170.22</v>
      </c>
      <c r="H81" s="23">
        <f t="shared" si="14"/>
        <v>205898</v>
      </c>
    </row>
    <row r="82" spans="1:8" ht="45.75" customHeight="1">
      <c r="A82" s="10" t="s">
        <v>84</v>
      </c>
      <c r="B82" s="11">
        <f>SUM(C82+F82+G82+H82)</f>
        <v>85711.200000000012</v>
      </c>
      <c r="C82" s="12">
        <f>SUM(D82+E82)</f>
        <v>57972</v>
      </c>
      <c r="D82" s="12">
        <v>57972</v>
      </c>
      <c r="E82" s="12">
        <v>0</v>
      </c>
      <c r="F82" s="12">
        <f t="shared" ref="F82:F87" si="15">SUM(C82*0.34)</f>
        <v>19710.480000000003</v>
      </c>
      <c r="G82" s="13">
        <f t="shared" ref="G82:G87" si="16">SUM(D82*0.01)</f>
        <v>579.72</v>
      </c>
      <c r="H82" s="12">
        <v>7449</v>
      </c>
    </row>
    <row r="83" spans="1:8" ht="46.5" customHeight="1">
      <c r="A83" s="10" t="s">
        <v>85</v>
      </c>
      <c r="B83" s="11">
        <f>SUM(C83+F83+G83+H83)</f>
        <v>42135.54</v>
      </c>
      <c r="C83" s="12">
        <f>SUM(D83+E83)</f>
        <v>25781</v>
      </c>
      <c r="D83" s="12">
        <v>14000</v>
      </c>
      <c r="E83" s="12">
        <v>11781</v>
      </c>
      <c r="F83" s="12">
        <f t="shared" si="15"/>
        <v>8765.5400000000009</v>
      </c>
      <c r="G83" s="13">
        <f t="shared" si="16"/>
        <v>140</v>
      </c>
      <c r="H83" s="12">
        <v>7449</v>
      </c>
    </row>
    <row r="84" spans="1:8" ht="34.5" customHeight="1">
      <c r="A84" s="10" t="s">
        <v>86</v>
      </c>
      <c r="B84" s="11">
        <f>SUM(C84+F84+G84+H84)</f>
        <v>17417.16</v>
      </c>
      <c r="C84" s="12">
        <f>SUM(D84+E84)</f>
        <v>8724</v>
      </c>
      <c r="D84" s="12">
        <v>0</v>
      </c>
      <c r="E84" s="12">
        <v>8724</v>
      </c>
      <c r="F84" s="12">
        <f t="shared" si="15"/>
        <v>2966.1600000000003</v>
      </c>
      <c r="G84" s="13">
        <f t="shared" si="16"/>
        <v>0</v>
      </c>
      <c r="H84" s="12">
        <v>5727</v>
      </c>
    </row>
    <row r="85" spans="1:8" ht="33" customHeight="1">
      <c r="A85" s="10" t="s">
        <v>87</v>
      </c>
      <c r="B85" s="11">
        <f>SUM(C85+F85+G85+H85)</f>
        <v>22250</v>
      </c>
      <c r="C85" s="12">
        <f>SUM(D85+E85)</f>
        <v>15000</v>
      </c>
      <c r="D85" s="12">
        <v>15000</v>
      </c>
      <c r="E85" s="12">
        <v>0</v>
      </c>
      <c r="F85" s="12">
        <f t="shared" si="15"/>
        <v>5100</v>
      </c>
      <c r="G85" s="13">
        <f t="shared" si="16"/>
        <v>150</v>
      </c>
      <c r="H85" s="12">
        <v>2000</v>
      </c>
    </row>
    <row r="86" spans="1:8" ht="46.5" customHeight="1">
      <c r="A86" s="16" t="s">
        <v>88</v>
      </c>
      <c r="B86" s="11">
        <f>SUM(C86+F86+G86+H86)</f>
        <v>39880</v>
      </c>
      <c r="C86" s="12">
        <f>SUM(D86+E86)</f>
        <v>28800</v>
      </c>
      <c r="D86" s="12">
        <v>28800</v>
      </c>
      <c r="E86" s="12">
        <v>0</v>
      </c>
      <c r="F86" s="12">
        <f t="shared" si="15"/>
        <v>9792</v>
      </c>
      <c r="G86" s="13">
        <f t="shared" si="16"/>
        <v>288</v>
      </c>
      <c r="H86" s="12">
        <v>1000</v>
      </c>
    </row>
    <row r="87" spans="1:8" ht="32.25" customHeight="1">
      <c r="A87" s="16" t="s">
        <v>89</v>
      </c>
      <c r="B87" s="11">
        <f>SUM(C87+F87+G87+H87)</f>
        <v>4998.2</v>
      </c>
      <c r="C87" s="12">
        <f>SUM(D87+E87)</f>
        <v>3730</v>
      </c>
      <c r="D87" s="12">
        <v>0</v>
      </c>
      <c r="E87" s="12">
        <v>3730</v>
      </c>
      <c r="F87" s="12">
        <f t="shared" si="15"/>
        <v>1268.2</v>
      </c>
      <c r="G87" s="13">
        <f t="shared" si="16"/>
        <v>0</v>
      </c>
      <c r="H87" s="12">
        <v>0</v>
      </c>
    </row>
    <row r="88" spans="1:8" ht="46.5" customHeight="1">
      <c r="A88" s="18" t="s">
        <v>90</v>
      </c>
      <c r="B88" s="22">
        <f t="shared" ref="B88:H88" si="17">SUM(B82:B87)</f>
        <v>212392.10000000003</v>
      </c>
      <c r="C88" s="19">
        <f t="shared" si="17"/>
        <v>140007</v>
      </c>
      <c r="D88" s="19">
        <f t="shared" si="17"/>
        <v>115772</v>
      </c>
      <c r="E88" s="23">
        <f t="shared" si="17"/>
        <v>24235</v>
      </c>
      <c r="F88" s="19">
        <f t="shared" si="17"/>
        <v>47602.380000000005</v>
      </c>
      <c r="G88" s="23">
        <f t="shared" si="17"/>
        <v>1157.72</v>
      </c>
      <c r="H88" s="23">
        <f t="shared" si="17"/>
        <v>23625</v>
      </c>
    </row>
    <row r="89" spans="1:8" ht="30" customHeight="1">
      <c r="A89" s="10" t="s">
        <v>91</v>
      </c>
      <c r="B89" s="11">
        <f>SUM(C89+F89+G89+H89)</f>
        <v>23394</v>
      </c>
      <c r="C89" s="12">
        <f>SUM(D89+E89)</f>
        <v>15000</v>
      </c>
      <c r="D89" s="12">
        <v>15000</v>
      </c>
      <c r="E89" s="12">
        <v>0</v>
      </c>
      <c r="F89" s="12">
        <f>SUM(C89*0.34)</f>
        <v>5100</v>
      </c>
      <c r="G89" s="12">
        <f>SUM(D89*0.01)</f>
        <v>150</v>
      </c>
      <c r="H89" s="12">
        <v>3144</v>
      </c>
    </row>
    <row r="90" spans="1:8" ht="29.25" customHeight="1">
      <c r="A90" s="10" t="s">
        <v>92</v>
      </c>
      <c r="B90" s="11">
        <f>SUM(C90+F90+G90+H90)</f>
        <v>24300</v>
      </c>
      <c r="C90" s="12">
        <f>SUM(D90+E90)</f>
        <v>18000</v>
      </c>
      <c r="D90" s="12">
        <v>18000</v>
      </c>
      <c r="E90" s="12">
        <v>0</v>
      </c>
      <c r="F90" s="12">
        <f>SUM(C90*0.34)</f>
        <v>6120</v>
      </c>
      <c r="G90" s="13">
        <f>SUM(D90*0.01)</f>
        <v>180</v>
      </c>
      <c r="H90" s="12">
        <v>0</v>
      </c>
    </row>
    <row r="91" spans="1:8" ht="45.75" customHeight="1">
      <c r="A91" s="24" t="s">
        <v>116</v>
      </c>
      <c r="B91" s="23">
        <f t="shared" ref="B91:H91" si="18">SUM(B89:B90)</f>
        <v>47694</v>
      </c>
      <c r="C91" s="23">
        <f t="shared" si="18"/>
        <v>33000</v>
      </c>
      <c r="D91" s="23">
        <f t="shared" si="18"/>
        <v>33000</v>
      </c>
      <c r="E91" s="23">
        <f t="shared" si="18"/>
        <v>0</v>
      </c>
      <c r="F91" s="19">
        <f t="shared" si="18"/>
        <v>11220</v>
      </c>
      <c r="G91" s="19">
        <f t="shared" si="18"/>
        <v>330</v>
      </c>
      <c r="H91" s="19">
        <f t="shared" si="18"/>
        <v>3144</v>
      </c>
    </row>
    <row r="92" spans="1:8" ht="33.75" customHeight="1">
      <c r="A92" s="10" t="s">
        <v>93</v>
      </c>
      <c r="B92" s="11">
        <f>SUM(C92+F92+G92+H92)</f>
        <v>30780</v>
      </c>
      <c r="C92" s="12">
        <f>SUM(D92+E92)</f>
        <v>17000</v>
      </c>
      <c r="D92" s="12">
        <v>0</v>
      </c>
      <c r="E92" s="12">
        <v>17000</v>
      </c>
      <c r="F92" s="12">
        <f>SUM(C92*0.34)</f>
        <v>5780</v>
      </c>
      <c r="G92" s="12">
        <f>SUM(D92*0.01)</f>
        <v>0</v>
      </c>
      <c r="H92" s="12">
        <v>8000</v>
      </c>
    </row>
    <row r="93" spans="1:8" ht="32.25" customHeight="1">
      <c r="A93" s="10" t="s">
        <v>94</v>
      </c>
      <c r="B93" s="11">
        <f>SUM(C93+F93+G93+H93)</f>
        <v>27840</v>
      </c>
      <c r="C93" s="12">
        <f>SUM(D93+E93)</f>
        <v>18400</v>
      </c>
      <c r="D93" s="12">
        <v>18400</v>
      </c>
      <c r="E93" s="12">
        <v>0</v>
      </c>
      <c r="F93" s="12">
        <f>SUM(C93*0.34)</f>
        <v>6256</v>
      </c>
      <c r="G93" s="12">
        <f>SUM(D93*0.01)</f>
        <v>184</v>
      </c>
      <c r="H93" s="12">
        <v>3000</v>
      </c>
    </row>
    <row r="94" spans="1:8" ht="31.5" customHeight="1">
      <c r="A94" s="10" t="s">
        <v>95</v>
      </c>
      <c r="B94" s="11">
        <f>SUM(C94+F94+G94+H94)</f>
        <v>23394</v>
      </c>
      <c r="C94" s="12">
        <f>SUM(D94+E94)</f>
        <v>15000</v>
      </c>
      <c r="D94" s="12">
        <v>15000</v>
      </c>
      <c r="E94" s="12">
        <v>0</v>
      </c>
      <c r="F94" s="12">
        <f>SUM(C94*0.34)</f>
        <v>5100</v>
      </c>
      <c r="G94" s="13">
        <f>SUM(D94*0.01)</f>
        <v>150</v>
      </c>
      <c r="H94" s="12">
        <v>3144</v>
      </c>
    </row>
    <row r="95" spans="1:8" ht="30" customHeight="1">
      <c r="A95" s="10" t="s">
        <v>96</v>
      </c>
      <c r="B95" s="11">
        <f>SUM(C95+F95+G95+H95)</f>
        <v>23394</v>
      </c>
      <c r="C95" s="12">
        <f>SUM(D95+E95)</f>
        <v>15000</v>
      </c>
      <c r="D95" s="12">
        <v>15000</v>
      </c>
      <c r="E95" s="12">
        <v>0</v>
      </c>
      <c r="F95" s="12">
        <f>SUM(C95*0.34)</f>
        <v>5100</v>
      </c>
      <c r="G95" s="13">
        <f>SUM(D95*0.01)</f>
        <v>150</v>
      </c>
      <c r="H95" s="12">
        <v>3144</v>
      </c>
    </row>
    <row r="96" spans="1:8" ht="30" customHeight="1">
      <c r="A96" s="18" t="s">
        <v>97</v>
      </c>
      <c r="B96" s="22">
        <f t="shared" ref="B96:H96" si="19">SUM(B92:B95)</f>
        <v>105408</v>
      </c>
      <c r="C96" s="19">
        <f t="shared" si="19"/>
        <v>65400</v>
      </c>
      <c r="D96" s="19">
        <f t="shared" si="19"/>
        <v>48400</v>
      </c>
      <c r="E96" s="19">
        <f t="shared" si="19"/>
        <v>17000</v>
      </c>
      <c r="F96" s="19">
        <f t="shared" si="19"/>
        <v>22236</v>
      </c>
      <c r="G96" s="19">
        <f t="shared" si="19"/>
        <v>484</v>
      </c>
      <c r="H96" s="19">
        <f t="shared" si="19"/>
        <v>17288</v>
      </c>
    </row>
    <row r="97" spans="1:8" ht="19.5" customHeight="1">
      <c r="A97" s="10" t="s">
        <v>98</v>
      </c>
      <c r="B97" s="11">
        <f>SUM(C97+F97+G97+H97)</f>
        <v>38514</v>
      </c>
      <c r="C97" s="12">
        <f>SUM(D97+E97)</f>
        <v>22500</v>
      </c>
      <c r="D97" s="12">
        <v>22500</v>
      </c>
      <c r="E97" s="12">
        <v>0</v>
      </c>
      <c r="F97" s="12">
        <f>SUM(C97*0.34)</f>
        <v>7650.0000000000009</v>
      </c>
      <c r="G97" s="13">
        <f>SUM(D97*0.01)</f>
        <v>225</v>
      </c>
      <c r="H97" s="12">
        <v>8139</v>
      </c>
    </row>
    <row r="98" spans="1:8" ht="31.5" customHeight="1">
      <c r="A98" s="25" t="s">
        <v>99</v>
      </c>
      <c r="B98" s="11">
        <f>SUM(C98+F98+G98+H98)</f>
        <v>35900.120000000003</v>
      </c>
      <c r="C98" s="12">
        <f>SUM(D98+E98)</f>
        <v>23668</v>
      </c>
      <c r="D98" s="26">
        <v>18000</v>
      </c>
      <c r="E98" s="27">
        <v>5668</v>
      </c>
      <c r="F98" s="12">
        <f>SUM(C98*0.34)</f>
        <v>8047.1200000000008</v>
      </c>
      <c r="G98" s="13">
        <f>SUM(D98*0.01)</f>
        <v>180</v>
      </c>
      <c r="H98" s="27">
        <v>4005</v>
      </c>
    </row>
    <row r="99" spans="1:8" ht="46.5" customHeight="1">
      <c r="A99" s="28" t="s">
        <v>100</v>
      </c>
      <c r="B99" s="11">
        <f>SUM(C99+F99+G99+H99)</f>
        <v>52210</v>
      </c>
      <c r="C99" s="12">
        <f>SUM(D99+E99)</f>
        <v>20000</v>
      </c>
      <c r="D99" s="29">
        <v>20000</v>
      </c>
      <c r="E99" s="30">
        <v>0</v>
      </c>
      <c r="F99" s="12">
        <f>SUM(C99*0.34)</f>
        <v>6800.0000000000009</v>
      </c>
      <c r="G99" s="13">
        <f>SUM(D99*0.01)</f>
        <v>200</v>
      </c>
      <c r="H99" s="29">
        <v>25210</v>
      </c>
    </row>
    <row r="100" spans="1:8" ht="33" customHeight="1">
      <c r="A100" s="28" t="s">
        <v>101</v>
      </c>
      <c r="B100" s="11">
        <f>SUM(C100+F100+G100+H100)</f>
        <v>28305</v>
      </c>
      <c r="C100" s="12">
        <f>SUM(D100+E100)</f>
        <v>18000</v>
      </c>
      <c r="D100" s="29">
        <v>18000</v>
      </c>
      <c r="E100" s="30">
        <v>0</v>
      </c>
      <c r="F100" s="12">
        <f>SUM(C100*0.34)</f>
        <v>6120</v>
      </c>
      <c r="G100" s="13">
        <f>SUM(D100*0.01)</f>
        <v>180</v>
      </c>
      <c r="H100" s="30">
        <v>4005</v>
      </c>
    </row>
    <row r="101" spans="1:8" ht="30.75" customHeight="1">
      <c r="A101" s="31" t="s">
        <v>102</v>
      </c>
      <c r="B101" s="11">
        <f>SUM(C101+F101+G101+H101)</f>
        <v>57888</v>
      </c>
      <c r="C101" s="12">
        <f>SUM(D101+E101)</f>
        <v>38000</v>
      </c>
      <c r="D101" s="13">
        <v>38000</v>
      </c>
      <c r="E101" s="13">
        <v>0</v>
      </c>
      <c r="F101" s="12">
        <f>SUM(C101*0.34)</f>
        <v>12920.000000000002</v>
      </c>
      <c r="G101" s="13">
        <f>SUM(D101*0.01)</f>
        <v>380</v>
      </c>
      <c r="H101" s="13">
        <v>6588</v>
      </c>
    </row>
    <row r="102" spans="1:8" ht="33.75" customHeight="1">
      <c r="A102" s="18" t="s">
        <v>103</v>
      </c>
      <c r="B102" s="22">
        <f t="shared" ref="B102:H102" si="20">SUM(B97:B101)</f>
        <v>212817.12</v>
      </c>
      <c r="C102" s="19">
        <f t="shared" si="20"/>
        <v>122168</v>
      </c>
      <c r="D102" s="19">
        <f t="shared" si="20"/>
        <v>116500</v>
      </c>
      <c r="E102" s="23">
        <f t="shared" si="20"/>
        <v>5668</v>
      </c>
      <c r="F102" s="19">
        <f t="shared" si="20"/>
        <v>41537.120000000003</v>
      </c>
      <c r="G102" s="23">
        <f t="shared" si="20"/>
        <v>1165</v>
      </c>
      <c r="H102" s="23">
        <f t="shared" si="20"/>
        <v>47947</v>
      </c>
    </row>
    <row r="103" spans="1:8" ht="29.25" customHeight="1">
      <c r="A103" s="10" t="s">
        <v>104</v>
      </c>
      <c r="B103" s="11">
        <f>SUM(C103+F103+G103+H103)</f>
        <v>17208.64</v>
      </c>
      <c r="C103" s="12">
        <f>SUM(D103+E103)</f>
        <v>9196</v>
      </c>
      <c r="D103" s="12">
        <v>2000</v>
      </c>
      <c r="E103" s="12">
        <v>7196</v>
      </c>
      <c r="F103" s="12">
        <f>SUM(C103*0.34)</f>
        <v>3126.6400000000003</v>
      </c>
      <c r="G103" s="13">
        <f>SUM(D103*0.01)</f>
        <v>20</v>
      </c>
      <c r="H103" s="12">
        <v>4866</v>
      </c>
    </row>
    <row r="104" spans="1:8" ht="28.5" customHeight="1">
      <c r="A104" s="10" t="s">
        <v>105</v>
      </c>
      <c r="B104" s="11">
        <f>SUM(C104+F104+G104+H104)</f>
        <v>43997.100000000006</v>
      </c>
      <c r="C104" s="12">
        <f>SUM(D104+E104)</f>
        <v>28986</v>
      </c>
      <c r="D104" s="12">
        <v>28986</v>
      </c>
      <c r="E104" s="12">
        <v>0</v>
      </c>
      <c r="F104" s="12">
        <f>SUM(C104*0.34)</f>
        <v>9855.2400000000016</v>
      </c>
      <c r="G104" s="12">
        <f>SUM(D104*0.01)</f>
        <v>289.86</v>
      </c>
      <c r="H104" s="12">
        <v>4866</v>
      </c>
    </row>
    <row r="105" spans="1:8" ht="27" customHeight="1">
      <c r="A105" s="10" t="s">
        <v>106</v>
      </c>
      <c r="B105" s="11">
        <f>SUM(C105+F105+G105+H105)</f>
        <v>99880</v>
      </c>
      <c r="C105" s="12">
        <f>SUM(D105+E105)</f>
        <v>68800</v>
      </c>
      <c r="D105" s="12">
        <v>68800</v>
      </c>
      <c r="E105" s="12">
        <v>0</v>
      </c>
      <c r="F105" s="12">
        <f>SUM(C105*0.34)</f>
        <v>23392</v>
      </c>
      <c r="G105" s="13">
        <f>SUM(D105*0.01)</f>
        <v>688</v>
      </c>
      <c r="H105" s="12">
        <v>7000</v>
      </c>
    </row>
    <row r="106" spans="1:8" ht="23.25" customHeight="1">
      <c r="A106" s="10" t="s">
        <v>107</v>
      </c>
      <c r="B106" s="11">
        <f>SUM(C106+F106+G106+H106)</f>
        <v>19999.5</v>
      </c>
      <c r="C106" s="12">
        <f>SUM(D106+E106)</f>
        <v>13970</v>
      </c>
      <c r="D106" s="12">
        <v>13970</v>
      </c>
      <c r="E106" s="12">
        <v>0</v>
      </c>
      <c r="F106" s="12">
        <f>SUM(C106*0.34)</f>
        <v>4749.8</v>
      </c>
      <c r="G106" s="13">
        <f>SUM(D106*0.01)</f>
        <v>139.70000000000002</v>
      </c>
      <c r="H106" s="12">
        <v>1140</v>
      </c>
    </row>
    <row r="107" spans="1:8" ht="31.5" customHeight="1">
      <c r="A107" s="24" t="s">
        <v>117</v>
      </c>
      <c r="B107" s="32">
        <f t="shared" ref="B107:H107" si="21">SUM(B103:B106)</f>
        <v>181085.24</v>
      </c>
      <c r="C107" s="23">
        <f t="shared" si="21"/>
        <v>120952</v>
      </c>
      <c r="D107" s="23">
        <f t="shared" si="21"/>
        <v>113756</v>
      </c>
      <c r="E107" s="23">
        <f t="shared" si="21"/>
        <v>7196</v>
      </c>
      <c r="F107" s="23">
        <f t="shared" si="21"/>
        <v>41123.680000000008</v>
      </c>
      <c r="G107" s="23">
        <f t="shared" si="21"/>
        <v>1137.56</v>
      </c>
      <c r="H107" s="23">
        <f t="shared" si="21"/>
        <v>17872</v>
      </c>
    </row>
    <row r="108" spans="1:8" ht="34.5" customHeight="1">
      <c r="A108" s="10" t="s">
        <v>108</v>
      </c>
      <c r="B108" s="11">
        <f>SUM(C108+F108+G108+H108)</f>
        <v>29053.919999999998</v>
      </c>
      <c r="C108" s="12">
        <f>SUM(D108+E108)</f>
        <v>14838</v>
      </c>
      <c r="D108" s="12">
        <v>0</v>
      </c>
      <c r="E108" s="12">
        <v>14838</v>
      </c>
      <c r="F108" s="12">
        <f>SUM(C108*0.34)</f>
        <v>5044.92</v>
      </c>
      <c r="G108" s="12">
        <f>SUM(D108*0.01)</f>
        <v>0</v>
      </c>
      <c r="H108" s="12">
        <v>9171</v>
      </c>
    </row>
    <row r="109" spans="1:8" ht="26.25" customHeight="1">
      <c r="A109" s="10" t="s">
        <v>109</v>
      </c>
      <c r="B109" s="11">
        <f>SUM(C109+F109+G109+H109)</f>
        <v>82742.040000000008</v>
      </c>
      <c r="C109" s="12">
        <f>SUM(D109+E109)</f>
        <v>50406</v>
      </c>
      <c r="D109" s="12">
        <v>0</v>
      </c>
      <c r="E109" s="12">
        <v>50406</v>
      </c>
      <c r="F109" s="12">
        <f>SUM(C109*0.34)</f>
        <v>17138.04</v>
      </c>
      <c r="G109" s="12">
        <f>SUM(D109*0.01)</f>
        <v>0</v>
      </c>
      <c r="H109" s="12">
        <v>15198</v>
      </c>
    </row>
    <row r="110" spans="1:8" ht="27.75" customHeight="1">
      <c r="A110" s="10" t="s">
        <v>110</v>
      </c>
      <c r="B110" s="11">
        <f>SUM(C110+F110+G110+H110)</f>
        <v>26800</v>
      </c>
      <c r="C110" s="12">
        <f>SUM(D110+E110)</f>
        <v>18000</v>
      </c>
      <c r="D110" s="12">
        <v>18000</v>
      </c>
      <c r="E110" s="12">
        <v>0</v>
      </c>
      <c r="F110" s="12">
        <f>SUM(C110*0.34)</f>
        <v>6120</v>
      </c>
      <c r="G110" s="13">
        <f>SUM(D110*0.01)</f>
        <v>180</v>
      </c>
      <c r="H110" s="12">
        <v>2500</v>
      </c>
    </row>
    <row r="111" spans="1:8" ht="32.25" customHeight="1">
      <c r="A111" s="10" t="s">
        <v>111</v>
      </c>
      <c r="B111" s="11">
        <f>SUM(C111+F111+G111+H111)</f>
        <v>5400</v>
      </c>
      <c r="C111" s="12">
        <f>SUM(D111+E111)</f>
        <v>4000</v>
      </c>
      <c r="D111" s="12">
        <v>4000</v>
      </c>
      <c r="E111" s="12">
        <v>0</v>
      </c>
      <c r="F111" s="12">
        <f>SUM(C111*0.34)</f>
        <v>1360</v>
      </c>
      <c r="G111" s="13">
        <f>SUM(D111*0.01)</f>
        <v>40</v>
      </c>
      <c r="H111" s="12">
        <v>0</v>
      </c>
    </row>
    <row r="112" spans="1:8" ht="30" customHeight="1">
      <c r="A112" s="18" t="s">
        <v>112</v>
      </c>
      <c r="B112" s="19">
        <f t="shared" ref="B112:F112" si="22">SUM(B108:B111)</f>
        <v>143995.96000000002</v>
      </c>
      <c r="C112" s="19">
        <f t="shared" si="22"/>
        <v>87244</v>
      </c>
      <c r="D112" s="19">
        <f t="shared" si="22"/>
        <v>22000</v>
      </c>
      <c r="E112" s="19">
        <f t="shared" si="22"/>
        <v>65244</v>
      </c>
      <c r="F112" s="19">
        <f t="shared" si="22"/>
        <v>29662.959999999999</v>
      </c>
      <c r="G112" s="33">
        <f>SUM(G108:G111)</f>
        <v>220</v>
      </c>
      <c r="H112" s="33">
        <f>SUM(H108:H111)</f>
        <v>26869</v>
      </c>
    </row>
    <row r="113" spans="1:8" ht="44.25" customHeight="1">
      <c r="A113" s="10" t="s">
        <v>113</v>
      </c>
      <c r="B113" s="11">
        <f>SUM(C113+F113+G113+H113)</f>
        <v>17436</v>
      </c>
      <c r="C113" s="12">
        <f>SUM(D113+E113)</f>
        <v>10400</v>
      </c>
      <c r="D113" s="12">
        <v>10400</v>
      </c>
      <c r="E113" s="12">
        <v>0</v>
      </c>
      <c r="F113" s="12">
        <f>SUM(C113*0.34)</f>
        <v>3536.0000000000005</v>
      </c>
      <c r="G113" s="13">
        <f>SUM(D113*0.01)</f>
        <v>104</v>
      </c>
      <c r="H113" s="12">
        <v>3396</v>
      </c>
    </row>
    <row r="114" spans="1:8" ht="32.25" customHeight="1">
      <c r="A114" s="34" t="s">
        <v>114</v>
      </c>
      <c r="B114" s="35">
        <f t="shared" ref="B114:H114" si="23">SUM(B42+B49+B51+B57+B65+B75+B81+B88+B91+B96+B102+B107+B112+B113)</f>
        <v>9656392.6399999987</v>
      </c>
      <c r="C114" s="35">
        <f t="shared" si="23"/>
        <v>6437481</v>
      </c>
      <c r="D114" s="35">
        <f t="shared" si="23"/>
        <v>5458810</v>
      </c>
      <c r="E114" s="35">
        <f t="shared" si="23"/>
        <v>978671</v>
      </c>
      <c r="F114" s="35">
        <f t="shared" si="23"/>
        <v>2179427.5400000005</v>
      </c>
      <c r="G114" s="35">
        <f t="shared" si="23"/>
        <v>54588.100000000006</v>
      </c>
      <c r="H114" s="35">
        <f t="shared" si="23"/>
        <v>984896</v>
      </c>
    </row>
  </sheetData>
  <mergeCells count="3">
    <mergeCell ref="A2:A3"/>
    <mergeCell ref="B2:B3"/>
    <mergeCell ref="D2:E2"/>
  </mergeCells>
  <pageMargins left="0.7" right="0.7" top="0.78740157499999996" bottom="0.78740157499999996" header="0.3" footer="0.3"/>
  <pageSetup paperSize="9" orientation="landscape" r:id="rId1"/>
  <headerFooter>
    <oddFooter>&amp;CStránka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frydova</dc:creator>
  <cp:lastModifiedBy>frydova</cp:lastModifiedBy>
  <cp:lastPrinted>2012-12-12T14:39:37Z</cp:lastPrinted>
  <dcterms:created xsi:type="dcterms:W3CDTF">2012-12-06T08:36:20Z</dcterms:created>
  <dcterms:modified xsi:type="dcterms:W3CDTF">2013-01-07T09:08:30Z</dcterms:modified>
</cp:coreProperties>
</file>