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015" windowHeight="12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Rekapitulace!$G$29</definedName>
    <definedName name="Dodavka0">Položky!#REF!</definedName>
    <definedName name="HSV">Rekapitulace!$E$29</definedName>
    <definedName name="HSV0">Položky!#REF!</definedName>
    <definedName name="HZS">Rekapitulace!$I$29</definedName>
    <definedName name="HZS0">Položky!#REF!</definedName>
    <definedName name="JKSO">'Krycí list'!$G$2</definedName>
    <definedName name="MJ">'Krycí list'!$G$5</definedName>
    <definedName name="Mont">Rekapitulace!$H$29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Položky!$A$1:$G$162</definedName>
    <definedName name="_xlnm.Print_Area" localSheetId="1">Rekapitulace!$A$1:$I$43</definedName>
    <definedName name="PocetMJ">'Krycí list'!$G$6</definedName>
    <definedName name="Poznamka">'Krycí list'!$B$37</definedName>
    <definedName name="Projektant">'Krycí list'!$C$8</definedName>
    <definedName name="PSV">Rekapitulace!$F$29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61" i="3"/>
  <c r="BD161"/>
  <c r="BC161"/>
  <c r="BB161"/>
  <c r="BA161"/>
  <c r="G161"/>
  <c r="BE160"/>
  <c r="BD160"/>
  <c r="BC160"/>
  <c r="BB160"/>
  <c r="BA160"/>
  <c r="G160"/>
  <c r="BE159"/>
  <c r="BD159"/>
  <c r="BC159"/>
  <c r="BB159"/>
  <c r="BA159"/>
  <c r="G159"/>
  <c r="BE158"/>
  <c r="BD158"/>
  <c r="BC158"/>
  <c r="BB158"/>
  <c r="BA158"/>
  <c r="G158"/>
  <c r="BE157"/>
  <c r="BD157"/>
  <c r="BC157"/>
  <c r="BB157"/>
  <c r="BA157"/>
  <c r="G157"/>
  <c r="BE156"/>
  <c r="BD156"/>
  <c r="BC156"/>
  <c r="BB156"/>
  <c r="BA156"/>
  <c r="G156"/>
  <c r="BE155"/>
  <c r="BE162" s="1"/>
  <c r="I28" i="2" s="1"/>
  <c r="BD155" i="3"/>
  <c r="BD162" s="1"/>
  <c r="H28" i="2" s="1"/>
  <c r="BC155" i="3"/>
  <c r="BC162" s="1"/>
  <c r="G28" i="2" s="1"/>
  <c r="BB155" i="3"/>
  <c r="BA155"/>
  <c r="BA162" s="1"/>
  <c r="E28" i="2" s="1"/>
  <c r="G155" i="3"/>
  <c r="G162" s="1"/>
  <c r="B28" i="2"/>
  <c r="A28"/>
  <c r="BB162" i="3"/>
  <c r="F28" i="2" s="1"/>
  <c r="C162" i="3"/>
  <c r="BE152"/>
  <c r="BE153" s="1"/>
  <c r="I27" i="2" s="1"/>
  <c r="BC152" i="3"/>
  <c r="BB152"/>
  <c r="BA152"/>
  <c r="BA153" s="1"/>
  <c r="E27" i="2" s="1"/>
  <c r="G152" i="3"/>
  <c r="G153" s="1"/>
  <c r="B27" i="2"/>
  <c r="A27"/>
  <c r="BC153" i="3"/>
  <c r="G27" i="2" s="1"/>
  <c r="BB153" i="3"/>
  <c r="F27" i="2" s="1"/>
  <c r="C153" i="3"/>
  <c r="BE149"/>
  <c r="BD149"/>
  <c r="BC149"/>
  <c r="BB149"/>
  <c r="BA149"/>
  <c r="G149"/>
  <c r="BE145"/>
  <c r="BD145"/>
  <c r="BD150" s="1"/>
  <c r="H26" i="2" s="1"/>
  <c r="BC145" i="3"/>
  <c r="BC150" s="1"/>
  <c r="G26" i="2" s="1"/>
  <c r="BA145" i="3"/>
  <c r="G145"/>
  <c r="BB145" s="1"/>
  <c r="BB150" s="1"/>
  <c r="F26" i="2" s="1"/>
  <c r="B26"/>
  <c r="A26"/>
  <c r="BE150" i="3"/>
  <c r="I26" i="2" s="1"/>
  <c r="BA150" i="3"/>
  <c r="E26" i="2" s="1"/>
  <c r="C150" i="3"/>
  <c r="BE141"/>
  <c r="BD141"/>
  <c r="BC141"/>
  <c r="BB141"/>
  <c r="BA141"/>
  <c r="G141"/>
  <c r="BE139"/>
  <c r="BD139"/>
  <c r="BC139"/>
  <c r="BA139"/>
  <c r="G139"/>
  <c r="BB139" s="1"/>
  <c r="BE137"/>
  <c r="BD137"/>
  <c r="BC137"/>
  <c r="BB137"/>
  <c r="BA137"/>
  <c r="G137"/>
  <c r="BE135"/>
  <c r="BD135"/>
  <c r="BD143" s="1"/>
  <c r="H25" i="2" s="1"/>
  <c r="BC135" i="3"/>
  <c r="BA135"/>
  <c r="G135"/>
  <c r="BB135" s="1"/>
  <c r="BB143" s="1"/>
  <c r="F25" i="2" s="1"/>
  <c r="B25"/>
  <c r="A25"/>
  <c r="BE143" i="3"/>
  <c r="I25" i="2" s="1"/>
  <c r="BC143" i="3"/>
  <c r="G25" i="2" s="1"/>
  <c r="BA143" i="3"/>
  <c r="E25" i="2" s="1"/>
  <c r="C143" i="3"/>
  <c r="BE132"/>
  <c r="BD132"/>
  <c r="BC132"/>
  <c r="BA132"/>
  <c r="G132"/>
  <c r="BB132" s="1"/>
  <c r="BE130"/>
  <c r="BD130"/>
  <c r="BC130"/>
  <c r="BB130"/>
  <c r="BA130"/>
  <c r="G130"/>
  <c r="BE128"/>
  <c r="BD128"/>
  <c r="BC128"/>
  <c r="BA128"/>
  <c r="G128"/>
  <c r="BB128" s="1"/>
  <c r="BE127"/>
  <c r="BD127"/>
  <c r="BC127"/>
  <c r="BB127"/>
  <c r="BA127"/>
  <c r="G127"/>
  <c r="BE124"/>
  <c r="BD124"/>
  <c r="BD133" s="1"/>
  <c r="H24" i="2" s="1"/>
  <c r="BC124" i="3"/>
  <c r="BA124"/>
  <c r="G124"/>
  <c r="BB124" s="1"/>
  <c r="BB133" s="1"/>
  <c r="F24" i="2" s="1"/>
  <c r="B24"/>
  <c r="A24"/>
  <c r="BE133" i="3"/>
  <c r="I24" i="2" s="1"/>
  <c r="BC133" i="3"/>
  <c r="G24" i="2" s="1"/>
  <c r="BA133" i="3"/>
  <c r="E24" i="2" s="1"/>
  <c r="C133" i="3"/>
  <c r="BE121"/>
  <c r="BD121"/>
  <c r="BC121"/>
  <c r="BB121"/>
  <c r="BA121"/>
  <c r="G121"/>
  <c r="BE120"/>
  <c r="BD120"/>
  <c r="BD122" s="1"/>
  <c r="H23" i="2" s="1"/>
  <c r="BC120" i="3"/>
  <c r="BA120"/>
  <c r="G120"/>
  <c r="BB120" s="1"/>
  <c r="BB122" s="1"/>
  <c r="F23" i="2" s="1"/>
  <c r="B23"/>
  <c r="A23"/>
  <c r="BE122" i="3"/>
  <c r="I23" i="2" s="1"/>
  <c r="BC122" i="3"/>
  <c r="G23" i="2" s="1"/>
  <c r="BA122" i="3"/>
  <c r="E23" i="2" s="1"/>
  <c r="C122" i="3"/>
  <c r="BE116"/>
  <c r="BD116"/>
  <c r="BC116"/>
  <c r="BB116"/>
  <c r="BA116"/>
  <c r="G116"/>
  <c r="BE115"/>
  <c r="BD115"/>
  <c r="BC115"/>
  <c r="BA115"/>
  <c r="G115"/>
  <c r="BB115" s="1"/>
  <c r="BE113"/>
  <c r="BD113"/>
  <c r="BD118" s="1"/>
  <c r="H22" i="2" s="1"/>
  <c r="BC113" i="3"/>
  <c r="BB113"/>
  <c r="BB118" s="1"/>
  <c r="F22" i="2" s="1"/>
  <c r="BA113" i="3"/>
  <c r="G113"/>
  <c r="G118" s="1"/>
  <c r="B22" i="2"/>
  <c r="A22"/>
  <c r="BE118" i="3"/>
  <c r="I22" i="2" s="1"/>
  <c r="BC118" i="3"/>
  <c r="G22" i="2" s="1"/>
  <c r="BA118" i="3"/>
  <c r="E22" i="2" s="1"/>
  <c r="C118" i="3"/>
  <c r="BE109"/>
  <c r="BD109"/>
  <c r="BD111" s="1"/>
  <c r="H21" i="2" s="1"/>
  <c r="BC109" i="3"/>
  <c r="BB109"/>
  <c r="BB111" s="1"/>
  <c r="F21" i="2" s="1"/>
  <c r="BA109" i="3"/>
  <c r="G109"/>
  <c r="G111" s="1"/>
  <c r="B21" i="2"/>
  <c r="A21"/>
  <c r="BE111" i="3"/>
  <c r="I21" i="2" s="1"/>
  <c r="BC111" i="3"/>
  <c r="G21" i="2" s="1"/>
  <c r="BA111" i="3"/>
  <c r="E21" i="2" s="1"/>
  <c r="C111" i="3"/>
  <c r="BE104"/>
  <c r="BD104"/>
  <c r="BC104"/>
  <c r="BB104"/>
  <c r="BA104"/>
  <c r="G104"/>
  <c r="BE102"/>
  <c r="BD102"/>
  <c r="BC102"/>
  <c r="BA102"/>
  <c r="G102"/>
  <c r="BB102" s="1"/>
  <c r="BE100"/>
  <c r="BD100"/>
  <c r="BC100"/>
  <c r="BB100"/>
  <c r="BA100"/>
  <c r="G100"/>
  <c r="BE98"/>
  <c r="BD98"/>
  <c r="BC98"/>
  <c r="BA98"/>
  <c r="G98"/>
  <c r="BB98" s="1"/>
  <c r="BE94"/>
  <c r="BD94"/>
  <c r="BD107" s="1"/>
  <c r="H20" i="2" s="1"/>
  <c r="BC94" i="3"/>
  <c r="BB94"/>
  <c r="BA94"/>
  <c r="G94"/>
  <c r="G107" s="1"/>
  <c r="B20" i="2"/>
  <c r="A20"/>
  <c r="BE107" i="3"/>
  <c r="I20" i="2" s="1"/>
  <c r="BC107" i="3"/>
  <c r="G20" i="2" s="1"/>
  <c r="BA107" i="3"/>
  <c r="E20" i="2" s="1"/>
  <c r="C107" i="3"/>
  <c r="BE90"/>
  <c r="BD90"/>
  <c r="BD92" s="1"/>
  <c r="H19" i="2" s="1"/>
  <c r="BC90" i="3"/>
  <c r="BB90"/>
  <c r="BB92" s="1"/>
  <c r="F19" i="2" s="1"/>
  <c r="BA90" i="3"/>
  <c r="G90"/>
  <c r="G92" s="1"/>
  <c r="B19" i="2"/>
  <c r="A19"/>
  <c r="BE92" i="3"/>
  <c r="I19" i="2" s="1"/>
  <c r="BC92" i="3"/>
  <c r="G19" i="2" s="1"/>
  <c r="BA92" i="3"/>
  <c r="E19" i="2" s="1"/>
  <c r="C92" i="3"/>
  <c r="BE87"/>
  <c r="BD87"/>
  <c r="BC87"/>
  <c r="BB87"/>
  <c r="BA87"/>
  <c r="G87"/>
  <c r="BE86"/>
  <c r="BD86"/>
  <c r="BC86"/>
  <c r="BA86"/>
  <c r="G86"/>
  <c r="BB86" s="1"/>
  <c r="BE85"/>
  <c r="BD85"/>
  <c r="BC85"/>
  <c r="BB85"/>
  <c r="BA85"/>
  <c r="G85"/>
  <c r="BE84"/>
  <c r="BD84"/>
  <c r="BC84"/>
  <c r="BA84"/>
  <c r="G84"/>
  <c r="BB84" s="1"/>
  <c r="BE83"/>
  <c r="BD83"/>
  <c r="BC83"/>
  <c r="BB83"/>
  <c r="BA83"/>
  <c r="G83"/>
  <c r="BE82"/>
  <c r="BD82"/>
  <c r="BC82"/>
  <c r="BA82"/>
  <c r="G82"/>
  <c r="BB82" s="1"/>
  <c r="BE81"/>
  <c r="BD81"/>
  <c r="BC81"/>
  <c r="BB81"/>
  <c r="BA81"/>
  <c r="G81"/>
  <c r="BE80"/>
  <c r="BD80"/>
  <c r="BC80"/>
  <c r="BA80"/>
  <c r="G80"/>
  <c r="BB80" s="1"/>
  <c r="BE79"/>
  <c r="BD79"/>
  <c r="BD88" s="1"/>
  <c r="H18" i="2" s="1"/>
  <c r="BC79" i="3"/>
  <c r="BB79"/>
  <c r="BA79"/>
  <c r="G79"/>
  <c r="G88" s="1"/>
  <c r="B18" i="2"/>
  <c r="A18"/>
  <c r="BE88" i="3"/>
  <c r="I18" i="2" s="1"/>
  <c r="BC88" i="3"/>
  <c r="G18" i="2" s="1"/>
  <c r="BA88" i="3"/>
  <c r="E18" i="2" s="1"/>
  <c r="C88" i="3"/>
  <c r="BE76"/>
  <c r="BD76"/>
  <c r="BC76"/>
  <c r="BB76"/>
  <c r="BA76"/>
  <c r="G76"/>
  <c r="BE75"/>
  <c r="BD75"/>
  <c r="BC75"/>
  <c r="BA75"/>
  <c r="G75"/>
  <c r="BB75" s="1"/>
  <c r="BE74"/>
  <c r="BD74"/>
  <c r="BC74"/>
  <c r="BB74"/>
  <c r="BA74"/>
  <c r="G74"/>
  <c r="BE73"/>
  <c r="BD73"/>
  <c r="BD77" s="1"/>
  <c r="H17" i="2" s="1"/>
  <c r="BC73" i="3"/>
  <c r="BA73"/>
  <c r="G73"/>
  <c r="BB73" s="1"/>
  <c r="B17" i="2"/>
  <c r="A17"/>
  <c r="BE77" i="3"/>
  <c r="I17" i="2" s="1"/>
  <c r="BC77" i="3"/>
  <c r="G17" i="2" s="1"/>
  <c r="BA77" i="3"/>
  <c r="E17" i="2" s="1"/>
  <c r="C77" i="3"/>
  <c r="BE70"/>
  <c r="BD70"/>
  <c r="BD71" s="1"/>
  <c r="H16" i="2" s="1"/>
  <c r="BC70" i="3"/>
  <c r="BA70"/>
  <c r="G70"/>
  <c r="BB70" s="1"/>
  <c r="BB71" s="1"/>
  <c r="F16" i="2" s="1"/>
  <c r="B16"/>
  <c r="A16"/>
  <c r="BE71" i="3"/>
  <c r="I16" i="2" s="1"/>
  <c r="BC71" i="3"/>
  <c r="G16" i="2" s="1"/>
  <c r="BA71" i="3"/>
  <c r="E16" i="2" s="1"/>
  <c r="C71" i="3"/>
  <c r="BE67"/>
  <c r="BD67"/>
  <c r="BD68" s="1"/>
  <c r="H15" i="2" s="1"/>
  <c r="BC67" i="3"/>
  <c r="BB67"/>
  <c r="BB68" s="1"/>
  <c r="F15" i="2" s="1"/>
  <c r="G67" i="3"/>
  <c r="G68" s="1"/>
  <c r="B15" i="2"/>
  <c r="A15"/>
  <c r="BE68" i="3"/>
  <c r="I15" i="2" s="1"/>
  <c r="BC68" i="3"/>
  <c r="G15" i="2" s="1"/>
  <c r="C68" i="3"/>
  <c r="BE63"/>
  <c r="BD63"/>
  <c r="BD65" s="1"/>
  <c r="H14" i="2" s="1"/>
  <c r="BC63" i="3"/>
  <c r="BB63"/>
  <c r="BB65" s="1"/>
  <c r="F14" i="2" s="1"/>
  <c r="G63" i="3"/>
  <c r="G65" s="1"/>
  <c r="B14" i="2"/>
  <c r="A14"/>
  <c r="BE65" i="3"/>
  <c r="I14" i="2" s="1"/>
  <c r="BC65" i="3"/>
  <c r="G14" i="2" s="1"/>
  <c r="C65" i="3"/>
  <c r="BE59"/>
  <c r="BD59"/>
  <c r="BC59"/>
  <c r="BB59"/>
  <c r="G59"/>
  <c r="BA59" s="1"/>
  <c r="BE57"/>
  <c r="BD57"/>
  <c r="BC57"/>
  <c r="BB57"/>
  <c r="G57"/>
  <c r="BA57" s="1"/>
  <c r="BE55"/>
  <c r="BD55"/>
  <c r="BC55"/>
  <c r="BB55"/>
  <c r="G55"/>
  <c r="BA55" s="1"/>
  <c r="BE54"/>
  <c r="BD54"/>
  <c r="BC54"/>
  <c r="BB54"/>
  <c r="G54"/>
  <c r="BA54" s="1"/>
  <c r="BE52"/>
  <c r="BD52"/>
  <c r="BC52"/>
  <c r="BB52"/>
  <c r="G52"/>
  <c r="BA52" s="1"/>
  <c r="BE49"/>
  <c r="BD49"/>
  <c r="BC49"/>
  <c r="BB49"/>
  <c r="G49"/>
  <c r="BA49" s="1"/>
  <c r="BE47"/>
  <c r="BD47"/>
  <c r="BD61" s="1"/>
  <c r="H13" i="2" s="1"/>
  <c r="BC47" i="3"/>
  <c r="BB47"/>
  <c r="BB61" s="1"/>
  <c r="F13" i="2" s="1"/>
  <c r="G47" i="3"/>
  <c r="G61" s="1"/>
  <c r="B13" i="2"/>
  <c r="A13"/>
  <c r="BE61" i="3"/>
  <c r="I13" i="2" s="1"/>
  <c r="BC61" i="3"/>
  <c r="G13" i="2" s="1"/>
  <c r="C61" i="3"/>
  <c r="BE44"/>
  <c r="BD44"/>
  <c r="BD45" s="1"/>
  <c r="H12" i="2" s="1"/>
  <c r="BC44" i="3"/>
  <c r="BB44"/>
  <c r="BB45" s="1"/>
  <c r="F12" i="2" s="1"/>
  <c r="G44" i="3"/>
  <c r="G45" s="1"/>
  <c r="B12" i="2"/>
  <c r="A12"/>
  <c r="BE45" i="3"/>
  <c r="I12" i="2" s="1"/>
  <c r="BC45" i="3"/>
  <c r="G12" i="2" s="1"/>
  <c r="C45" i="3"/>
  <c r="BE40"/>
  <c r="BD40"/>
  <c r="BD42" s="1"/>
  <c r="H11" i="2" s="1"/>
  <c r="BC40" i="3"/>
  <c r="BB40"/>
  <c r="BB42" s="1"/>
  <c r="F11" i="2" s="1"/>
  <c r="G40" i="3"/>
  <c r="G42" s="1"/>
  <c r="B11" i="2"/>
  <c r="A11"/>
  <c r="BE42" i="3"/>
  <c r="I11" i="2" s="1"/>
  <c r="BC42" i="3"/>
  <c r="G11" i="2" s="1"/>
  <c r="C42" i="3"/>
  <c r="BE36"/>
  <c r="BD36"/>
  <c r="BD38" s="1"/>
  <c r="H10" i="2" s="1"/>
  <c r="BC36" i="3"/>
  <c r="BB36"/>
  <c r="BB38" s="1"/>
  <c r="F10" i="2" s="1"/>
  <c r="G36" i="3"/>
  <c r="G38" s="1"/>
  <c r="B10" i="2"/>
  <c r="A10"/>
  <c r="BE38" i="3"/>
  <c r="I10" i="2" s="1"/>
  <c r="BC38" i="3"/>
  <c r="G10" i="2" s="1"/>
  <c r="C38" i="3"/>
  <c r="BE32"/>
  <c r="BD32"/>
  <c r="BC32"/>
  <c r="BB32"/>
  <c r="G32"/>
  <c r="BA32" s="1"/>
  <c r="BE29"/>
  <c r="BD29"/>
  <c r="BC29"/>
  <c r="BB29"/>
  <c r="G29"/>
  <c r="BA29" s="1"/>
  <c r="BE27"/>
  <c r="BD27"/>
  <c r="BC27"/>
  <c r="BB27"/>
  <c r="G27"/>
  <c r="BA27" s="1"/>
  <c r="BE25"/>
  <c r="BD25"/>
  <c r="BC25"/>
  <c r="BB25"/>
  <c r="G25"/>
  <c r="BA25" s="1"/>
  <c r="BE22"/>
  <c r="BD22"/>
  <c r="BC22"/>
  <c r="BB22"/>
  <c r="G22"/>
  <c r="BA22" s="1"/>
  <c r="BE20"/>
  <c r="BD20"/>
  <c r="BC20"/>
  <c r="BB20"/>
  <c r="G20"/>
  <c r="BA20" s="1"/>
  <c r="BE18"/>
  <c r="BD18"/>
  <c r="BD34" s="1"/>
  <c r="H9" i="2" s="1"/>
  <c r="BC18" i="3"/>
  <c r="BB18"/>
  <c r="BB34" s="1"/>
  <c r="F9" i="2" s="1"/>
  <c r="G18" i="3"/>
  <c r="G34" s="1"/>
  <c r="B9" i="2"/>
  <c r="A9"/>
  <c r="BE34" i="3"/>
  <c r="I9" i="2" s="1"/>
  <c r="BC34" i="3"/>
  <c r="G9" i="2" s="1"/>
  <c r="C34" i="3"/>
  <c r="BE15"/>
  <c r="BD15"/>
  <c r="BD16" s="1"/>
  <c r="H8" i="2" s="1"/>
  <c r="BC15" i="3"/>
  <c r="BB15"/>
  <c r="BB16" s="1"/>
  <c r="F8" i="2" s="1"/>
  <c r="G15" i="3"/>
  <c r="G16" s="1"/>
  <c r="B8" i="2"/>
  <c r="A8"/>
  <c r="BE16" i="3"/>
  <c r="I8" i="2" s="1"/>
  <c r="BC16" i="3"/>
  <c r="G8" i="2" s="1"/>
  <c r="C16" i="3"/>
  <c r="BE11"/>
  <c r="BD11"/>
  <c r="BC11"/>
  <c r="BB11"/>
  <c r="G11"/>
  <c r="BA11" s="1"/>
  <c r="BE8"/>
  <c r="BD8"/>
  <c r="BD13" s="1"/>
  <c r="H7" i="2" s="1"/>
  <c r="BC8" i="3"/>
  <c r="BB8"/>
  <c r="BB13" s="1"/>
  <c r="F7" i="2" s="1"/>
  <c r="G8" i="3"/>
  <c r="BA8" s="1"/>
  <c r="B7" i="2"/>
  <c r="A7"/>
  <c r="BE13" i="3"/>
  <c r="I7" i="2" s="1"/>
  <c r="BC13" i="3"/>
  <c r="G7" i="2" s="1"/>
  <c r="C13" i="3"/>
  <c r="E4"/>
  <c r="C4"/>
  <c r="F3"/>
  <c r="C3"/>
  <c r="C2" i="2"/>
  <c r="C1"/>
  <c r="F33" i="1"/>
  <c r="C33"/>
  <c r="C31"/>
  <c r="C9"/>
  <c r="G7"/>
  <c r="D2"/>
  <c r="C2"/>
  <c r="I29" i="2" l="1"/>
  <c r="C21" i="1" s="1"/>
  <c r="BB88" i="3"/>
  <c r="F18" i="2" s="1"/>
  <c r="G29"/>
  <c r="C18" i="1" s="1"/>
  <c r="BA13" i="3"/>
  <c r="E7" i="2" s="1"/>
  <c r="BB107" i="3"/>
  <c r="F20" i="2" s="1"/>
  <c r="BB77" i="3"/>
  <c r="F17" i="2" s="1"/>
  <c r="G13" i="3"/>
  <c r="BA15"/>
  <c r="BA16" s="1"/>
  <c r="E8" i="2" s="1"/>
  <c r="BA18" i="3"/>
  <c r="BA34" s="1"/>
  <c r="E9" i="2" s="1"/>
  <c r="BA36" i="3"/>
  <c r="BA38" s="1"/>
  <c r="E10" i="2" s="1"/>
  <c r="BA40" i="3"/>
  <c r="BA42" s="1"/>
  <c r="E11" i="2" s="1"/>
  <c r="BA44" i="3"/>
  <c r="BA45" s="1"/>
  <c r="E12" i="2" s="1"/>
  <c r="BA47" i="3"/>
  <c r="BA61" s="1"/>
  <c r="E13" i="2" s="1"/>
  <c r="BA63" i="3"/>
  <c r="BA65" s="1"/>
  <c r="E14" i="2" s="1"/>
  <c r="BA67" i="3"/>
  <c r="BA68" s="1"/>
  <c r="E15" i="2" s="1"/>
  <c r="G122" i="3"/>
  <c r="G150"/>
  <c r="BD152"/>
  <c r="BD153" s="1"/>
  <c r="H27" i="2" s="1"/>
  <c r="H29" s="1"/>
  <c r="C17" i="1" s="1"/>
  <c r="G71" i="3"/>
  <c r="G77"/>
  <c r="G133"/>
  <c r="G143"/>
  <c r="F29" i="2" l="1"/>
  <c r="C16" i="1" s="1"/>
  <c r="E29" i="2"/>
  <c r="C15" i="1" l="1"/>
  <c r="C19" s="1"/>
  <c r="C22" s="1"/>
  <c r="G41" i="2"/>
  <c r="I41" s="1"/>
  <c r="G40"/>
  <c r="I40" s="1"/>
  <c r="G21" i="1" s="1"/>
  <c r="G39" i="2"/>
  <c r="I39" s="1"/>
  <c r="G20" i="1" s="1"/>
  <c r="G38" i="2"/>
  <c r="I38" s="1"/>
  <c r="G19" i="1" s="1"/>
  <c r="G37" i="2"/>
  <c r="I37" s="1"/>
  <c r="G18" i="1" s="1"/>
  <c r="G36" i="2"/>
  <c r="I36" s="1"/>
  <c r="G17" i="1" s="1"/>
  <c r="G35" i="2"/>
  <c r="I35" s="1"/>
  <c r="G16" i="1" s="1"/>
  <c r="G34" i="2"/>
  <c r="I34" s="1"/>
  <c r="G15" i="1" l="1"/>
  <c r="H42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<sst xmlns="http://schemas.openxmlformats.org/spreadsheetml/2006/main" count="490" uniqueCount="317">
  <si>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</si>
  <si>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</si>
  <si>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</si>
  <si>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</si>
  <si>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</si>
  <si>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</si>
  <si>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</si>
  <si>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</si>
  <si>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</si>
  <si>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</si>
  <si>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</si>
  <si>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</si>
  <si>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</si>
  <si>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</si>
  <si>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</si>
  <si>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</si>
  <si>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</si>
  <si>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</si>
  <si>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</si>
  <si>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</si>
  <si>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</si>
  <si>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</si>
  <si>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</si>
  <si>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</si>
  <si>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</si>
  <si>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</si>
  <si>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</si>
  <si>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</si>
  <si>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</si>
  <si>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</si>
  <si>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</si>
  <si>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</si>
  <si>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</si>
  <si>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</si>
  <si>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</si>
  <si>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</si>
  <si>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</si>
  <si>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</si>
  <si>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</si>
  <si>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</si>
  <si>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</si>
  <si>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</si>
  <si>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</si>
  <si>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</si>
  <si>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</si>
  <si>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</si>
  <si>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</si>
  <si>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</si>
  <si>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</si>
  <si>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</si>
  <si>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</si>
  <si>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</si>
  <si>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</si>
  <si>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</si>
  <si>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</si>
  <si>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</si>
  <si>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</si>
  <si>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</si>
  <si>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</si>
  <si>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</si>
  <si>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</si>
  <si>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</si>
  <si>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</si>
  <si>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</si>
  <si>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</si>
  <si>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</si>
  <si>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</si>
  <si>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</si>
  <si>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</si>
  <si>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</si>
  <si>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</si>
  <si>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</si>
  <si>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</si>
  <si>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</si>
  <si>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</si>
  <si>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</si>
  <si>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</si>
  <si>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2013005</t>
  </si>
  <si>
    <t>Stavební úpravy učeben SPŠ Bruntál</t>
  </si>
  <si>
    <t>SO02</t>
  </si>
  <si>
    <t>Chemická laboratoř 5NP</t>
  </si>
  <si>
    <t>3</t>
  </si>
  <si>
    <t>Svislé a kompletní konstrukce</t>
  </si>
  <si>
    <t>342241162R00</t>
  </si>
  <si>
    <t xml:space="preserve">Příčky z cihel plných CP29  tl. 140 mm </t>
  </si>
  <si>
    <t>m2</t>
  </si>
  <si>
    <t>zazdívka dveří:0,8*2</t>
  </si>
  <si>
    <t>dozdění po digestoři:1,15*3,4</t>
  </si>
  <si>
    <t>342255028RT1</t>
  </si>
  <si>
    <t>Příčky z plynosilikátových desek tl. 15 cm desky P 2 - 500, 599 x 249 x 150 mm</t>
  </si>
  <si>
    <t>pod parapet:0,45*1,1</t>
  </si>
  <si>
    <t>4</t>
  </si>
  <si>
    <t>Vodorovné konstrukce</t>
  </si>
  <si>
    <t>411387531R00</t>
  </si>
  <si>
    <t xml:space="preserve">Zabetonování otvorů 0,25 m2 ve stropech a klenbách </t>
  </si>
  <si>
    <t>kus</t>
  </si>
  <si>
    <t>61</t>
  </si>
  <si>
    <t>Upravy povrchů vnitřní</t>
  </si>
  <si>
    <t>611421231R00</t>
  </si>
  <si>
    <t xml:space="preserve">Oprava váp.omítek stropů do 10% plochy - štukových </t>
  </si>
  <si>
    <t>53,23</t>
  </si>
  <si>
    <t>612142001U00</t>
  </si>
  <si>
    <t xml:space="preserve">Potažení vni stěna sklovl síť +tmel </t>
  </si>
  <si>
    <t>0,495</t>
  </si>
  <si>
    <t>612421231R00</t>
  </si>
  <si>
    <t xml:space="preserve">Oprava vápen.omítek stěn do 10 % pl. - štukových </t>
  </si>
  <si>
    <t>2*(7,9+6,85)*3,4</t>
  </si>
  <si>
    <t>-3*0,8*2-3*2,1*2,1</t>
  </si>
  <si>
    <t>612421615R00</t>
  </si>
  <si>
    <t>Omítka vnitřní zdiva, MVC, hrubá zatřená pod obklady</t>
  </si>
  <si>
    <t>(1,55+1,7)*1,6</t>
  </si>
  <si>
    <t>612471411R00</t>
  </si>
  <si>
    <t xml:space="preserve">Úprava vnitřních stěn aktivovaným štukem </t>
  </si>
  <si>
    <t>612473182R00</t>
  </si>
  <si>
    <t xml:space="preserve">Omítka vnitřního zdiva ze suché směsi, štuková </t>
  </si>
  <si>
    <t>zazdívka dveří:0,8*2*2</t>
  </si>
  <si>
    <t>dozdění po digestoři:1,15*3,4*2</t>
  </si>
  <si>
    <t>614471712R00</t>
  </si>
  <si>
    <t>Vyspravení konstrukcí cem. maltou tl. 20 mm vyspravení parapetů</t>
  </si>
  <si>
    <t>1,29+2,87</t>
  </si>
  <si>
    <t>63</t>
  </si>
  <si>
    <t>Podlahy a podlahové konstrukce</t>
  </si>
  <si>
    <t>631312141R00</t>
  </si>
  <si>
    <t xml:space="preserve">Doplnění rýh betonem v dosavadních mazaninách </t>
  </si>
  <si>
    <t>m3</t>
  </si>
  <si>
    <t>2*3,7*0,07*0,15</t>
  </si>
  <si>
    <t>94</t>
  </si>
  <si>
    <t>Lešení a stavební výtahy</t>
  </si>
  <si>
    <t>941955001R00</t>
  </si>
  <si>
    <t xml:space="preserve">Lešení lehké pomocné, výška podlahy do 1,2 m </t>
  </si>
  <si>
    <t>1,5*1,2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</si>
  <si>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</si>
  <si>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</si>
  <si>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</si>
  <si>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</si>
  <si>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</si>
  <si>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</si>
  <si>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962031132R00</t>
  </si>
  <si>
    <t xml:space="preserve">Bourání příček cihelných tl. 10 cm </t>
  </si>
  <si>
    <t>(0,35+0,3)*3,4</t>
  </si>
  <si>
    <t>962031133R00</t>
  </si>
  <si>
    <t xml:space="preserve">Bourání příček cihelných tl. 15 cm </t>
  </si>
  <si>
    <t>(6,85+2,95*2+2*0,5+1,35)*3,4</t>
  </si>
  <si>
    <t>-2*0,8*2</t>
  </si>
  <si>
    <t>965081713R00</t>
  </si>
  <si>
    <t xml:space="preserve">Bourání dlaždic keramických tl. 1 cm, nad 1 m2 </t>
  </si>
  <si>
    <t>31,24+5,24+4,55+9,01</t>
  </si>
  <si>
    <t>968061125R00</t>
  </si>
  <si>
    <t xml:space="preserve">Vyvěšení dřevěných dveřních křídel pl. do 2 m2 </t>
  </si>
  <si>
    <t>968072455R00</t>
  </si>
  <si>
    <t xml:space="preserve">Vybourání kovových dveřních zárubní pl. do 2 m2 </t>
  </si>
  <si>
    <t>0,8*2</t>
  </si>
  <si>
    <t>973031812R00</t>
  </si>
  <si>
    <t xml:space="preserve">Vysekání kapes pro zavázání příček tl. 10 cm </t>
  </si>
  <si>
    <t>m</t>
  </si>
  <si>
    <t>2*3,4</t>
  </si>
  <si>
    <t>978059531R00</t>
  </si>
  <si>
    <t xml:space="preserve">Odsekání vnitřních obkladů stěn nad 2 m2 </t>
  </si>
  <si>
    <t>1,2*1,2</t>
  </si>
  <si>
    <t>97</t>
  </si>
  <si>
    <t>Prorážení otvorů</t>
  </si>
  <si>
    <t>974023350U00</t>
  </si>
  <si>
    <t xml:space="preserve">Sekání rýh podlah bet hl 7cm š 15cm </t>
  </si>
  <si>
    <t>2*3,7</t>
  </si>
  <si>
    <t>99</t>
  </si>
  <si>
    <t>Staveništní přesun hmot</t>
  </si>
  <si>
    <t>999281111R00</t>
  </si>
  <si>
    <t xml:space="preserve">Přesun hmot pro opravy a údržbu do výšky 25 m </t>
  </si>
  <si>
    <t>t</t>
  </si>
  <si>
    <t>721</t>
  </si>
  <si>
    <t>Vnitřní kanalizace</t>
  </si>
  <si>
    <t>721176102R00</t>
  </si>
  <si>
    <t xml:space="preserve">Potrubí HT připojovací DN 40 x 1,8 mm </t>
  </si>
  <si>
    <t>722</t>
  </si>
  <si>
    <t>Vnitřní vodovod</t>
  </si>
  <si>
    <t>722172310R00</t>
  </si>
  <si>
    <t xml:space="preserve">Potrubí z PPR Instaplast, studená, D 16/2,2 mm </t>
  </si>
  <si>
    <t>722172330R00</t>
  </si>
  <si>
    <t xml:space="preserve">Potrubí z PPR Instaplast, teplá, D 16/2,7 mm </t>
  </si>
  <si>
    <t>722181212RT5</t>
  </si>
  <si>
    <t>Izolace návleková  MIRELON PRO tl. stěny 9 mm vnitřní průměr 15 mm</t>
  </si>
  <si>
    <t>722221112R00</t>
  </si>
  <si>
    <t xml:space="preserve">Kohout vypouštěcí kulový, IVAR.EURO M DN 15 </t>
  </si>
  <si>
    <t>725</t>
  </si>
  <si>
    <t>Zařizovací předměty</t>
  </si>
  <si>
    <t>725210821R00</t>
  </si>
  <si>
    <t xml:space="preserve">Demontáž umyvadel bez výtokových armatur </t>
  </si>
  <si>
    <t>soubor</t>
  </si>
  <si>
    <t>725210982R00</t>
  </si>
  <si>
    <t xml:space="preserve">Odmontování zápachové uzávěrky </t>
  </si>
  <si>
    <t>725219401R00</t>
  </si>
  <si>
    <t xml:space="preserve">Montáž umyvadel na šrouby do zdiva </t>
  </si>
  <si>
    <t>725819201R00</t>
  </si>
  <si>
    <t xml:space="preserve">Montáž ventilu nástěnného  G 1/2 </t>
  </si>
  <si>
    <t>725825111RT0</t>
  </si>
  <si>
    <t>Baterie umyvadlová nástěnná ruční základní pouze studená voda</t>
  </si>
  <si>
    <t>725829121U00</t>
  </si>
  <si>
    <t xml:space="preserve">Mtž baterie umyv stěna páka+klas </t>
  </si>
  <si>
    <t>725860213R00</t>
  </si>
  <si>
    <t xml:space="preserve">Sifon umyvadlový HL132, DN 30, 40 </t>
  </si>
  <si>
    <t>64214330</t>
  </si>
  <si>
    <t>Umyvadlo bílé s otv. pro bat. 550x450 mm</t>
  </si>
  <si>
    <t>998725203R00</t>
  </si>
  <si>
    <t xml:space="preserve">Přesun hmot pro zařizovací předměty, výšky do 24 m </t>
  </si>
  <si>
    <t>767</t>
  </si>
  <si>
    <t>Konstrukce zámečnické</t>
  </si>
  <si>
    <t>767996801R00</t>
  </si>
  <si>
    <t xml:space="preserve">Demontáž atypických ocelových konstr. do 50 kg </t>
  </si>
  <si>
    <t>kg</t>
  </si>
  <si>
    <t>digestoř:20</t>
  </si>
  <si>
    <t>771</t>
  </si>
  <si>
    <t>Podlahy z dlaždic a obklady</t>
  </si>
  <si>
    <t>771101121R00</t>
  </si>
  <si>
    <t xml:space="preserve">Provedení penetrace podkladu </t>
  </si>
  <si>
    <t>pod obklad:(1,55+1,7)*1,6</t>
  </si>
  <si>
    <t>podlaha:53,23</t>
  </si>
  <si>
    <t>parapety:1,29+2,87</t>
  </si>
  <si>
    <t>771130111R00</t>
  </si>
  <si>
    <t xml:space="preserve">Obklad soklíků rovných do tmele výšky do 100 mm </t>
  </si>
  <si>
    <t>(2*(7,9+6,85)-3*0,8)*0,1</t>
  </si>
  <si>
    <t>771575109R00</t>
  </si>
  <si>
    <t xml:space="preserve">Montáž podlah keram.,hladké, tmel, 30x30 cm </t>
  </si>
  <si>
    <t>771578011R00</t>
  </si>
  <si>
    <t xml:space="preserve">Spára podlaha - stěna, silikonem </t>
  </si>
  <si>
    <t>2*(7,9+6,85)</t>
  </si>
  <si>
    <t>59764203</t>
  </si>
  <si>
    <t>Dlažba slinutá protiskluz matná 300x300x9 mm</t>
  </si>
  <si>
    <t>podlaha:53,23*1,05</t>
  </si>
  <si>
    <t>sokl:(2*(7,9+6,85)-3*0,8)*0,1*1,05</t>
  </si>
  <si>
    <t>775</t>
  </si>
  <si>
    <t>Podlahy vlysové a parketové</t>
  </si>
  <si>
    <t>775411810R00</t>
  </si>
  <si>
    <t xml:space="preserve">Demontáž lišt dřevěných, přibíjených </t>
  </si>
  <si>
    <t>u parapetů:3*2,2</t>
  </si>
  <si>
    <t>776</t>
  </si>
  <si>
    <t>Podlahy povlakové</t>
  </si>
  <si>
    <t>776511810R00</t>
  </si>
  <si>
    <t xml:space="preserve">Odstranění PVC podlah lepených bez podložky </t>
  </si>
  <si>
    <t>776590100U00</t>
  </si>
  <si>
    <t xml:space="preserve">Vysátí podkladu nášlap ploch podlah </t>
  </si>
  <si>
    <t>776981112RT2</t>
  </si>
  <si>
    <t>Lišta hliníková přechodová, stejná výška krytin profil 25/A, samolepicí, šířky 35 mm</t>
  </si>
  <si>
    <t>3*0,8</t>
  </si>
  <si>
    <t>777</t>
  </si>
  <si>
    <t>Podlahy ze syntetických hmot</t>
  </si>
  <si>
    <t>777553210R00</t>
  </si>
  <si>
    <t xml:space="preserve">Vyrovnání podlah, samonivel. hmota Nivelit tl. 2mm </t>
  </si>
  <si>
    <t>998777203R00</t>
  </si>
  <si>
    <t xml:space="preserve">Přesun hmot pro podlahy syntetické, výšky do 24 m </t>
  </si>
  <si>
    <t>781</t>
  </si>
  <si>
    <t>Obklady keramické</t>
  </si>
  <si>
    <t>781415013R00</t>
  </si>
  <si>
    <t xml:space="preserve">Montáž obkladů stěn, porovin., do tmele, 15x15 cm </t>
  </si>
  <si>
    <t>parapety:1,29+2,87+3*2,2*0,1</t>
  </si>
  <si>
    <t>781419711R00</t>
  </si>
  <si>
    <t xml:space="preserve">Příplatek k obkladu stěn za plochu do 10 m2 jedntl </t>
  </si>
  <si>
    <t>781491001R00</t>
  </si>
  <si>
    <t xml:space="preserve">Montáž lišt k obkladům včetně dodávky lišt </t>
  </si>
  <si>
    <t>3*2,2+4*1,6+1,7+1,55</t>
  </si>
  <si>
    <t>59781345</t>
  </si>
  <si>
    <t>Obkládačka jednobarevná  14,8x14,8 bílá mat</t>
  </si>
  <si>
    <t>10,02*1,05</t>
  </si>
  <si>
    <t>998781203R00</t>
  </si>
  <si>
    <t xml:space="preserve">Přesun hmot pro obklady keramické, výšky do 24 m </t>
  </si>
  <si>
    <t>783</t>
  </si>
  <si>
    <t>Nátěry</t>
  </si>
  <si>
    <t>783102811R00</t>
  </si>
  <si>
    <t xml:space="preserve">Odstranění nátěrů z ocel.konstrukcí "B" oškrábáním </t>
  </si>
  <si>
    <t>3*1,47</t>
  </si>
  <si>
    <t>783212100R00</t>
  </si>
  <si>
    <t xml:space="preserve">Nátěr olejový kovových konstrukcí dvojnásobný </t>
  </si>
  <si>
    <t>zárubeň:0,3*4,9*3</t>
  </si>
  <si>
    <t>783312120R00</t>
  </si>
  <si>
    <t xml:space="preserve">Nátěr olejový ocel. radiátor. článků 1+ 1x email </t>
  </si>
  <si>
    <t>3*1,2*0,6</t>
  </si>
  <si>
    <t>783812910R00</t>
  </si>
  <si>
    <t xml:space="preserve">Údržba, nátěr olejový omítek stěn N + 1x tmel </t>
  </si>
  <si>
    <t>z chodby:1,2*1,2</t>
  </si>
  <si>
    <t>784</t>
  </si>
  <si>
    <t>Malby</t>
  </si>
  <si>
    <t>784195312R00</t>
  </si>
  <si>
    <t xml:space="preserve">Malba tekutá omyvatelná, bílá, 2 x </t>
  </si>
  <si>
    <t>stěny:2*(7,9+6,85)*3,4+1,2*1</t>
  </si>
  <si>
    <t>odpočet:-2*0,8*2-3*2,1*2,1</t>
  </si>
  <si>
    <t>strop:53,23</t>
  </si>
  <si>
    <t>784401801R00</t>
  </si>
  <si>
    <t xml:space="preserve">Odstranění malby obroušením v místnosti H do 3,8 m </t>
  </si>
  <si>
    <t>M21</t>
  </si>
  <si>
    <t>Elektromontáže</t>
  </si>
  <si>
    <t>M21001</t>
  </si>
  <si>
    <t>Elektroinstalace Samostatný rozpočet</t>
  </si>
  <si>
    <t>kpl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</si>
  <si>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</si>
  <si>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</si>
  <si>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</si>
  <si>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</si>
  <si>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</si>
  <si>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</si>
  <si>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</si>
  <si>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</si>
  <si>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</si>
  <si>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</si>
  <si>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</si>
  <si>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</si>
  <si>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979087112R00</t>
  </si>
  <si>
    <t xml:space="preserve">Nakládání suti na dopravní prostředky </t>
  </si>
  <si>
    <t>979999996R00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</si>
  <si>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</si>
  <si>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</si>
  <si>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</si>
  <si>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</si>
  <si>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</si>
  <si>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</si>
  <si>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</si>
  <si>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</si>
  <si>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</si>
  <si>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SPŠ Bruntál, p.o.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</si>
</sst>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Chemická laboratoř 5NP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 t="s">
        <v>316</v>
      </c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2013005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Rekapitulace!A34</f>
        <v>Ztížené výrobní podmínky</v>
      </c>
      <c r="E15" s="61"/>
      <c r="F15" s="62"/>
      <c r="G15" s="59">
        <f>Rekapitulace!I34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Rekapitulace!A35</f>
        <v>Oborová přirážka</v>
      </c>
      <c r="E16" s="63"/>
      <c r="F16" s="64"/>
      <c r="G16" s="59">
        <f>Rekapitulace!I35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Rekapitulace!A36</f>
        <v>Přesun stavebních kapacit</v>
      </c>
      <c r="E17" s="63"/>
      <c r="F17" s="64"/>
      <c r="G17" s="59">
        <f>Rekapitulace!I36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Rekapitulace!A37</f>
        <v>Mimostaveništní doprava</v>
      </c>
      <c r="E18" s="63"/>
      <c r="F18" s="64"/>
      <c r="G18" s="59">
        <f>Rekapitulace!I37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Rekapitulace!A38</f>
        <v>Zařízení staveniště</v>
      </c>
      <c r="E19" s="63"/>
      <c r="F19" s="64"/>
      <c r="G19" s="59">
        <f>Rekapitulace!I38</f>
        <v>0</v>
      </c>
    </row>
    <row r="20" spans="1:7" ht="15.95" customHeight="1">
      <c r="A20" s="67"/>
      <c r="B20" s="58"/>
      <c r="C20" s="59"/>
      <c r="D20" s="9" t="str">
        <f>Rekapitulace!A39</f>
        <v>Provoz investora</v>
      </c>
      <c r="E20" s="63"/>
      <c r="F20" s="64"/>
      <c r="G20" s="59">
        <f>Rekapitulace!I39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Rekapitulace!A40</f>
        <v>Kompletační činnost (IČD)</v>
      </c>
      <c r="E21" s="63"/>
      <c r="F21" s="64"/>
      <c r="G21" s="59">
        <f>Rekapitulace!I40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3"/>
  <sheetViews>
    <sheetView workbookViewId="0">
      <selection activeCell="H42" sqref="H42:I4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8" t="s">
        <v>48</v>
      </c>
      <c r="B1" s="109"/>
      <c r="C1" s="110" t="str">
        <f>CONCATENATE(cislostavby," ",nazevstavby)</f>
        <v>2013005 Stavební úpravy učeben SPŠ Bruntál</v>
      </c>
      <c r="D1" s="111"/>
      <c r="E1" s="112"/>
      <c r="F1" s="111"/>
      <c r="G1" s="113" t="s">
        <v>49</v>
      </c>
      <c r="H1" s="114" t="s">
        <v>73</v>
      </c>
      <c r="I1" s="115"/>
    </row>
    <row r="2" spans="1:9" ht="13.5" thickBot="1">
      <c r="A2" s="116" t="s">
        <v>50</v>
      </c>
      <c r="B2" s="117"/>
      <c r="C2" s="118" t="str">
        <f>CONCATENATE(cisloobjektu," ",nazevobjektu)</f>
        <v>SO02 Chemická laboratoř 5NP</v>
      </c>
      <c r="D2" s="119"/>
      <c r="E2" s="120"/>
      <c r="F2" s="119"/>
      <c r="G2" s="121" t="s">
        <v>80</v>
      </c>
      <c r="H2" s="122"/>
      <c r="I2" s="123"/>
    </row>
    <row r="3" spans="1:9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27" t="str">
        <f>Položky!B7</f>
        <v>3</v>
      </c>
      <c r="B7" s="133" t="str">
        <f>Položky!C7</f>
        <v>Svislé a kompletní konstrukce</v>
      </c>
      <c r="C7" s="69"/>
      <c r="D7" s="134"/>
      <c r="E7" s="228">
        <f>Položky!BA13</f>
        <v>0</v>
      </c>
      <c r="F7" s="229">
        <f>Položky!BB13</f>
        <v>0</v>
      </c>
      <c r="G7" s="229">
        <f>Položky!BC13</f>
        <v>0</v>
      </c>
      <c r="H7" s="229">
        <f>Položky!BD13</f>
        <v>0</v>
      </c>
      <c r="I7" s="230">
        <f>Položky!BE13</f>
        <v>0</v>
      </c>
    </row>
    <row r="8" spans="1:9" s="37" customFormat="1">
      <c r="A8" s="227" t="str">
        <f>Položky!B14</f>
        <v>4</v>
      </c>
      <c r="B8" s="133" t="str">
        <f>Položky!C14</f>
        <v>Vodorovné konstrukce</v>
      </c>
      <c r="C8" s="69"/>
      <c r="D8" s="134"/>
      <c r="E8" s="228">
        <f>Položky!BA16</f>
        <v>0</v>
      </c>
      <c r="F8" s="229">
        <f>Položky!BB16</f>
        <v>0</v>
      </c>
      <c r="G8" s="229">
        <f>Položky!BC16</f>
        <v>0</v>
      </c>
      <c r="H8" s="229">
        <f>Položky!BD16</f>
        <v>0</v>
      </c>
      <c r="I8" s="230">
        <f>Položky!BE16</f>
        <v>0</v>
      </c>
    </row>
    <row r="9" spans="1:9" s="37" customFormat="1">
      <c r="A9" s="227" t="str">
        <f>Položky!B17</f>
        <v>61</v>
      </c>
      <c r="B9" s="133" t="str">
        <f>Položky!C17</f>
        <v>Upravy povrchů vnitřní</v>
      </c>
      <c r="C9" s="69"/>
      <c r="D9" s="134"/>
      <c r="E9" s="228">
        <f>Položky!BA34</f>
        <v>0</v>
      </c>
      <c r="F9" s="229">
        <f>Položky!BB34</f>
        <v>0</v>
      </c>
      <c r="G9" s="229">
        <f>Položky!BC34</f>
        <v>0</v>
      </c>
      <c r="H9" s="229">
        <f>Položky!BD34</f>
        <v>0</v>
      </c>
      <c r="I9" s="230">
        <f>Položky!BE34</f>
        <v>0</v>
      </c>
    </row>
    <row r="10" spans="1:9" s="37" customFormat="1">
      <c r="A10" s="227" t="str">
        <f>Položky!B35</f>
        <v>63</v>
      </c>
      <c r="B10" s="133" t="str">
        <f>Položky!C35</f>
        <v>Podlahy a podlahové konstrukce</v>
      </c>
      <c r="C10" s="69"/>
      <c r="D10" s="134"/>
      <c r="E10" s="228">
        <f>Položky!BA38</f>
        <v>0</v>
      </c>
      <c r="F10" s="229">
        <f>Položky!BB38</f>
        <v>0</v>
      </c>
      <c r="G10" s="229">
        <f>Položky!BC38</f>
        <v>0</v>
      </c>
      <c r="H10" s="229">
        <f>Položky!BD38</f>
        <v>0</v>
      </c>
      <c r="I10" s="230">
        <f>Položky!BE38</f>
        <v>0</v>
      </c>
    </row>
    <row r="11" spans="1:9" s="37" customFormat="1">
      <c r="A11" s="227" t="str">
        <f>Položky!B39</f>
        <v>94</v>
      </c>
      <c r="B11" s="133" t="str">
        <f>Položky!C39</f>
        <v>Lešení a stavební výtahy</v>
      </c>
      <c r="C11" s="69"/>
      <c r="D11" s="134"/>
      <c r="E11" s="228">
        <f>Položky!BA42</f>
        <v>0</v>
      </c>
      <c r="F11" s="229">
        <f>Položky!BB42</f>
        <v>0</v>
      </c>
      <c r="G11" s="229">
        <f>Položky!BC42</f>
        <v>0</v>
      </c>
      <c r="H11" s="229">
        <f>Položky!BD42</f>
        <v>0</v>
      </c>
      <c r="I11" s="230">
        <f>Položky!BE42</f>
        <v>0</v>
      </c>
    </row>
    <row r="12" spans="1:9" s="37" customFormat="1">
      <c r="A12" s="227" t="str">
        <f>Položky!B43</f>
        <v>95</v>
      </c>
      <c r="B12" s="133" t="str">
        <f>Položky!C43</f>
        <v>Dokončovací konstrukce na pozemních stavbách</v>
      </c>
      <c r="C12" s="69"/>
      <c r="D12" s="134"/>
      <c r="E12" s="228">
        <f>Položky!BA45</f>
        <v>0</v>
      </c>
      <c r="F12" s="229">
        <f>Položky!BB45</f>
        <v>0</v>
      </c>
      <c r="G12" s="229">
        <f>Položky!BC45</f>
        <v>0</v>
      </c>
      <c r="H12" s="229">
        <f>Položky!BD45</f>
        <v>0</v>
      </c>
      <c r="I12" s="230">
        <f>Položky!BE45</f>
        <v>0</v>
      </c>
    </row>
    <row r="13" spans="1:9" s="37" customFormat="1">
      <c r="A13" s="227" t="str">
        <f>Položky!B46</f>
        <v>96</v>
      </c>
      <c r="B13" s="133" t="str">
        <f>Položky!C46</f>
        <v>Bourání konstrukcí</v>
      </c>
      <c r="C13" s="69"/>
      <c r="D13" s="134"/>
      <c r="E13" s="228">
        <f>Položky!BA61</f>
        <v>0</v>
      </c>
      <c r="F13" s="229">
        <f>Položky!BB61</f>
        <v>0</v>
      </c>
      <c r="G13" s="229">
        <f>Položky!BC61</f>
        <v>0</v>
      </c>
      <c r="H13" s="229">
        <f>Položky!BD61</f>
        <v>0</v>
      </c>
      <c r="I13" s="230">
        <f>Položky!BE61</f>
        <v>0</v>
      </c>
    </row>
    <row r="14" spans="1:9" s="37" customFormat="1">
      <c r="A14" s="227" t="str">
        <f>Položky!B62</f>
        <v>97</v>
      </c>
      <c r="B14" s="133" t="str">
        <f>Položky!C62</f>
        <v>Prorážení otvorů</v>
      </c>
      <c r="C14" s="69"/>
      <c r="D14" s="134"/>
      <c r="E14" s="228">
        <f>Položky!BA65</f>
        <v>0</v>
      </c>
      <c r="F14" s="229">
        <f>Položky!BB65</f>
        <v>0</v>
      </c>
      <c r="G14" s="229">
        <f>Položky!BC65</f>
        <v>0</v>
      </c>
      <c r="H14" s="229">
        <f>Položky!BD65</f>
        <v>0</v>
      </c>
      <c r="I14" s="230">
        <f>Položky!BE65</f>
        <v>0</v>
      </c>
    </row>
    <row r="15" spans="1:9" s="37" customFormat="1">
      <c r="A15" s="227" t="str">
        <f>Položky!B66</f>
        <v>99</v>
      </c>
      <c r="B15" s="133" t="str">
        <f>Položky!C66</f>
        <v>Staveništní přesun hmot</v>
      </c>
      <c r="C15" s="69"/>
      <c r="D15" s="134"/>
      <c r="E15" s="228">
        <f>Položky!BA68</f>
        <v>0</v>
      </c>
      <c r="F15" s="229">
        <f>Položky!BB68</f>
        <v>0</v>
      </c>
      <c r="G15" s="229">
        <f>Položky!BC68</f>
        <v>0</v>
      </c>
      <c r="H15" s="229">
        <f>Položky!BD68</f>
        <v>0</v>
      </c>
      <c r="I15" s="230">
        <f>Položky!BE68</f>
        <v>0</v>
      </c>
    </row>
    <row r="16" spans="1:9" s="37" customFormat="1">
      <c r="A16" s="227" t="str">
        <f>Položky!B69</f>
        <v>721</v>
      </c>
      <c r="B16" s="133" t="str">
        <f>Položky!C69</f>
        <v>Vnitřní kanalizace</v>
      </c>
      <c r="C16" s="69"/>
      <c r="D16" s="134"/>
      <c r="E16" s="228">
        <f>Položky!BA71</f>
        <v>0</v>
      </c>
      <c r="F16" s="229">
        <f>Položky!BB71</f>
        <v>0</v>
      </c>
      <c r="G16" s="229">
        <f>Položky!BC71</f>
        <v>0</v>
      </c>
      <c r="H16" s="229">
        <f>Položky!BD71</f>
        <v>0</v>
      </c>
      <c r="I16" s="230">
        <f>Položky!BE71</f>
        <v>0</v>
      </c>
    </row>
    <row r="17" spans="1:57" s="37" customFormat="1">
      <c r="A17" s="227" t="str">
        <f>Položky!B72</f>
        <v>722</v>
      </c>
      <c r="B17" s="133" t="str">
        <f>Položky!C72</f>
        <v>Vnitřní vodovod</v>
      </c>
      <c r="C17" s="69"/>
      <c r="D17" s="134"/>
      <c r="E17" s="228">
        <f>Položky!BA77</f>
        <v>0</v>
      </c>
      <c r="F17" s="229">
        <f>Položky!BB77</f>
        <v>0</v>
      </c>
      <c r="G17" s="229">
        <f>Položky!BC77</f>
        <v>0</v>
      </c>
      <c r="H17" s="229">
        <f>Položky!BD77</f>
        <v>0</v>
      </c>
      <c r="I17" s="230">
        <f>Položky!BE77</f>
        <v>0</v>
      </c>
    </row>
    <row r="18" spans="1:57" s="37" customFormat="1">
      <c r="A18" s="227" t="str">
        <f>Položky!B78</f>
        <v>725</v>
      </c>
      <c r="B18" s="133" t="str">
        <f>Položky!C78</f>
        <v>Zařizovací předměty</v>
      </c>
      <c r="C18" s="69"/>
      <c r="D18" s="134"/>
      <c r="E18" s="228">
        <f>Položky!BA88</f>
        <v>0</v>
      </c>
      <c r="F18" s="229">
        <f>Položky!BB88</f>
        <v>0</v>
      </c>
      <c r="G18" s="229">
        <f>Položky!BC88</f>
        <v>0</v>
      </c>
      <c r="H18" s="229">
        <f>Položky!BD88</f>
        <v>0</v>
      </c>
      <c r="I18" s="230">
        <f>Položky!BE88</f>
        <v>0</v>
      </c>
    </row>
    <row r="19" spans="1:57" s="37" customFormat="1">
      <c r="A19" s="227" t="str">
        <f>Položky!B89</f>
        <v>767</v>
      </c>
      <c r="B19" s="133" t="str">
        <f>Položky!C89</f>
        <v>Konstrukce zámečnické</v>
      </c>
      <c r="C19" s="69"/>
      <c r="D19" s="134"/>
      <c r="E19" s="228">
        <f>Položky!BA92</f>
        <v>0</v>
      </c>
      <c r="F19" s="229">
        <f>Položky!BB92</f>
        <v>0</v>
      </c>
      <c r="G19" s="229">
        <f>Položky!BC92</f>
        <v>0</v>
      </c>
      <c r="H19" s="229">
        <f>Položky!BD92</f>
        <v>0</v>
      </c>
      <c r="I19" s="230">
        <f>Položky!BE92</f>
        <v>0</v>
      </c>
    </row>
    <row r="20" spans="1:57" s="37" customFormat="1">
      <c r="A20" s="227" t="str">
        <f>Položky!B93</f>
        <v>771</v>
      </c>
      <c r="B20" s="133" t="str">
        <f>Položky!C93</f>
        <v>Podlahy z dlaždic a obklady</v>
      </c>
      <c r="C20" s="69"/>
      <c r="D20" s="134"/>
      <c r="E20" s="228">
        <f>Položky!BA107</f>
        <v>0</v>
      </c>
      <c r="F20" s="229">
        <f>Položky!BB107</f>
        <v>0</v>
      </c>
      <c r="G20" s="229">
        <f>Položky!BC107</f>
        <v>0</v>
      </c>
      <c r="H20" s="229">
        <f>Položky!BD107</f>
        <v>0</v>
      </c>
      <c r="I20" s="230">
        <f>Položky!BE107</f>
        <v>0</v>
      </c>
    </row>
    <row r="21" spans="1:57" s="37" customFormat="1">
      <c r="A21" s="227" t="str">
        <f>Položky!B108</f>
        <v>775</v>
      </c>
      <c r="B21" s="133" t="str">
        <f>Položky!C108</f>
        <v>Podlahy vlysové a parketové</v>
      </c>
      <c r="C21" s="69"/>
      <c r="D21" s="134"/>
      <c r="E21" s="228">
        <f>Položky!BA111</f>
        <v>0</v>
      </c>
      <c r="F21" s="229">
        <f>Položky!BB111</f>
        <v>0</v>
      </c>
      <c r="G21" s="229">
        <f>Položky!BC111</f>
        <v>0</v>
      </c>
      <c r="H21" s="229">
        <f>Položky!BD111</f>
        <v>0</v>
      </c>
      <c r="I21" s="230">
        <f>Položky!BE111</f>
        <v>0</v>
      </c>
    </row>
    <row r="22" spans="1:57" s="37" customFormat="1">
      <c r="A22" s="227" t="str">
        <f>Položky!B112</f>
        <v>776</v>
      </c>
      <c r="B22" s="133" t="str">
        <f>Položky!C112</f>
        <v>Podlahy povlakové</v>
      </c>
      <c r="C22" s="69"/>
      <c r="D22" s="134"/>
      <c r="E22" s="228">
        <f>Položky!BA118</f>
        <v>0</v>
      </c>
      <c r="F22" s="229">
        <f>Položky!BB118</f>
        <v>0</v>
      </c>
      <c r="G22" s="229">
        <f>Položky!BC118</f>
        <v>0</v>
      </c>
      <c r="H22" s="229">
        <f>Položky!BD118</f>
        <v>0</v>
      </c>
      <c r="I22" s="230">
        <f>Položky!BE118</f>
        <v>0</v>
      </c>
    </row>
    <row r="23" spans="1:57" s="37" customFormat="1">
      <c r="A23" s="227" t="str">
        <f>Položky!B119</f>
        <v>777</v>
      </c>
      <c r="B23" s="133" t="str">
        <f>Položky!C119</f>
        <v>Podlahy ze syntetických hmot</v>
      </c>
      <c r="C23" s="69"/>
      <c r="D23" s="134"/>
      <c r="E23" s="228">
        <f>Položky!BA122</f>
        <v>0</v>
      </c>
      <c r="F23" s="229">
        <f>Položky!BB122</f>
        <v>0</v>
      </c>
      <c r="G23" s="229">
        <f>Položky!BC122</f>
        <v>0</v>
      </c>
      <c r="H23" s="229">
        <f>Položky!BD122</f>
        <v>0</v>
      </c>
      <c r="I23" s="230">
        <f>Položky!BE122</f>
        <v>0</v>
      </c>
    </row>
    <row r="24" spans="1:57" s="37" customFormat="1">
      <c r="A24" s="227" t="str">
        <f>Položky!B123</f>
        <v>781</v>
      </c>
      <c r="B24" s="133" t="str">
        <f>Položky!C123</f>
        <v>Obklady keramické</v>
      </c>
      <c r="C24" s="69"/>
      <c r="D24" s="134"/>
      <c r="E24" s="228">
        <f>Položky!BA133</f>
        <v>0</v>
      </c>
      <c r="F24" s="229">
        <f>Položky!BB133</f>
        <v>0</v>
      </c>
      <c r="G24" s="229">
        <f>Položky!BC133</f>
        <v>0</v>
      </c>
      <c r="H24" s="229">
        <f>Položky!BD133</f>
        <v>0</v>
      </c>
      <c r="I24" s="230">
        <f>Položky!BE133</f>
        <v>0</v>
      </c>
    </row>
    <row r="25" spans="1:57" s="37" customFormat="1">
      <c r="A25" s="227" t="str">
        <f>Položky!B134</f>
        <v>783</v>
      </c>
      <c r="B25" s="133" t="str">
        <f>Položky!C134</f>
        <v>Nátěry</v>
      </c>
      <c r="C25" s="69"/>
      <c r="D25" s="134"/>
      <c r="E25" s="228">
        <f>Položky!BA143</f>
        <v>0</v>
      </c>
      <c r="F25" s="229">
        <f>Položky!BB143</f>
        <v>0</v>
      </c>
      <c r="G25" s="229">
        <f>Položky!BC143</f>
        <v>0</v>
      </c>
      <c r="H25" s="229">
        <f>Položky!BD143</f>
        <v>0</v>
      </c>
      <c r="I25" s="230">
        <f>Položky!BE143</f>
        <v>0</v>
      </c>
    </row>
    <row r="26" spans="1:57" s="37" customFormat="1">
      <c r="A26" s="227" t="str">
        <f>Položky!B144</f>
        <v>784</v>
      </c>
      <c r="B26" s="133" t="str">
        <f>Položky!C144</f>
        <v>Malby</v>
      </c>
      <c r="C26" s="69"/>
      <c r="D26" s="134"/>
      <c r="E26" s="228">
        <f>Položky!BA150</f>
        <v>0</v>
      </c>
      <c r="F26" s="229">
        <f>Položky!BB150</f>
        <v>0</v>
      </c>
      <c r="G26" s="229">
        <f>Položky!BC150</f>
        <v>0</v>
      </c>
      <c r="H26" s="229">
        <f>Položky!BD150</f>
        <v>0</v>
      </c>
      <c r="I26" s="230">
        <f>Položky!BE150</f>
        <v>0</v>
      </c>
    </row>
    <row r="27" spans="1:57" s="37" customFormat="1">
      <c r="A27" s="227" t="str">
        <f>Položky!B151</f>
        <v>M21</v>
      </c>
      <c r="B27" s="133" t="str">
        <f>Položky!C151</f>
        <v>Elektromontáže</v>
      </c>
      <c r="C27" s="69"/>
      <c r="D27" s="134"/>
      <c r="E27" s="228">
        <f>Položky!BA153</f>
        <v>0</v>
      </c>
      <c r="F27" s="229">
        <f>Položky!BB153</f>
        <v>0</v>
      </c>
      <c r="G27" s="229">
        <f>Položky!BC153</f>
        <v>0</v>
      </c>
      <c r="H27" s="229">
        <f>Položky!BD153</f>
        <v>0</v>
      </c>
      <c r="I27" s="230">
        <f>Položky!BE153</f>
        <v>0</v>
      </c>
    </row>
    <row r="28" spans="1:57" s="37" customFormat="1" ht="13.5" thickBot="1">
      <c r="A28" s="227" t="str">
        <f>Položky!B154</f>
        <v>D96</v>
      </c>
      <c r="B28" s="133" t="str">
        <f>Položky!C154</f>
        <v>Přesuny suti a vybouraných hmot</v>
      </c>
      <c r="C28" s="69"/>
      <c r="D28" s="134"/>
      <c r="E28" s="228">
        <f>Položky!BA162</f>
        <v>0</v>
      </c>
      <c r="F28" s="229">
        <f>Položky!BB162</f>
        <v>0</v>
      </c>
      <c r="G28" s="229">
        <f>Položky!BC162</f>
        <v>0</v>
      </c>
      <c r="H28" s="229">
        <f>Položky!BD162</f>
        <v>0</v>
      </c>
      <c r="I28" s="230">
        <f>Položky!BE162</f>
        <v>0</v>
      </c>
    </row>
    <row r="29" spans="1:57" s="141" customFormat="1" ht="13.5" thickBot="1">
      <c r="A29" s="135"/>
      <c r="B29" s="136" t="s">
        <v>57</v>
      </c>
      <c r="C29" s="136"/>
      <c r="D29" s="137"/>
      <c r="E29" s="138">
        <f>SUM(E7:E28)</f>
        <v>0</v>
      </c>
      <c r="F29" s="139">
        <f>SUM(F7:F28)</f>
        <v>0</v>
      </c>
      <c r="G29" s="139">
        <f>SUM(G7:G28)</f>
        <v>0</v>
      </c>
      <c r="H29" s="139">
        <f>SUM(H7:H28)</f>
        <v>0</v>
      </c>
      <c r="I29" s="140">
        <f>SUM(I7:I28)</f>
        <v>0</v>
      </c>
    </row>
    <row r="30" spans="1:57">
      <c r="A30" s="69"/>
      <c r="B30" s="69"/>
      <c r="C30" s="69"/>
      <c r="D30" s="69"/>
      <c r="E30" s="69"/>
      <c r="F30" s="69"/>
      <c r="G30" s="69"/>
      <c r="H30" s="69"/>
      <c r="I30" s="69"/>
    </row>
    <row r="31" spans="1:57" ht="19.5" customHeight="1">
      <c r="A31" s="125" t="s">
        <v>58</v>
      </c>
      <c r="B31" s="125"/>
      <c r="C31" s="125"/>
      <c r="D31" s="125"/>
      <c r="E31" s="125"/>
      <c r="F31" s="125"/>
      <c r="G31" s="142"/>
      <c r="H31" s="125"/>
      <c r="I31" s="125"/>
      <c r="BA31" s="43"/>
      <c r="BB31" s="43"/>
      <c r="BC31" s="43"/>
      <c r="BD31" s="43"/>
      <c r="BE31" s="43"/>
    </row>
    <row r="32" spans="1:57" ht="13.5" thickBot="1">
      <c r="A32" s="82"/>
      <c r="B32" s="82"/>
      <c r="C32" s="82"/>
      <c r="D32" s="82"/>
      <c r="E32" s="82"/>
      <c r="F32" s="82"/>
      <c r="G32" s="82"/>
      <c r="H32" s="82"/>
      <c r="I32" s="82"/>
    </row>
    <row r="33" spans="1:53">
      <c r="A33" s="76" t="s">
        <v>59</v>
      </c>
      <c r="B33" s="77"/>
      <c r="C33" s="77"/>
      <c r="D33" s="143"/>
      <c r="E33" s="144" t="s">
        <v>60</v>
      </c>
      <c r="F33" s="145" t="s">
        <v>61</v>
      </c>
      <c r="G33" s="146" t="s">
        <v>62</v>
      </c>
      <c r="H33" s="147"/>
      <c r="I33" s="148" t="s">
        <v>60</v>
      </c>
    </row>
    <row r="34" spans="1:53">
      <c r="A34" s="67" t="s">
        <v>308</v>
      </c>
      <c r="B34" s="58"/>
      <c r="C34" s="58"/>
      <c r="D34" s="149"/>
      <c r="E34" s="150"/>
      <c r="F34" s="151"/>
      <c r="G34" s="152">
        <f>CHOOSE(BA34+1,HSV+PSV,HSV+PSV+Mont,HSV+PSV+Dodavka+Mont,HSV,PSV,Mont,Dodavka,Mont+Dodavka,0)</f>
        <v>0</v>
      </c>
      <c r="H34" s="153"/>
      <c r="I34" s="154">
        <f>E34+F34*G34/100</f>
        <v>0</v>
      </c>
      <c r="BA34">
        <v>0</v>
      </c>
    </row>
    <row r="35" spans="1:53">
      <c r="A35" s="67" t="s">
        <v>309</v>
      </c>
      <c r="B35" s="58"/>
      <c r="C35" s="58"/>
      <c r="D35" s="149"/>
      <c r="E35" s="150"/>
      <c r="F35" s="151"/>
      <c r="G35" s="152">
        <f>CHOOSE(BA35+1,HSV+PSV,HSV+PSV+Mont,HSV+PSV+Dodavka+Mont,HSV,PSV,Mont,Dodavka,Mont+Dodavka,0)</f>
        <v>0</v>
      </c>
      <c r="H35" s="153"/>
      <c r="I35" s="154">
        <f>E35+F35*G35/100</f>
        <v>0</v>
      </c>
      <c r="BA35">
        <v>0</v>
      </c>
    </row>
    <row r="36" spans="1:53">
      <c r="A36" s="67" t="s">
        <v>310</v>
      </c>
      <c r="B36" s="58"/>
      <c r="C36" s="58"/>
      <c r="D36" s="149"/>
      <c r="E36" s="150"/>
      <c r="F36" s="151"/>
      <c r="G36" s="152">
        <f>CHOOSE(BA36+1,HSV+PSV,HSV+PSV+Mont,HSV+PSV+Dodavka+Mont,HSV,PSV,Mont,Dodavka,Mont+Dodavka,0)</f>
        <v>0</v>
      </c>
      <c r="H36" s="153"/>
      <c r="I36" s="154">
        <f>E36+F36*G36/100</f>
        <v>0</v>
      </c>
      <c r="BA36">
        <v>0</v>
      </c>
    </row>
    <row r="37" spans="1:53">
      <c r="A37" s="67" t="s">
        <v>311</v>
      </c>
      <c r="B37" s="58"/>
      <c r="C37" s="58"/>
      <c r="D37" s="149"/>
      <c r="E37" s="150"/>
      <c r="F37" s="151"/>
      <c r="G37" s="152">
        <f>CHOOSE(BA37+1,HSV+PSV,HSV+PSV+Mont,HSV+PSV+Dodavka+Mont,HSV,PSV,Mont,Dodavka,Mont+Dodavka,0)</f>
        <v>0</v>
      </c>
      <c r="H37" s="153"/>
      <c r="I37" s="154">
        <f>E37+F37*G37/100</f>
        <v>0</v>
      </c>
      <c r="BA37">
        <v>0</v>
      </c>
    </row>
    <row r="38" spans="1:53">
      <c r="A38" s="67" t="s">
        <v>312</v>
      </c>
      <c r="B38" s="58"/>
      <c r="C38" s="58"/>
      <c r="D38" s="149"/>
      <c r="E38" s="150"/>
      <c r="F38" s="151"/>
      <c r="G38" s="152">
        <f>CHOOSE(BA38+1,HSV+PSV,HSV+PSV+Mont,HSV+PSV+Dodavka+Mont,HSV,PSV,Mont,Dodavka,Mont+Dodavka,0)</f>
        <v>0</v>
      </c>
      <c r="H38" s="153"/>
      <c r="I38" s="154">
        <f>E38+F38*G38/100</f>
        <v>0</v>
      </c>
      <c r="BA38">
        <v>1</v>
      </c>
    </row>
    <row r="39" spans="1:53">
      <c r="A39" s="67" t="s">
        <v>313</v>
      </c>
      <c r="B39" s="58"/>
      <c r="C39" s="58"/>
      <c r="D39" s="149"/>
      <c r="E39" s="150"/>
      <c r="F39" s="151"/>
      <c r="G39" s="152">
        <f>CHOOSE(BA39+1,HSV+PSV,HSV+PSV+Mont,HSV+PSV+Dodavka+Mont,HSV,PSV,Mont,Dodavka,Mont+Dodavka,0)</f>
        <v>0</v>
      </c>
      <c r="H39" s="153"/>
      <c r="I39" s="154">
        <f>E39+F39*G39/100</f>
        <v>0</v>
      </c>
      <c r="BA39">
        <v>1</v>
      </c>
    </row>
    <row r="40" spans="1:53">
      <c r="A40" s="67" t="s">
        <v>314</v>
      </c>
      <c r="B40" s="58"/>
      <c r="C40" s="58"/>
      <c r="D40" s="149"/>
      <c r="E40" s="150"/>
      <c r="F40" s="151"/>
      <c r="G40" s="152">
        <f>CHOOSE(BA40+1,HSV+PSV,HSV+PSV+Mont,HSV+PSV+Dodavka+Mont,HSV,PSV,Mont,Dodavka,Mont+Dodavka,0)</f>
        <v>0</v>
      </c>
      <c r="H40" s="153"/>
      <c r="I40" s="154">
        <f>E40+F40*G40/100</f>
        <v>0</v>
      </c>
      <c r="BA40">
        <v>2</v>
      </c>
    </row>
    <row r="41" spans="1:53">
      <c r="A41" s="67" t="s">
        <v>315</v>
      </c>
      <c r="B41" s="58"/>
      <c r="C41" s="58"/>
      <c r="D41" s="149"/>
      <c r="E41" s="150"/>
      <c r="F41" s="151"/>
      <c r="G41" s="152">
        <f>CHOOSE(BA41+1,HSV+PSV,HSV+PSV+Mont,HSV+PSV+Dodavka+Mont,HSV,PSV,Mont,Dodavka,Mont+Dodavka,0)</f>
        <v>0</v>
      </c>
      <c r="H41" s="153"/>
      <c r="I41" s="154">
        <f>E41+F41*G41/100</f>
        <v>0</v>
      </c>
      <c r="BA41">
        <v>2</v>
      </c>
    </row>
    <row r="42" spans="1:53" ht="13.5" thickBot="1">
      <c r="A42" s="155"/>
      <c r="B42" s="156" t="s">
        <v>63</v>
      </c>
      <c r="C42" s="157"/>
      <c r="D42" s="158"/>
      <c r="E42" s="159"/>
      <c r="F42" s="160"/>
      <c r="G42" s="160"/>
      <c r="H42" s="161">
        <f>SUM(I34:I41)</f>
        <v>0</v>
      </c>
      <c r="I42" s="162"/>
    </row>
    <row r="44" spans="1:53">
      <c r="B44" s="141"/>
      <c r="F44" s="163"/>
      <c r="G44" s="164"/>
      <c r="H44" s="164"/>
      <c r="I44" s="165"/>
    </row>
    <row r="45" spans="1:53">
      <c r="F45" s="163"/>
      <c r="G45" s="164"/>
      <c r="H45" s="164"/>
      <c r="I45" s="165"/>
    </row>
    <row r="46" spans="1:53">
      <c r="F46" s="163"/>
      <c r="G46" s="164"/>
      <c r="H46" s="164"/>
      <c r="I46" s="165"/>
    </row>
    <row r="47" spans="1:53">
      <c r="F47" s="163"/>
      <c r="G47" s="164"/>
      <c r="H47" s="164"/>
      <c r="I47" s="165"/>
    </row>
    <row r="48" spans="1:53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  <row r="80" spans="6:9">
      <c r="F80" s="163"/>
      <c r="G80" s="164"/>
      <c r="H80" s="164"/>
      <c r="I80" s="165"/>
    </row>
    <row r="81" spans="6:9">
      <c r="F81" s="163"/>
      <c r="G81" s="164"/>
      <c r="H81" s="164"/>
      <c r="I81" s="165"/>
    </row>
    <row r="82" spans="6:9">
      <c r="F82" s="163"/>
      <c r="G82" s="164"/>
      <c r="H82" s="164"/>
      <c r="I82" s="165"/>
    </row>
    <row r="83" spans="6:9">
      <c r="F83" s="163"/>
      <c r="G83" s="164"/>
      <c r="H83" s="164"/>
      <c r="I83" s="165"/>
    </row>
    <row r="84" spans="6:9">
      <c r="F84" s="163"/>
      <c r="G84" s="164"/>
      <c r="H84" s="164"/>
      <c r="I84" s="165"/>
    </row>
    <row r="85" spans="6:9">
      <c r="F85" s="163"/>
      <c r="G85" s="164"/>
      <c r="H85" s="164"/>
      <c r="I85" s="165"/>
    </row>
    <row r="86" spans="6:9">
      <c r="F86" s="163"/>
      <c r="G86" s="164"/>
      <c r="H86" s="164"/>
      <c r="I86" s="165"/>
    </row>
    <row r="87" spans="6:9">
      <c r="F87" s="163"/>
      <c r="G87" s="164"/>
      <c r="H87" s="164"/>
      <c r="I87" s="165"/>
    </row>
    <row r="88" spans="6:9">
      <c r="F88" s="163"/>
      <c r="G88" s="164"/>
      <c r="H88" s="164"/>
      <c r="I88" s="165"/>
    </row>
    <row r="89" spans="6:9">
      <c r="F89" s="163"/>
      <c r="G89" s="164"/>
      <c r="H89" s="164"/>
      <c r="I89" s="165"/>
    </row>
    <row r="90" spans="6:9">
      <c r="F90" s="163"/>
      <c r="G90" s="164"/>
      <c r="H90" s="164"/>
      <c r="I90" s="165"/>
    </row>
    <row r="91" spans="6:9">
      <c r="F91" s="163"/>
      <c r="G91" s="164"/>
      <c r="H91" s="164"/>
      <c r="I91" s="165"/>
    </row>
    <row r="92" spans="6:9">
      <c r="F92" s="163"/>
      <c r="G92" s="164"/>
      <c r="H92" s="164"/>
      <c r="I92" s="165"/>
    </row>
    <row r="93" spans="6:9">
      <c r="F93" s="163"/>
      <c r="G93" s="164"/>
      <c r="H93" s="164"/>
      <c r="I93" s="165"/>
    </row>
  </sheetData>
  <mergeCells count="4">
    <mergeCell ref="A1:B1"/>
    <mergeCell ref="A2:B2"/>
    <mergeCell ref="G2:I2"/>
    <mergeCell ref="H42:I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35"/>
  <sheetViews>
    <sheetView showGridLines="0" showZeros="0" workbookViewId="0">
      <selection activeCell="A162" sqref="A162:IV164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2013005 Stavební úpravy učeben SPŠ Bruntál</v>
      </c>
      <c r="D3" s="172"/>
      <c r="E3" s="173" t="s">
        <v>64</v>
      </c>
      <c r="F3" s="174" t="str">
        <f>Rekapitulace!H1</f>
        <v>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SO02 Chemická laboratoř 5NP</v>
      </c>
      <c r="D4" s="177"/>
      <c r="E4" s="178" t="str">
        <f>Rekapitulace!G2</f>
        <v>Chemická laboratoř 5NP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81</v>
      </c>
      <c r="C7" s="190" t="s">
        <v>82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83</v>
      </c>
      <c r="C8" s="198" t="s">
        <v>84</v>
      </c>
      <c r="D8" s="199" t="s">
        <v>85</v>
      </c>
      <c r="E8" s="200">
        <v>5.51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0.27212999999999998</v>
      </c>
    </row>
    <row r="9" spans="1:104">
      <c r="A9" s="203"/>
      <c r="B9" s="205"/>
      <c r="C9" s="206" t="s">
        <v>86</v>
      </c>
      <c r="D9" s="207"/>
      <c r="E9" s="208">
        <v>1.6</v>
      </c>
      <c r="F9" s="209"/>
      <c r="G9" s="210"/>
      <c r="M9" s="204" t="s">
        <v>86</v>
      </c>
      <c r="O9" s="195"/>
    </row>
    <row r="10" spans="1:104">
      <c r="A10" s="203"/>
      <c r="B10" s="205"/>
      <c r="C10" s="206" t="s">
        <v>87</v>
      </c>
      <c r="D10" s="207"/>
      <c r="E10" s="208">
        <v>3.91</v>
      </c>
      <c r="F10" s="209"/>
      <c r="G10" s="210"/>
      <c r="M10" s="204" t="s">
        <v>87</v>
      </c>
      <c r="O10" s="195"/>
    </row>
    <row r="11" spans="1:104" ht="22.5">
      <c r="A11" s="196">
        <v>2</v>
      </c>
      <c r="B11" s="197" t="s">
        <v>88</v>
      </c>
      <c r="C11" s="198" t="s">
        <v>89</v>
      </c>
      <c r="D11" s="199" t="s">
        <v>85</v>
      </c>
      <c r="E11" s="200">
        <v>0.495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0.1055</v>
      </c>
    </row>
    <row r="12" spans="1:104">
      <c r="A12" s="203"/>
      <c r="B12" s="205"/>
      <c r="C12" s="206" t="s">
        <v>90</v>
      </c>
      <c r="D12" s="207"/>
      <c r="E12" s="208">
        <v>0.495</v>
      </c>
      <c r="F12" s="209"/>
      <c r="G12" s="210"/>
      <c r="M12" s="204" t="s">
        <v>90</v>
      </c>
      <c r="O12" s="195"/>
    </row>
    <row r="13" spans="1:104">
      <c r="A13" s="211"/>
      <c r="B13" s="212" t="s">
        <v>74</v>
      </c>
      <c r="C13" s="213" t="str">
        <f>CONCATENATE(B7," ",C7)</f>
        <v>3 Svislé a kompletní konstrukce</v>
      </c>
      <c r="D13" s="214"/>
      <c r="E13" s="215"/>
      <c r="F13" s="216"/>
      <c r="G13" s="217">
        <f>SUM(G7:G12)</f>
        <v>0</v>
      </c>
      <c r="O13" s="195">
        <v>4</v>
      </c>
      <c r="BA13" s="218">
        <f>SUM(BA7:BA12)</f>
        <v>0</v>
      </c>
      <c r="BB13" s="218">
        <f>SUM(BB7:BB12)</f>
        <v>0</v>
      </c>
      <c r="BC13" s="218">
        <f>SUM(BC7:BC12)</f>
        <v>0</v>
      </c>
      <c r="BD13" s="218">
        <f>SUM(BD7:BD12)</f>
        <v>0</v>
      </c>
      <c r="BE13" s="218">
        <f>SUM(BE7:BE12)</f>
        <v>0</v>
      </c>
    </row>
    <row r="14" spans="1:104">
      <c r="A14" s="188" t="s">
        <v>72</v>
      </c>
      <c r="B14" s="189" t="s">
        <v>91</v>
      </c>
      <c r="C14" s="190" t="s">
        <v>92</v>
      </c>
      <c r="D14" s="191"/>
      <c r="E14" s="192"/>
      <c r="F14" s="192"/>
      <c r="G14" s="193"/>
      <c r="H14" s="194"/>
      <c r="I14" s="194"/>
      <c r="O14" s="195">
        <v>1</v>
      </c>
    </row>
    <row r="15" spans="1:104">
      <c r="A15" s="196">
        <v>3</v>
      </c>
      <c r="B15" s="197" t="s">
        <v>93</v>
      </c>
      <c r="C15" s="198" t="s">
        <v>94</v>
      </c>
      <c r="D15" s="199" t="s">
        <v>95</v>
      </c>
      <c r="E15" s="200">
        <v>2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4.7300000000000002E-2</v>
      </c>
    </row>
    <row r="16" spans="1:104">
      <c r="A16" s="211"/>
      <c r="B16" s="212" t="s">
        <v>74</v>
      </c>
      <c r="C16" s="213" t="str">
        <f>CONCATENATE(B14," ",C14)</f>
        <v>4 Vodorovné konstrukce</v>
      </c>
      <c r="D16" s="214"/>
      <c r="E16" s="215"/>
      <c r="F16" s="216"/>
      <c r="G16" s="217">
        <f>SUM(G14:G15)</f>
        <v>0</v>
      </c>
      <c r="O16" s="195">
        <v>4</v>
      </c>
      <c r="BA16" s="218">
        <f>SUM(BA14:BA15)</f>
        <v>0</v>
      </c>
      <c r="BB16" s="218">
        <f>SUM(BB14:BB15)</f>
        <v>0</v>
      </c>
      <c r="BC16" s="218">
        <f>SUM(BC14:BC15)</f>
        <v>0</v>
      </c>
      <c r="BD16" s="218">
        <f>SUM(BD14:BD15)</f>
        <v>0</v>
      </c>
      <c r="BE16" s="218">
        <f>SUM(BE14:BE15)</f>
        <v>0</v>
      </c>
    </row>
    <row r="17" spans="1:104">
      <c r="A17" s="188" t="s">
        <v>72</v>
      </c>
      <c r="B17" s="189" t="s">
        <v>96</v>
      </c>
      <c r="C17" s="190" t="s">
        <v>97</v>
      </c>
      <c r="D17" s="191"/>
      <c r="E17" s="192"/>
      <c r="F17" s="192"/>
      <c r="G17" s="193"/>
      <c r="H17" s="194"/>
      <c r="I17" s="194"/>
      <c r="O17" s="195">
        <v>1</v>
      </c>
    </row>
    <row r="18" spans="1:104">
      <c r="A18" s="196">
        <v>4</v>
      </c>
      <c r="B18" s="197" t="s">
        <v>98</v>
      </c>
      <c r="C18" s="198" t="s">
        <v>99</v>
      </c>
      <c r="D18" s="199" t="s">
        <v>85</v>
      </c>
      <c r="E18" s="200">
        <v>53.23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6.45E-3</v>
      </c>
    </row>
    <row r="19" spans="1:104">
      <c r="A19" s="203"/>
      <c r="B19" s="205"/>
      <c r="C19" s="206" t="s">
        <v>100</v>
      </c>
      <c r="D19" s="207"/>
      <c r="E19" s="208">
        <v>53.23</v>
      </c>
      <c r="F19" s="209"/>
      <c r="G19" s="210"/>
      <c r="M19" s="204" t="s">
        <v>100</v>
      </c>
      <c r="O19" s="195"/>
    </row>
    <row r="20" spans="1:104">
      <c r="A20" s="196">
        <v>5</v>
      </c>
      <c r="B20" s="197" t="s">
        <v>101</v>
      </c>
      <c r="C20" s="198" t="s">
        <v>102</v>
      </c>
      <c r="D20" s="199" t="s">
        <v>85</v>
      </c>
      <c r="E20" s="200">
        <v>0.495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4.8900000000000002E-3</v>
      </c>
    </row>
    <row r="21" spans="1:104">
      <c r="A21" s="203"/>
      <c r="B21" s="205"/>
      <c r="C21" s="206" t="s">
        <v>103</v>
      </c>
      <c r="D21" s="207"/>
      <c r="E21" s="208">
        <v>0.495</v>
      </c>
      <c r="F21" s="209"/>
      <c r="G21" s="210"/>
      <c r="M21" s="204" t="s">
        <v>103</v>
      </c>
      <c r="O21" s="195"/>
    </row>
    <row r="22" spans="1:104">
      <c r="A22" s="196">
        <v>6</v>
      </c>
      <c r="B22" s="197" t="s">
        <v>104</v>
      </c>
      <c r="C22" s="198" t="s">
        <v>105</v>
      </c>
      <c r="D22" s="199" t="s">
        <v>85</v>
      </c>
      <c r="E22" s="200">
        <v>82.27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5.79E-3</v>
      </c>
    </row>
    <row r="23" spans="1:104">
      <c r="A23" s="203"/>
      <c r="B23" s="205"/>
      <c r="C23" s="206" t="s">
        <v>106</v>
      </c>
      <c r="D23" s="207"/>
      <c r="E23" s="208">
        <v>100.3</v>
      </c>
      <c r="F23" s="209"/>
      <c r="G23" s="210"/>
      <c r="M23" s="204" t="s">
        <v>106</v>
      </c>
      <c r="O23" s="195"/>
    </row>
    <row r="24" spans="1:104">
      <c r="A24" s="203"/>
      <c r="B24" s="205"/>
      <c r="C24" s="206" t="s">
        <v>107</v>
      </c>
      <c r="D24" s="207"/>
      <c r="E24" s="208">
        <v>-18.03</v>
      </c>
      <c r="F24" s="209"/>
      <c r="G24" s="210"/>
      <c r="M24" s="204" t="s">
        <v>107</v>
      </c>
      <c r="O24" s="195"/>
    </row>
    <row r="25" spans="1:104">
      <c r="A25" s="196">
        <v>7</v>
      </c>
      <c r="B25" s="197" t="s">
        <v>108</v>
      </c>
      <c r="C25" s="198" t="s">
        <v>109</v>
      </c>
      <c r="D25" s="199" t="s">
        <v>85</v>
      </c>
      <c r="E25" s="200">
        <v>5.2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3.9210000000000002E-2</v>
      </c>
    </row>
    <row r="26" spans="1:104">
      <c r="A26" s="203"/>
      <c r="B26" s="205"/>
      <c r="C26" s="206" t="s">
        <v>110</v>
      </c>
      <c r="D26" s="207"/>
      <c r="E26" s="208">
        <v>5.2</v>
      </c>
      <c r="F26" s="209"/>
      <c r="G26" s="210"/>
      <c r="M26" s="204" t="s">
        <v>110</v>
      </c>
      <c r="O26" s="195"/>
    </row>
    <row r="27" spans="1:104">
      <c r="A27" s="196">
        <v>8</v>
      </c>
      <c r="B27" s="197" t="s">
        <v>111</v>
      </c>
      <c r="C27" s="198" t="s">
        <v>112</v>
      </c>
      <c r="D27" s="199" t="s">
        <v>85</v>
      </c>
      <c r="E27" s="200">
        <v>0.495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0</v>
      </c>
      <c r="AC27" s="167">
        <v>0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0</v>
      </c>
      <c r="CZ27" s="167">
        <v>6.3499999999999997E-3</v>
      </c>
    </row>
    <row r="28" spans="1:104">
      <c r="A28" s="203"/>
      <c r="B28" s="205"/>
      <c r="C28" s="206" t="s">
        <v>103</v>
      </c>
      <c r="D28" s="207"/>
      <c r="E28" s="208">
        <v>0.495</v>
      </c>
      <c r="F28" s="209"/>
      <c r="G28" s="210"/>
      <c r="M28" s="204" t="s">
        <v>103</v>
      </c>
      <c r="O28" s="195"/>
    </row>
    <row r="29" spans="1:104">
      <c r="A29" s="196">
        <v>9</v>
      </c>
      <c r="B29" s="197" t="s">
        <v>113</v>
      </c>
      <c r="C29" s="198" t="s">
        <v>114</v>
      </c>
      <c r="D29" s="199" t="s">
        <v>85</v>
      </c>
      <c r="E29" s="200">
        <v>11.02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1</v>
      </c>
      <c r="AC29" s="167">
        <v>1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1</v>
      </c>
      <c r="CZ29" s="167">
        <v>2.7980000000000001E-2</v>
      </c>
    </row>
    <row r="30" spans="1:104">
      <c r="A30" s="203"/>
      <c r="B30" s="205"/>
      <c r="C30" s="206" t="s">
        <v>115</v>
      </c>
      <c r="D30" s="207"/>
      <c r="E30" s="208">
        <v>3.2</v>
      </c>
      <c r="F30" s="209"/>
      <c r="G30" s="210"/>
      <c r="M30" s="204" t="s">
        <v>115</v>
      </c>
      <c r="O30" s="195"/>
    </row>
    <row r="31" spans="1:104">
      <c r="A31" s="203"/>
      <c r="B31" s="205"/>
      <c r="C31" s="206" t="s">
        <v>116</v>
      </c>
      <c r="D31" s="207"/>
      <c r="E31" s="208">
        <v>7.82</v>
      </c>
      <c r="F31" s="209"/>
      <c r="G31" s="210"/>
      <c r="M31" s="204" t="s">
        <v>116</v>
      </c>
      <c r="O31" s="195"/>
    </row>
    <row r="32" spans="1:104" ht="22.5">
      <c r="A32" s="196">
        <v>10</v>
      </c>
      <c r="B32" s="197" t="s">
        <v>117</v>
      </c>
      <c r="C32" s="198" t="s">
        <v>118</v>
      </c>
      <c r="D32" s="199" t="s">
        <v>85</v>
      </c>
      <c r="E32" s="200">
        <v>4.16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1</v>
      </c>
      <c r="AC32" s="167">
        <v>1</v>
      </c>
      <c r="AZ32" s="167">
        <v>1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1</v>
      </c>
      <c r="CZ32" s="167">
        <v>0</v>
      </c>
    </row>
    <row r="33" spans="1:104">
      <c r="A33" s="203"/>
      <c r="B33" s="205"/>
      <c r="C33" s="206" t="s">
        <v>119</v>
      </c>
      <c r="D33" s="207"/>
      <c r="E33" s="208">
        <v>4.16</v>
      </c>
      <c r="F33" s="209"/>
      <c r="G33" s="210"/>
      <c r="M33" s="204" t="s">
        <v>119</v>
      </c>
      <c r="O33" s="195"/>
    </row>
    <row r="34" spans="1:104">
      <c r="A34" s="211"/>
      <c r="B34" s="212" t="s">
        <v>74</v>
      </c>
      <c r="C34" s="213" t="str">
        <f>CONCATENATE(B17," ",C17)</f>
        <v>61 Upravy povrchů vnitřní</v>
      </c>
      <c r="D34" s="214"/>
      <c r="E34" s="215"/>
      <c r="F34" s="216"/>
      <c r="G34" s="217">
        <f>SUM(G17:G33)</f>
        <v>0</v>
      </c>
      <c r="O34" s="195">
        <v>4</v>
      </c>
      <c r="BA34" s="218">
        <f>SUM(BA17:BA33)</f>
        <v>0</v>
      </c>
      <c r="BB34" s="218">
        <f>SUM(BB17:BB33)</f>
        <v>0</v>
      </c>
      <c r="BC34" s="218">
        <f>SUM(BC17:BC33)</f>
        <v>0</v>
      </c>
      <c r="BD34" s="218">
        <f>SUM(BD17:BD33)</f>
        <v>0</v>
      </c>
      <c r="BE34" s="218">
        <f>SUM(BE17:BE33)</f>
        <v>0</v>
      </c>
    </row>
    <row r="35" spans="1:104">
      <c r="A35" s="188" t="s">
        <v>72</v>
      </c>
      <c r="B35" s="189" t="s">
        <v>120</v>
      </c>
      <c r="C35" s="190" t="s">
        <v>121</v>
      </c>
      <c r="D35" s="191"/>
      <c r="E35" s="192"/>
      <c r="F35" s="192"/>
      <c r="G35" s="193"/>
      <c r="H35" s="194"/>
      <c r="I35" s="194"/>
      <c r="O35" s="195">
        <v>1</v>
      </c>
    </row>
    <row r="36" spans="1:104">
      <c r="A36" s="196">
        <v>11</v>
      </c>
      <c r="B36" s="197" t="s">
        <v>122</v>
      </c>
      <c r="C36" s="198" t="s">
        <v>123</v>
      </c>
      <c r="D36" s="199" t="s">
        <v>124</v>
      </c>
      <c r="E36" s="200">
        <v>7.7700000000000005E-2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1</v>
      </c>
      <c r="AC36" s="167">
        <v>1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1</v>
      </c>
      <c r="CZ36" s="167">
        <v>2.2610000000000001</v>
      </c>
    </row>
    <row r="37" spans="1:104">
      <c r="A37" s="203"/>
      <c r="B37" s="205"/>
      <c r="C37" s="206" t="s">
        <v>125</v>
      </c>
      <c r="D37" s="207"/>
      <c r="E37" s="208">
        <v>7.7700000000000005E-2</v>
      </c>
      <c r="F37" s="209"/>
      <c r="G37" s="210"/>
      <c r="M37" s="204" t="s">
        <v>125</v>
      </c>
      <c r="O37" s="195"/>
    </row>
    <row r="38" spans="1:104">
      <c r="A38" s="211"/>
      <c r="B38" s="212" t="s">
        <v>74</v>
      </c>
      <c r="C38" s="213" t="str">
        <f>CONCATENATE(B35," ",C35)</f>
        <v>63 Podlahy a podlahové konstrukce</v>
      </c>
      <c r="D38" s="214"/>
      <c r="E38" s="215"/>
      <c r="F38" s="216"/>
      <c r="G38" s="217">
        <f>SUM(G35:G37)</f>
        <v>0</v>
      </c>
      <c r="O38" s="195">
        <v>4</v>
      </c>
      <c r="BA38" s="218">
        <f>SUM(BA35:BA37)</f>
        <v>0</v>
      </c>
      <c r="BB38" s="218">
        <f>SUM(BB35:BB37)</f>
        <v>0</v>
      </c>
      <c r="BC38" s="218">
        <f>SUM(BC35:BC37)</f>
        <v>0</v>
      </c>
      <c r="BD38" s="218">
        <f>SUM(BD35:BD37)</f>
        <v>0</v>
      </c>
      <c r="BE38" s="218">
        <f>SUM(BE35:BE37)</f>
        <v>0</v>
      </c>
    </row>
    <row r="39" spans="1:104">
      <c r="A39" s="188" t="s">
        <v>72</v>
      </c>
      <c r="B39" s="189" t="s">
        <v>126</v>
      </c>
      <c r="C39" s="190" t="s">
        <v>127</v>
      </c>
      <c r="D39" s="191"/>
      <c r="E39" s="192"/>
      <c r="F39" s="192"/>
      <c r="G39" s="193"/>
      <c r="H39" s="194"/>
      <c r="I39" s="194"/>
      <c r="O39" s="195">
        <v>1</v>
      </c>
    </row>
    <row r="40" spans="1:104">
      <c r="A40" s="196">
        <v>12</v>
      </c>
      <c r="B40" s="197" t="s">
        <v>128</v>
      </c>
      <c r="C40" s="198" t="s">
        <v>129</v>
      </c>
      <c r="D40" s="199" t="s">
        <v>85</v>
      </c>
      <c r="E40" s="200">
        <v>1.8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1</v>
      </c>
      <c r="AC40" s="167">
        <v>1</v>
      </c>
      <c r="AZ40" s="167">
        <v>1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1</v>
      </c>
      <c r="CZ40" s="167">
        <v>3.4590000000000003E-2</v>
      </c>
    </row>
    <row r="41" spans="1:104">
      <c r="A41" s="203"/>
      <c r="B41" s="205"/>
      <c r="C41" s="206" t="s">
        <v>130</v>
      </c>
      <c r="D41" s="207"/>
      <c r="E41" s="208">
        <v>1.8</v>
      </c>
      <c r="F41" s="209"/>
      <c r="G41" s="210"/>
      <c r="M41" s="204" t="s">
        <v>130</v>
      </c>
      <c r="O41" s="195"/>
    </row>
    <row r="42" spans="1:104">
      <c r="A42" s="211"/>
      <c r="B42" s="212" t="s">
        <v>74</v>
      </c>
      <c r="C42" s="213" t="str">
        <f>CONCATENATE(B39," ",C39)</f>
        <v>94 Lešení a stavební výtahy</v>
      </c>
      <c r="D42" s="214"/>
      <c r="E42" s="215"/>
      <c r="F42" s="216"/>
      <c r="G42" s="217">
        <f>SUM(G39:G41)</f>
        <v>0</v>
      </c>
      <c r="O42" s="195">
        <v>4</v>
      </c>
      <c r="BA42" s="218">
        <f>SUM(BA39:BA41)</f>
        <v>0</v>
      </c>
      <c r="BB42" s="218">
        <f>SUM(BB39:BB41)</f>
        <v>0</v>
      </c>
      <c r="BC42" s="218">
        <f>SUM(BC39:BC41)</f>
        <v>0</v>
      </c>
      <c r="BD42" s="218">
        <f>SUM(BD39:BD41)</f>
        <v>0</v>
      </c>
      <c r="BE42" s="218">
        <f>SUM(BE39:BE41)</f>
        <v>0</v>
      </c>
    </row>
    <row r="43" spans="1:104">
      <c r="A43" s="188" t="s">
        <v>72</v>
      </c>
      <c r="B43" s="189" t="s">
        <v>131</v>
      </c>
      <c r="C43" s="190" t="s">
        <v>132</v>
      </c>
      <c r="D43" s="191"/>
      <c r="E43" s="192"/>
      <c r="F43" s="192"/>
      <c r="G43" s="193"/>
      <c r="H43" s="194"/>
      <c r="I43" s="194"/>
      <c r="O43" s="195">
        <v>1</v>
      </c>
    </row>
    <row r="44" spans="1:104">
      <c r="A44" s="196">
        <v>13</v>
      </c>
      <c r="B44" s="197" t="s">
        <v>133</v>
      </c>
      <c r="C44" s="198" t="s">
        <v>134</v>
      </c>
      <c r="D44" s="199" t="s">
        <v>85</v>
      </c>
      <c r="E44" s="200">
        <v>53.23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1</v>
      </c>
      <c r="AC44" s="167">
        <v>1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1</v>
      </c>
      <c r="CZ44" s="167">
        <v>4.0000000000000003E-5</v>
      </c>
    </row>
    <row r="45" spans="1:104">
      <c r="A45" s="211"/>
      <c r="B45" s="212" t="s">
        <v>74</v>
      </c>
      <c r="C45" s="213" t="str">
        <f>CONCATENATE(B43," ",C43)</f>
        <v>95 Dokončovací konstrukce na pozemních stavbách</v>
      </c>
      <c r="D45" s="214"/>
      <c r="E45" s="215"/>
      <c r="F45" s="216"/>
      <c r="G45" s="217">
        <f>SUM(G43:G44)</f>
        <v>0</v>
      </c>
      <c r="O45" s="195">
        <v>4</v>
      </c>
      <c r="BA45" s="218">
        <f>SUM(BA43:BA44)</f>
        <v>0</v>
      </c>
      <c r="BB45" s="218">
        <f>SUM(BB43:BB44)</f>
        <v>0</v>
      </c>
      <c r="BC45" s="218">
        <f>SUM(BC43:BC44)</f>
        <v>0</v>
      </c>
      <c r="BD45" s="218">
        <f>SUM(BD43:BD44)</f>
        <v>0</v>
      </c>
      <c r="BE45" s="218">
        <f>SUM(BE43:BE44)</f>
        <v>0</v>
      </c>
    </row>
    <row r="46" spans="1:104">
      <c r="A46" s="188" t="s">
        <v>72</v>
      </c>
      <c r="B46" s="189" t="s">
        <v>135</v>
      </c>
      <c r="C46" s="190" t="s">
        <v>136</v>
      </c>
      <c r="D46" s="191"/>
      <c r="E46" s="192"/>
      <c r="F46" s="192"/>
      <c r="G46" s="193"/>
      <c r="H46" s="194"/>
      <c r="I46" s="194"/>
      <c r="O46" s="195">
        <v>1</v>
      </c>
    </row>
    <row r="47" spans="1:104">
      <c r="A47" s="196">
        <v>14</v>
      </c>
      <c r="B47" s="197" t="s">
        <v>137</v>
      </c>
      <c r="C47" s="198" t="s">
        <v>138</v>
      </c>
      <c r="D47" s="199" t="s">
        <v>85</v>
      </c>
      <c r="E47" s="200">
        <v>2.21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1</v>
      </c>
      <c r="AC47" s="167">
        <v>1</v>
      </c>
      <c r="AZ47" s="167">
        <v>1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1</v>
      </c>
      <c r="CZ47" s="167">
        <v>6.7000000000000002E-4</v>
      </c>
    </row>
    <row r="48" spans="1:104">
      <c r="A48" s="203"/>
      <c r="B48" s="205"/>
      <c r="C48" s="206" t="s">
        <v>139</v>
      </c>
      <c r="D48" s="207"/>
      <c r="E48" s="208">
        <v>2.21</v>
      </c>
      <c r="F48" s="209"/>
      <c r="G48" s="210"/>
      <c r="M48" s="204" t="s">
        <v>139</v>
      </c>
      <c r="O48" s="195"/>
    </row>
    <row r="49" spans="1:104">
      <c r="A49" s="196">
        <v>15</v>
      </c>
      <c r="B49" s="197" t="s">
        <v>140</v>
      </c>
      <c r="C49" s="198" t="s">
        <v>141</v>
      </c>
      <c r="D49" s="199" t="s">
        <v>85</v>
      </c>
      <c r="E49" s="200">
        <v>48.14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1</v>
      </c>
      <c r="AC49" s="167">
        <v>1</v>
      </c>
      <c r="AZ49" s="167">
        <v>1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1</v>
      </c>
      <c r="CZ49" s="167">
        <v>6.7000000000000002E-4</v>
      </c>
    </row>
    <row r="50" spans="1:104">
      <c r="A50" s="203"/>
      <c r="B50" s="205"/>
      <c r="C50" s="206" t="s">
        <v>142</v>
      </c>
      <c r="D50" s="207"/>
      <c r="E50" s="208">
        <v>51.34</v>
      </c>
      <c r="F50" s="209"/>
      <c r="G50" s="210"/>
      <c r="M50" s="204" t="s">
        <v>142</v>
      </c>
      <c r="O50" s="195"/>
    </row>
    <row r="51" spans="1:104">
      <c r="A51" s="203"/>
      <c r="B51" s="205"/>
      <c r="C51" s="206" t="s">
        <v>143</v>
      </c>
      <c r="D51" s="207"/>
      <c r="E51" s="208">
        <v>-3.2</v>
      </c>
      <c r="F51" s="209"/>
      <c r="G51" s="210"/>
      <c r="M51" s="204" t="s">
        <v>143</v>
      </c>
      <c r="O51" s="195"/>
    </row>
    <row r="52" spans="1:104">
      <c r="A52" s="196">
        <v>16</v>
      </c>
      <c r="B52" s="197" t="s">
        <v>144</v>
      </c>
      <c r="C52" s="198" t="s">
        <v>145</v>
      </c>
      <c r="D52" s="199" t="s">
        <v>85</v>
      </c>
      <c r="E52" s="200">
        <v>50.04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1</v>
      </c>
      <c r="AC52" s="167">
        <v>1</v>
      </c>
      <c r="AZ52" s="167">
        <v>1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1</v>
      </c>
      <c r="CZ52" s="167">
        <v>0</v>
      </c>
    </row>
    <row r="53" spans="1:104">
      <c r="A53" s="203"/>
      <c r="B53" s="205"/>
      <c r="C53" s="206" t="s">
        <v>146</v>
      </c>
      <c r="D53" s="207"/>
      <c r="E53" s="208">
        <v>50.04</v>
      </c>
      <c r="F53" s="209"/>
      <c r="G53" s="210"/>
      <c r="M53" s="204" t="s">
        <v>146</v>
      </c>
      <c r="O53" s="195"/>
    </row>
    <row r="54" spans="1:104">
      <c r="A54" s="196">
        <v>17</v>
      </c>
      <c r="B54" s="197" t="s">
        <v>147</v>
      </c>
      <c r="C54" s="198" t="s">
        <v>148</v>
      </c>
      <c r="D54" s="199" t="s">
        <v>95</v>
      </c>
      <c r="E54" s="200">
        <v>1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1</v>
      </c>
      <c r="AC54" s="167">
        <v>1</v>
      </c>
      <c r="AZ54" s="167">
        <v>1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1</v>
      </c>
      <c r="CZ54" s="167">
        <v>0</v>
      </c>
    </row>
    <row r="55" spans="1:104">
      <c r="A55" s="196">
        <v>18</v>
      </c>
      <c r="B55" s="197" t="s">
        <v>149</v>
      </c>
      <c r="C55" s="198" t="s">
        <v>150</v>
      </c>
      <c r="D55" s="199" t="s">
        <v>85</v>
      </c>
      <c r="E55" s="200">
        <v>1.6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1</v>
      </c>
      <c r="AC55" s="167">
        <v>1</v>
      </c>
      <c r="AZ55" s="167">
        <v>1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1</v>
      </c>
      <c r="CZ55" s="167">
        <v>1.17E-3</v>
      </c>
    </row>
    <row r="56" spans="1:104">
      <c r="A56" s="203"/>
      <c r="B56" s="205"/>
      <c r="C56" s="206" t="s">
        <v>151</v>
      </c>
      <c r="D56" s="207"/>
      <c r="E56" s="208">
        <v>1.6</v>
      </c>
      <c r="F56" s="209"/>
      <c r="G56" s="210"/>
      <c r="M56" s="204" t="s">
        <v>151</v>
      </c>
      <c r="O56" s="195"/>
    </row>
    <row r="57" spans="1:104">
      <c r="A57" s="196">
        <v>19</v>
      </c>
      <c r="B57" s="197" t="s">
        <v>152</v>
      </c>
      <c r="C57" s="198" t="s">
        <v>153</v>
      </c>
      <c r="D57" s="199" t="s">
        <v>154</v>
      </c>
      <c r="E57" s="200">
        <v>6.8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1</v>
      </c>
      <c r="AC57" s="167">
        <v>1</v>
      </c>
      <c r="AZ57" s="167">
        <v>1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1</v>
      </c>
      <c r="CZ57" s="167">
        <v>0</v>
      </c>
    </row>
    <row r="58" spans="1:104">
      <c r="A58" s="203"/>
      <c r="B58" s="205"/>
      <c r="C58" s="206" t="s">
        <v>155</v>
      </c>
      <c r="D58" s="207"/>
      <c r="E58" s="208">
        <v>6.8</v>
      </c>
      <c r="F58" s="209"/>
      <c r="G58" s="210"/>
      <c r="M58" s="204" t="s">
        <v>155</v>
      </c>
      <c r="O58" s="195"/>
    </row>
    <row r="59" spans="1:104">
      <c r="A59" s="196">
        <v>20</v>
      </c>
      <c r="B59" s="197" t="s">
        <v>156</v>
      </c>
      <c r="C59" s="198" t="s">
        <v>157</v>
      </c>
      <c r="D59" s="199" t="s">
        <v>85</v>
      </c>
      <c r="E59" s="200">
        <v>1.44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1</v>
      </c>
      <c r="AC59" s="167">
        <v>1</v>
      </c>
      <c r="AZ59" s="167">
        <v>1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1</v>
      </c>
      <c r="CZ59" s="167">
        <v>0</v>
      </c>
    </row>
    <row r="60" spans="1:104">
      <c r="A60" s="203"/>
      <c r="B60" s="205"/>
      <c r="C60" s="206" t="s">
        <v>158</v>
      </c>
      <c r="D60" s="207"/>
      <c r="E60" s="208">
        <v>1.44</v>
      </c>
      <c r="F60" s="209"/>
      <c r="G60" s="210"/>
      <c r="M60" s="204" t="s">
        <v>158</v>
      </c>
      <c r="O60" s="195"/>
    </row>
    <row r="61" spans="1:104">
      <c r="A61" s="211"/>
      <c r="B61" s="212" t="s">
        <v>74</v>
      </c>
      <c r="C61" s="213" t="str">
        <f>CONCATENATE(B46," ",C46)</f>
        <v>96 Bourání konstrukcí</v>
      </c>
      <c r="D61" s="214"/>
      <c r="E61" s="215"/>
      <c r="F61" s="216"/>
      <c r="G61" s="217">
        <f>SUM(G46:G60)</f>
        <v>0</v>
      </c>
      <c r="O61" s="195">
        <v>4</v>
      </c>
      <c r="BA61" s="218">
        <f>SUM(BA46:BA60)</f>
        <v>0</v>
      </c>
      <c r="BB61" s="218">
        <f>SUM(BB46:BB60)</f>
        <v>0</v>
      </c>
      <c r="BC61" s="218">
        <f>SUM(BC46:BC60)</f>
        <v>0</v>
      </c>
      <c r="BD61" s="218">
        <f>SUM(BD46:BD60)</f>
        <v>0</v>
      </c>
      <c r="BE61" s="218">
        <f>SUM(BE46:BE60)</f>
        <v>0</v>
      </c>
    </row>
    <row r="62" spans="1:104">
      <c r="A62" s="188" t="s">
        <v>72</v>
      </c>
      <c r="B62" s="189" t="s">
        <v>159</v>
      </c>
      <c r="C62" s="190" t="s">
        <v>160</v>
      </c>
      <c r="D62" s="191"/>
      <c r="E62" s="192"/>
      <c r="F62" s="192"/>
      <c r="G62" s="193"/>
      <c r="H62" s="194"/>
      <c r="I62" s="194"/>
      <c r="O62" s="195">
        <v>1</v>
      </c>
    </row>
    <row r="63" spans="1:104">
      <c r="A63" s="196">
        <v>21</v>
      </c>
      <c r="B63" s="197" t="s">
        <v>161</v>
      </c>
      <c r="C63" s="198" t="s">
        <v>162</v>
      </c>
      <c r="D63" s="199" t="s">
        <v>154</v>
      </c>
      <c r="E63" s="200">
        <v>7.4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1</v>
      </c>
      <c r="AC63" s="167">
        <v>1</v>
      </c>
      <c r="AZ63" s="167">
        <v>1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1</v>
      </c>
      <c r="CZ63" s="167">
        <v>0</v>
      </c>
    </row>
    <row r="64" spans="1:104">
      <c r="A64" s="203"/>
      <c r="B64" s="205"/>
      <c r="C64" s="206" t="s">
        <v>163</v>
      </c>
      <c r="D64" s="207"/>
      <c r="E64" s="208">
        <v>7.4</v>
      </c>
      <c r="F64" s="209"/>
      <c r="G64" s="210"/>
      <c r="M64" s="204" t="s">
        <v>163</v>
      </c>
      <c r="O64" s="195"/>
    </row>
    <row r="65" spans="1:104">
      <c r="A65" s="211"/>
      <c r="B65" s="212" t="s">
        <v>74</v>
      </c>
      <c r="C65" s="213" t="str">
        <f>CONCATENATE(B62," ",C62)</f>
        <v>97 Prorážení otvorů</v>
      </c>
      <c r="D65" s="214"/>
      <c r="E65" s="215"/>
      <c r="F65" s="216"/>
      <c r="G65" s="217">
        <f>SUM(G62:G64)</f>
        <v>0</v>
      </c>
      <c r="O65" s="195">
        <v>4</v>
      </c>
      <c r="BA65" s="218">
        <f>SUM(BA62:BA64)</f>
        <v>0</v>
      </c>
      <c r="BB65" s="218">
        <f>SUM(BB62:BB64)</f>
        <v>0</v>
      </c>
      <c r="BC65" s="218">
        <f>SUM(BC62:BC64)</f>
        <v>0</v>
      </c>
      <c r="BD65" s="218">
        <f>SUM(BD62:BD64)</f>
        <v>0</v>
      </c>
      <c r="BE65" s="218">
        <f>SUM(BE62:BE64)</f>
        <v>0</v>
      </c>
    </row>
    <row r="66" spans="1:104">
      <c r="A66" s="188" t="s">
        <v>72</v>
      </c>
      <c r="B66" s="189" t="s">
        <v>164</v>
      </c>
      <c r="C66" s="190" t="s">
        <v>165</v>
      </c>
      <c r="D66" s="191"/>
      <c r="E66" s="192"/>
      <c r="F66" s="192"/>
      <c r="G66" s="193"/>
      <c r="H66" s="194"/>
      <c r="I66" s="194"/>
      <c r="O66" s="195">
        <v>1</v>
      </c>
    </row>
    <row r="67" spans="1:104">
      <c r="A67" s="196">
        <v>22</v>
      </c>
      <c r="B67" s="197" t="s">
        <v>166</v>
      </c>
      <c r="C67" s="198" t="s">
        <v>167</v>
      </c>
      <c r="D67" s="199" t="s">
        <v>168</v>
      </c>
      <c r="E67" s="200">
        <v>3.2594083999999999</v>
      </c>
      <c r="F67" s="200">
        <v>0</v>
      </c>
      <c r="G67" s="201">
        <f>E67*F67</f>
        <v>0</v>
      </c>
      <c r="O67" s="195">
        <v>2</v>
      </c>
      <c r="AA67" s="167">
        <v>7</v>
      </c>
      <c r="AB67" s="167">
        <v>1</v>
      </c>
      <c r="AC67" s="167">
        <v>2</v>
      </c>
      <c r="AZ67" s="167">
        <v>1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7</v>
      </c>
      <c r="CB67" s="202">
        <v>1</v>
      </c>
      <c r="CZ67" s="167">
        <v>0</v>
      </c>
    </row>
    <row r="68" spans="1:104">
      <c r="A68" s="211"/>
      <c r="B68" s="212" t="s">
        <v>74</v>
      </c>
      <c r="C68" s="213" t="str">
        <f>CONCATENATE(B66," ",C66)</f>
        <v>99 Staveništní přesun hmot</v>
      </c>
      <c r="D68" s="214"/>
      <c r="E68" s="215"/>
      <c r="F68" s="216"/>
      <c r="G68" s="217">
        <f>SUM(G66:G67)</f>
        <v>0</v>
      </c>
      <c r="O68" s="195">
        <v>4</v>
      </c>
      <c r="BA68" s="218">
        <f>SUM(BA66:BA67)</f>
        <v>0</v>
      </c>
      <c r="BB68" s="218">
        <f>SUM(BB66:BB67)</f>
        <v>0</v>
      </c>
      <c r="BC68" s="218">
        <f>SUM(BC66:BC67)</f>
        <v>0</v>
      </c>
      <c r="BD68" s="218">
        <f>SUM(BD66:BD67)</f>
        <v>0</v>
      </c>
      <c r="BE68" s="218">
        <f>SUM(BE66:BE67)</f>
        <v>0</v>
      </c>
    </row>
    <row r="69" spans="1:104">
      <c r="A69" s="188" t="s">
        <v>72</v>
      </c>
      <c r="B69" s="189" t="s">
        <v>169</v>
      </c>
      <c r="C69" s="190" t="s">
        <v>170</v>
      </c>
      <c r="D69" s="191"/>
      <c r="E69" s="192"/>
      <c r="F69" s="192"/>
      <c r="G69" s="193"/>
      <c r="H69" s="194"/>
      <c r="I69" s="194"/>
      <c r="O69" s="195">
        <v>1</v>
      </c>
    </row>
    <row r="70" spans="1:104">
      <c r="A70" s="196">
        <v>23</v>
      </c>
      <c r="B70" s="197" t="s">
        <v>171</v>
      </c>
      <c r="C70" s="198" t="s">
        <v>172</v>
      </c>
      <c r="D70" s="199" t="s">
        <v>154</v>
      </c>
      <c r="E70" s="200">
        <v>4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0</v>
      </c>
      <c r="AC70" s="167">
        <v>0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0</v>
      </c>
      <c r="CZ70" s="167">
        <v>3.8000000000000002E-4</v>
      </c>
    </row>
    <row r="71" spans="1:104">
      <c r="A71" s="211"/>
      <c r="B71" s="212" t="s">
        <v>74</v>
      </c>
      <c r="C71" s="213" t="str">
        <f>CONCATENATE(B69," ",C69)</f>
        <v>721 Vnitřní kanalizace</v>
      </c>
      <c r="D71" s="214"/>
      <c r="E71" s="215"/>
      <c r="F71" s="216"/>
      <c r="G71" s="217">
        <f>SUM(G69:G70)</f>
        <v>0</v>
      </c>
      <c r="O71" s="195">
        <v>4</v>
      </c>
      <c r="BA71" s="218">
        <f>SUM(BA69:BA70)</f>
        <v>0</v>
      </c>
      <c r="BB71" s="218">
        <f>SUM(BB69:BB70)</f>
        <v>0</v>
      </c>
      <c r="BC71" s="218">
        <f>SUM(BC69:BC70)</f>
        <v>0</v>
      </c>
      <c r="BD71" s="218">
        <f>SUM(BD69:BD70)</f>
        <v>0</v>
      </c>
      <c r="BE71" s="218">
        <f>SUM(BE69:BE70)</f>
        <v>0</v>
      </c>
    </row>
    <row r="72" spans="1:104">
      <c r="A72" s="188" t="s">
        <v>72</v>
      </c>
      <c r="B72" s="189" t="s">
        <v>173</v>
      </c>
      <c r="C72" s="190" t="s">
        <v>174</v>
      </c>
      <c r="D72" s="191"/>
      <c r="E72" s="192"/>
      <c r="F72" s="192"/>
      <c r="G72" s="193"/>
      <c r="H72" s="194"/>
      <c r="I72" s="194"/>
      <c r="O72" s="195">
        <v>1</v>
      </c>
    </row>
    <row r="73" spans="1:104">
      <c r="A73" s="196">
        <v>24</v>
      </c>
      <c r="B73" s="197" t="s">
        <v>175</v>
      </c>
      <c r="C73" s="198" t="s">
        <v>176</v>
      </c>
      <c r="D73" s="199" t="s">
        <v>154</v>
      </c>
      <c r="E73" s="200">
        <v>4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0</v>
      </c>
      <c r="AC73" s="167">
        <v>0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0</v>
      </c>
      <c r="CZ73" s="167">
        <v>3.9199999999999999E-3</v>
      </c>
    </row>
    <row r="74" spans="1:104">
      <c r="A74" s="196">
        <v>25</v>
      </c>
      <c r="B74" s="197" t="s">
        <v>177</v>
      </c>
      <c r="C74" s="198" t="s">
        <v>178</v>
      </c>
      <c r="D74" s="199" t="s">
        <v>154</v>
      </c>
      <c r="E74" s="200">
        <v>4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7</v>
      </c>
      <c r="AC74" s="167">
        <v>7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</v>
      </c>
      <c r="CB74" s="202">
        <v>7</v>
      </c>
      <c r="CZ74" s="167">
        <v>3.9300000000000003E-3</v>
      </c>
    </row>
    <row r="75" spans="1:104" ht="22.5">
      <c r="A75" s="196">
        <v>26</v>
      </c>
      <c r="B75" s="197" t="s">
        <v>179</v>
      </c>
      <c r="C75" s="198" t="s">
        <v>180</v>
      </c>
      <c r="D75" s="199" t="s">
        <v>154</v>
      </c>
      <c r="E75" s="200">
        <v>8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7</v>
      </c>
      <c r="AC75" s="167">
        <v>7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7</v>
      </c>
      <c r="CZ75" s="167">
        <v>2.0000000000000002E-5</v>
      </c>
    </row>
    <row r="76" spans="1:104">
      <c r="A76" s="196">
        <v>27</v>
      </c>
      <c r="B76" s="197" t="s">
        <v>181</v>
      </c>
      <c r="C76" s="198" t="s">
        <v>182</v>
      </c>
      <c r="D76" s="199" t="s">
        <v>95</v>
      </c>
      <c r="E76" s="200">
        <v>2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7</v>
      </c>
      <c r="AC76" s="167">
        <v>7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7</v>
      </c>
      <c r="CZ76" s="167">
        <v>0</v>
      </c>
    </row>
    <row r="77" spans="1:104">
      <c r="A77" s="211"/>
      <c r="B77" s="212" t="s">
        <v>74</v>
      </c>
      <c r="C77" s="213" t="str">
        <f>CONCATENATE(B72," ",C72)</f>
        <v>722 Vnitřní vodovod</v>
      </c>
      <c r="D77" s="214"/>
      <c r="E77" s="215"/>
      <c r="F77" s="216"/>
      <c r="G77" s="217">
        <f>SUM(G72:G76)</f>
        <v>0</v>
      </c>
      <c r="O77" s="195">
        <v>4</v>
      </c>
      <c r="BA77" s="218">
        <f>SUM(BA72:BA76)</f>
        <v>0</v>
      </c>
      <c r="BB77" s="218">
        <f>SUM(BB72:BB76)</f>
        <v>0</v>
      </c>
      <c r="BC77" s="218">
        <f>SUM(BC72:BC76)</f>
        <v>0</v>
      </c>
      <c r="BD77" s="218">
        <f>SUM(BD72:BD76)</f>
        <v>0</v>
      </c>
      <c r="BE77" s="218">
        <f>SUM(BE72:BE76)</f>
        <v>0</v>
      </c>
    </row>
    <row r="78" spans="1:104">
      <c r="A78" s="188" t="s">
        <v>72</v>
      </c>
      <c r="B78" s="189" t="s">
        <v>183</v>
      </c>
      <c r="C78" s="190" t="s">
        <v>184</v>
      </c>
      <c r="D78" s="191"/>
      <c r="E78" s="192"/>
      <c r="F78" s="192"/>
      <c r="G78" s="193"/>
      <c r="H78" s="194"/>
      <c r="I78" s="194"/>
      <c r="O78" s="195">
        <v>1</v>
      </c>
    </row>
    <row r="79" spans="1:104">
      <c r="A79" s="196">
        <v>28</v>
      </c>
      <c r="B79" s="197" t="s">
        <v>185</v>
      </c>
      <c r="C79" s="198" t="s">
        <v>186</v>
      </c>
      <c r="D79" s="199" t="s">
        <v>187</v>
      </c>
      <c r="E79" s="200">
        <v>2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7</v>
      </c>
      <c r="AC79" s="167">
        <v>7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7</v>
      </c>
      <c r="CZ79" s="167">
        <v>0</v>
      </c>
    </row>
    <row r="80" spans="1:104">
      <c r="A80" s="196">
        <v>29</v>
      </c>
      <c r="B80" s="197" t="s">
        <v>188</v>
      </c>
      <c r="C80" s="198" t="s">
        <v>189</v>
      </c>
      <c r="D80" s="199" t="s">
        <v>95</v>
      </c>
      <c r="E80" s="200">
        <v>2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7</v>
      </c>
      <c r="AC80" s="167">
        <v>7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7</v>
      </c>
      <c r="CZ80" s="167">
        <v>0</v>
      </c>
    </row>
    <row r="81" spans="1:104">
      <c r="A81" s="196">
        <v>30</v>
      </c>
      <c r="B81" s="197" t="s">
        <v>190</v>
      </c>
      <c r="C81" s="198" t="s">
        <v>191</v>
      </c>
      <c r="D81" s="199" t="s">
        <v>187</v>
      </c>
      <c r="E81" s="200">
        <v>2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7</v>
      </c>
      <c r="AC81" s="167">
        <v>7</v>
      </c>
      <c r="AZ81" s="167">
        <v>2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7</v>
      </c>
      <c r="CZ81" s="167">
        <v>1.4E-3</v>
      </c>
    </row>
    <row r="82" spans="1:104">
      <c r="A82" s="196">
        <v>31</v>
      </c>
      <c r="B82" s="197" t="s">
        <v>192</v>
      </c>
      <c r="C82" s="198" t="s">
        <v>193</v>
      </c>
      <c r="D82" s="199" t="s">
        <v>187</v>
      </c>
      <c r="E82" s="200">
        <v>1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7</v>
      </c>
      <c r="AC82" s="167">
        <v>7</v>
      </c>
      <c r="AZ82" s="167">
        <v>2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7</v>
      </c>
      <c r="CZ82" s="167">
        <v>8.0000000000000007E-5</v>
      </c>
    </row>
    <row r="83" spans="1:104" ht="22.5">
      <c r="A83" s="196">
        <v>32</v>
      </c>
      <c r="B83" s="197" t="s">
        <v>194</v>
      </c>
      <c r="C83" s="198" t="s">
        <v>195</v>
      </c>
      <c r="D83" s="199" t="s">
        <v>95</v>
      </c>
      <c r="E83" s="200">
        <v>1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7</v>
      </c>
      <c r="AC83" s="167">
        <v>7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7</v>
      </c>
      <c r="CZ83" s="167">
        <v>1.2E-4</v>
      </c>
    </row>
    <row r="84" spans="1:104">
      <c r="A84" s="196">
        <v>33</v>
      </c>
      <c r="B84" s="197" t="s">
        <v>196</v>
      </c>
      <c r="C84" s="198" t="s">
        <v>197</v>
      </c>
      <c r="D84" s="199" t="s">
        <v>95</v>
      </c>
      <c r="E84" s="200">
        <v>2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7</v>
      </c>
      <c r="AC84" s="167">
        <v>7</v>
      </c>
      <c r="AZ84" s="167">
        <v>2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7</v>
      </c>
      <c r="CZ84" s="167">
        <v>1.6000000000000001E-4</v>
      </c>
    </row>
    <row r="85" spans="1:104">
      <c r="A85" s="196">
        <v>34</v>
      </c>
      <c r="B85" s="197" t="s">
        <v>198</v>
      </c>
      <c r="C85" s="198" t="s">
        <v>199</v>
      </c>
      <c r="D85" s="199" t="s">
        <v>95</v>
      </c>
      <c r="E85" s="200">
        <v>1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7</v>
      </c>
      <c r="AC85" s="167">
        <v>7</v>
      </c>
      <c r="AZ85" s="167">
        <v>2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</v>
      </c>
      <c r="CB85" s="202">
        <v>7</v>
      </c>
      <c r="CZ85" s="167">
        <v>2.0000000000000001E-4</v>
      </c>
    </row>
    <row r="86" spans="1:104">
      <c r="A86" s="196">
        <v>35</v>
      </c>
      <c r="B86" s="197" t="s">
        <v>200</v>
      </c>
      <c r="C86" s="198" t="s">
        <v>201</v>
      </c>
      <c r="D86" s="199" t="s">
        <v>95</v>
      </c>
      <c r="E86" s="200">
        <v>1</v>
      </c>
      <c r="F86" s="200">
        <v>0</v>
      </c>
      <c r="G86" s="201">
        <f>E86*F86</f>
        <v>0</v>
      </c>
      <c r="O86" s="195">
        <v>2</v>
      </c>
      <c r="AA86" s="167">
        <v>3</v>
      </c>
      <c r="AB86" s="167">
        <v>0</v>
      </c>
      <c r="AC86" s="167">
        <v>64214330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3</v>
      </c>
      <c r="CB86" s="202">
        <v>0</v>
      </c>
      <c r="CZ86" s="167">
        <v>1.2999999999999999E-2</v>
      </c>
    </row>
    <row r="87" spans="1:104">
      <c r="A87" s="196">
        <v>36</v>
      </c>
      <c r="B87" s="197" t="s">
        <v>202</v>
      </c>
      <c r="C87" s="198" t="s">
        <v>203</v>
      </c>
      <c r="D87" s="199" t="s">
        <v>61</v>
      </c>
      <c r="E87" s="200"/>
      <c r="F87" s="200">
        <v>0</v>
      </c>
      <c r="G87" s="201">
        <f>E87*F87</f>
        <v>0</v>
      </c>
      <c r="O87" s="195">
        <v>2</v>
      </c>
      <c r="AA87" s="167">
        <v>7</v>
      </c>
      <c r="AB87" s="167">
        <v>1002</v>
      </c>
      <c r="AC87" s="167">
        <v>5</v>
      </c>
      <c r="AZ87" s="167">
        <v>2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7</v>
      </c>
      <c r="CB87" s="202">
        <v>1002</v>
      </c>
      <c r="CZ87" s="167">
        <v>0</v>
      </c>
    </row>
    <row r="88" spans="1:104">
      <c r="A88" s="211"/>
      <c r="B88" s="212" t="s">
        <v>74</v>
      </c>
      <c r="C88" s="213" t="str">
        <f>CONCATENATE(B78," ",C78)</f>
        <v>725 Zařizovací předměty</v>
      </c>
      <c r="D88" s="214"/>
      <c r="E88" s="215"/>
      <c r="F88" s="216"/>
      <c r="G88" s="217">
        <f>SUM(G78:G87)</f>
        <v>0</v>
      </c>
      <c r="O88" s="195">
        <v>4</v>
      </c>
      <c r="BA88" s="218">
        <f>SUM(BA78:BA87)</f>
        <v>0</v>
      </c>
      <c r="BB88" s="218">
        <f>SUM(BB78:BB87)</f>
        <v>0</v>
      </c>
      <c r="BC88" s="218">
        <f>SUM(BC78:BC87)</f>
        <v>0</v>
      </c>
      <c r="BD88" s="218">
        <f>SUM(BD78:BD87)</f>
        <v>0</v>
      </c>
      <c r="BE88" s="218">
        <f>SUM(BE78:BE87)</f>
        <v>0</v>
      </c>
    </row>
    <row r="89" spans="1:104">
      <c r="A89" s="188" t="s">
        <v>72</v>
      </c>
      <c r="B89" s="189" t="s">
        <v>204</v>
      </c>
      <c r="C89" s="190" t="s">
        <v>205</v>
      </c>
      <c r="D89" s="191"/>
      <c r="E89" s="192"/>
      <c r="F89" s="192"/>
      <c r="G89" s="193"/>
      <c r="H89" s="194"/>
      <c r="I89" s="194"/>
      <c r="O89" s="195">
        <v>1</v>
      </c>
    </row>
    <row r="90" spans="1:104">
      <c r="A90" s="196">
        <v>37</v>
      </c>
      <c r="B90" s="197" t="s">
        <v>206</v>
      </c>
      <c r="C90" s="198" t="s">
        <v>207</v>
      </c>
      <c r="D90" s="199" t="s">
        <v>208</v>
      </c>
      <c r="E90" s="200">
        <v>20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7</v>
      </c>
      <c r="AC90" s="167">
        <v>7</v>
      </c>
      <c r="AZ90" s="167">
        <v>2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</v>
      </c>
      <c r="CB90" s="202">
        <v>7</v>
      </c>
      <c r="CZ90" s="167">
        <v>5.0000000000000002E-5</v>
      </c>
    </row>
    <row r="91" spans="1:104">
      <c r="A91" s="203"/>
      <c r="B91" s="205"/>
      <c r="C91" s="206" t="s">
        <v>209</v>
      </c>
      <c r="D91" s="207"/>
      <c r="E91" s="208">
        <v>20</v>
      </c>
      <c r="F91" s="209"/>
      <c r="G91" s="210"/>
      <c r="M91" s="204" t="s">
        <v>209</v>
      </c>
      <c r="O91" s="195"/>
    </row>
    <row r="92" spans="1:104">
      <c r="A92" s="211"/>
      <c r="B92" s="212" t="s">
        <v>74</v>
      </c>
      <c r="C92" s="213" t="str">
        <f>CONCATENATE(B89," ",C89)</f>
        <v>767 Konstrukce zámečnické</v>
      </c>
      <c r="D92" s="214"/>
      <c r="E92" s="215"/>
      <c r="F92" s="216"/>
      <c r="G92" s="217">
        <f>SUM(G89:G91)</f>
        <v>0</v>
      </c>
      <c r="O92" s="195">
        <v>4</v>
      </c>
      <c r="BA92" s="218">
        <f>SUM(BA89:BA91)</f>
        <v>0</v>
      </c>
      <c r="BB92" s="218">
        <f>SUM(BB89:BB91)</f>
        <v>0</v>
      </c>
      <c r="BC92" s="218">
        <f>SUM(BC89:BC91)</f>
        <v>0</v>
      </c>
      <c r="BD92" s="218">
        <f>SUM(BD89:BD91)</f>
        <v>0</v>
      </c>
      <c r="BE92" s="218">
        <f>SUM(BE89:BE91)</f>
        <v>0</v>
      </c>
    </row>
    <row r="93" spans="1:104">
      <c r="A93" s="188" t="s">
        <v>72</v>
      </c>
      <c r="B93" s="189" t="s">
        <v>210</v>
      </c>
      <c r="C93" s="190" t="s">
        <v>211</v>
      </c>
      <c r="D93" s="191"/>
      <c r="E93" s="192"/>
      <c r="F93" s="192"/>
      <c r="G93" s="193"/>
      <c r="H93" s="194"/>
      <c r="I93" s="194"/>
      <c r="O93" s="195">
        <v>1</v>
      </c>
    </row>
    <row r="94" spans="1:104">
      <c r="A94" s="196">
        <v>38</v>
      </c>
      <c r="B94" s="197" t="s">
        <v>212</v>
      </c>
      <c r="C94" s="198" t="s">
        <v>213</v>
      </c>
      <c r="D94" s="199" t="s">
        <v>85</v>
      </c>
      <c r="E94" s="200">
        <v>62.59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7</v>
      </c>
      <c r="AC94" s="167">
        <v>7</v>
      </c>
      <c r="AZ94" s="167">
        <v>2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202">
        <v>1</v>
      </c>
      <c r="CB94" s="202">
        <v>7</v>
      </c>
      <c r="CZ94" s="167">
        <v>0</v>
      </c>
    </row>
    <row r="95" spans="1:104">
      <c r="A95" s="203"/>
      <c r="B95" s="205"/>
      <c r="C95" s="206" t="s">
        <v>214</v>
      </c>
      <c r="D95" s="207"/>
      <c r="E95" s="208">
        <v>5.2</v>
      </c>
      <c r="F95" s="209"/>
      <c r="G95" s="210"/>
      <c r="M95" s="204" t="s">
        <v>214</v>
      </c>
      <c r="O95" s="195"/>
    </row>
    <row r="96" spans="1:104">
      <c r="A96" s="203"/>
      <c r="B96" s="205"/>
      <c r="C96" s="206" t="s">
        <v>215</v>
      </c>
      <c r="D96" s="207"/>
      <c r="E96" s="208">
        <v>53.23</v>
      </c>
      <c r="F96" s="209"/>
      <c r="G96" s="210"/>
      <c r="M96" s="204" t="s">
        <v>215</v>
      </c>
      <c r="O96" s="195"/>
    </row>
    <row r="97" spans="1:104">
      <c r="A97" s="203"/>
      <c r="B97" s="205"/>
      <c r="C97" s="206" t="s">
        <v>216</v>
      </c>
      <c r="D97" s="207"/>
      <c r="E97" s="208">
        <v>4.16</v>
      </c>
      <c r="F97" s="209"/>
      <c r="G97" s="210"/>
      <c r="M97" s="204" t="s">
        <v>216</v>
      </c>
      <c r="O97" s="195"/>
    </row>
    <row r="98" spans="1:104">
      <c r="A98" s="196">
        <v>39</v>
      </c>
      <c r="B98" s="197" t="s">
        <v>217</v>
      </c>
      <c r="C98" s="198" t="s">
        <v>218</v>
      </c>
      <c r="D98" s="199" t="s">
        <v>154</v>
      </c>
      <c r="E98" s="200">
        <v>2.71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7</v>
      </c>
      <c r="AC98" s="167">
        <v>7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7</v>
      </c>
      <c r="CZ98" s="167">
        <v>0</v>
      </c>
    </row>
    <row r="99" spans="1:104">
      <c r="A99" s="203"/>
      <c r="B99" s="205"/>
      <c r="C99" s="206" t="s">
        <v>219</v>
      </c>
      <c r="D99" s="207"/>
      <c r="E99" s="208">
        <v>2.71</v>
      </c>
      <c r="F99" s="209"/>
      <c r="G99" s="210"/>
      <c r="M99" s="204" t="s">
        <v>219</v>
      </c>
      <c r="O99" s="195"/>
    </row>
    <row r="100" spans="1:104">
      <c r="A100" s="196">
        <v>40</v>
      </c>
      <c r="B100" s="197" t="s">
        <v>220</v>
      </c>
      <c r="C100" s="198" t="s">
        <v>221</v>
      </c>
      <c r="D100" s="199" t="s">
        <v>85</v>
      </c>
      <c r="E100" s="200">
        <v>53.23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0</v>
      </c>
      <c r="AC100" s="167">
        <v>0</v>
      </c>
      <c r="AZ100" s="167">
        <v>2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0</v>
      </c>
      <c r="CZ100" s="167">
        <v>4.7499999999999999E-3</v>
      </c>
    </row>
    <row r="101" spans="1:104">
      <c r="A101" s="203"/>
      <c r="B101" s="205"/>
      <c r="C101" s="206" t="s">
        <v>215</v>
      </c>
      <c r="D101" s="207"/>
      <c r="E101" s="208">
        <v>53.23</v>
      </c>
      <c r="F101" s="209"/>
      <c r="G101" s="210"/>
      <c r="M101" s="204" t="s">
        <v>215</v>
      </c>
      <c r="O101" s="195"/>
    </row>
    <row r="102" spans="1:104">
      <c r="A102" s="196">
        <v>41</v>
      </c>
      <c r="B102" s="197" t="s">
        <v>222</v>
      </c>
      <c r="C102" s="198" t="s">
        <v>223</v>
      </c>
      <c r="D102" s="199" t="s">
        <v>154</v>
      </c>
      <c r="E102" s="200">
        <v>29.5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7</v>
      </c>
      <c r="AC102" s="167">
        <v>7</v>
      </c>
      <c r="AZ102" s="167">
        <v>2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7</v>
      </c>
      <c r="CZ102" s="167">
        <v>4.0000000000000003E-5</v>
      </c>
    </row>
    <row r="103" spans="1:104">
      <c r="A103" s="203"/>
      <c r="B103" s="205"/>
      <c r="C103" s="206" t="s">
        <v>224</v>
      </c>
      <c r="D103" s="207"/>
      <c r="E103" s="208">
        <v>29.5</v>
      </c>
      <c r="F103" s="209"/>
      <c r="G103" s="210"/>
      <c r="M103" s="204" t="s">
        <v>224</v>
      </c>
      <c r="O103" s="195"/>
    </row>
    <row r="104" spans="1:104">
      <c r="A104" s="196">
        <v>42</v>
      </c>
      <c r="B104" s="197" t="s">
        <v>225</v>
      </c>
      <c r="C104" s="198" t="s">
        <v>226</v>
      </c>
      <c r="D104" s="199" t="s">
        <v>85</v>
      </c>
      <c r="E104" s="200">
        <v>58.737000000000002</v>
      </c>
      <c r="F104" s="200">
        <v>0</v>
      </c>
      <c r="G104" s="201">
        <f>E104*F104</f>
        <v>0</v>
      </c>
      <c r="O104" s="195">
        <v>2</v>
      </c>
      <c r="AA104" s="167">
        <v>3</v>
      </c>
      <c r="AB104" s="167">
        <v>7</v>
      </c>
      <c r="AC104" s="167">
        <v>59764203</v>
      </c>
      <c r="AZ104" s="167">
        <v>2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3</v>
      </c>
      <c r="CB104" s="202">
        <v>7</v>
      </c>
      <c r="CZ104" s="167">
        <v>1.9199999999999998E-2</v>
      </c>
    </row>
    <row r="105" spans="1:104">
      <c r="A105" s="203"/>
      <c r="B105" s="205"/>
      <c r="C105" s="206" t="s">
        <v>227</v>
      </c>
      <c r="D105" s="207"/>
      <c r="E105" s="208">
        <v>55.891500000000001</v>
      </c>
      <c r="F105" s="209"/>
      <c r="G105" s="210"/>
      <c r="M105" s="204" t="s">
        <v>227</v>
      </c>
      <c r="O105" s="195"/>
    </row>
    <row r="106" spans="1:104">
      <c r="A106" s="203"/>
      <c r="B106" s="205"/>
      <c r="C106" s="206" t="s">
        <v>228</v>
      </c>
      <c r="D106" s="207"/>
      <c r="E106" s="208">
        <v>2.8454999999999999</v>
      </c>
      <c r="F106" s="209"/>
      <c r="G106" s="210"/>
      <c r="M106" s="204" t="s">
        <v>228</v>
      </c>
      <c r="O106" s="195"/>
    </row>
    <row r="107" spans="1:104">
      <c r="A107" s="211"/>
      <c r="B107" s="212" t="s">
        <v>74</v>
      </c>
      <c r="C107" s="213" t="str">
        <f>CONCATENATE(B93," ",C93)</f>
        <v>771 Podlahy z dlaždic a obklady</v>
      </c>
      <c r="D107" s="214"/>
      <c r="E107" s="215"/>
      <c r="F107" s="216"/>
      <c r="G107" s="217">
        <f>SUM(G93:G106)</f>
        <v>0</v>
      </c>
      <c r="O107" s="195">
        <v>4</v>
      </c>
      <c r="BA107" s="218">
        <f>SUM(BA93:BA106)</f>
        <v>0</v>
      </c>
      <c r="BB107" s="218">
        <f>SUM(BB93:BB106)</f>
        <v>0</v>
      </c>
      <c r="BC107" s="218">
        <f>SUM(BC93:BC106)</f>
        <v>0</v>
      </c>
      <c r="BD107" s="218">
        <f>SUM(BD93:BD106)</f>
        <v>0</v>
      </c>
      <c r="BE107" s="218">
        <f>SUM(BE93:BE106)</f>
        <v>0</v>
      </c>
    </row>
    <row r="108" spans="1:104">
      <c r="A108" s="188" t="s">
        <v>72</v>
      </c>
      <c r="B108" s="189" t="s">
        <v>229</v>
      </c>
      <c r="C108" s="190" t="s">
        <v>230</v>
      </c>
      <c r="D108" s="191"/>
      <c r="E108" s="192"/>
      <c r="F108" s="192"/>
      <c r="G108" s="193"/>
      <c r="H108" s="194"/>
      <c r="I108" s="194"/>
      <c r="O108" s="195">
        <v>1</v>
      </c>
    </row>
    <row r="109" spans="1:104">
      <c r="A109" s="196">
        <v>43</v>
      </c>
      <c r="B109" s="197" t="s">
        <v>231</v>
      </c>
      <c r="C109" s="198" t="s">
        <v>232</v>
      </c>
      <c r="D109" s="199" t="s">
        <v>154</v>
      </c>
      <c r="E109" s="200">
        <v>6.6</v>
      </c>
      <c r="F109" s="200">
        <v>0</v>
      </c>
      <c r="G109" s="201">
        <f>E109*F109</f>
        <v>0</v>
      </c>
      <c r="O109" s="195">
        <v>2</v>
      </c>
      <c r="AA109" s="167">
        <v>1</v>
      </c>
      <c r="AB109" s="167">
        <v>7</v>
      </c>
      <c r="AC109" s="167">
        <v>7</v>
      </c>
      <c r="AZ109" s="167">
        <v>2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</v>
      </c>
      <c r="CB109" s="202">
        <v>7</v>
      </c>
      <c r="CZ109" s="167">
        <v>0</v>
      </c>
    </row>
    <row r="110" spans="1:104">
      <c r="A110" s="203"/>
      <c r="B110" s="205"/>
      <c r="C110" s="206" t="s">
        <v>233</v>
      </c>
      <c r="D110" s="207"/>
      <c r="E110" s="208">
        <v>6.6</v>
      </c>
      <c r="F110" s="209"/>
      <c r="G110" s="210"/>
      <c r="M110" s="204" t="s">
        <v>233</v>
      </c>
      <c r="O110" s="195"/>
    </row>
    <row r="111" spans="1:104">
      <c r="A111" s="211"/>
      <c r="B111" s="212" t="s">
        <v>74</v>
      </c>
      <c r="C111" s="213" t="str">
        <f>CONCATENATE(B108," ",C108)</f>
        <v>775 Podlahy vlysové a parketové</v>
      </c>
      <c r="D111" s="214"/>
      <c r="E111" s="215"/>
      <c r="F111" s="216"/>
      <c r="G111" s="217">
        <f>SUM(G108:G110)</f>
        <v>0</v>
      </c>
      <c r="O111" s="195">
        <v>4</v>
      </c>
      <c r="BA111" s="218">
        <f>SUM(BA108:BA110)</f>
        <v>0</v>
      </c>
      <c r="BB111" s="218">
        <f>SUM(BB108:BB110)</f>
        <v>0</v>
      </c>
      <c r="BC111" s="218">
        <f>SUM(BC108:BC110)</f>
        <v>0</v>
      </c>
      <c r="BD111" s="218">
        <f>SUM(BD108:BD110)</f>
        <v>0</v>
      </c>
      <c r="BE111" s="218">
        <f>SUM(BE108:BE110)</f>
        <v>0</v>
      </c>
    </row>
    <row r="112" spans="1:104">
      <c r="A112" s="188" t="s">
        <v>72</v>
      </c>
      <c r="B112" s="189" t="s">
        <v>234</v>
      </c>
      <c r="C112" s="190" t="s">
        <v>235</v>
      </c>
      <c r="D112" s="191"/>
      <c r="E112" s="192"/>
      <c r="F112" s="192"/>
      <c r="G112" s="193"/>
      <c r="H112" s="194"/>
      <c r="I112" s="194"/>
      <c r="O112" s="195">
        <v>1</v>
      </c>
    </row>
    <row r="113" spans="1:104">
      <c r="A113" s="196">
        <v>44</v>
      </c>
      <c r="B113" s="197" t="s">
        <v>236</v>
      </c>
      <c r="C113" s="198" t="s">
        <v>237</v>
      </c>
      <c r="D113" s="199" t="s">
        <v>85</v>
      </c>
      <c r="E113" s="200">
        <v>4.16</v>
      </c>
      <c r="F113" s="200">
        <v>0</v>
      </c>
      <c r="G113" s="201">
        <f>E113*F113</f>
        <v>0</v>
      </c>
      <c r="O113" s="195">
        <v>2</v>
      </c>
      <c r="AA113" s="167">
        <v>1</v>
      </c>
      <c r="AB113" s="167">
        <v>7</v>
      </c>
      <c r="AC113" s="167">
        <v>7</v>
      </c>
      <c r="AZ113" s="167">
        <v>2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202">
        <v>1</v>
      </c>
      <c r="CB113" s="202">
        <v>7</v>
      </c>
      <c r="CZ113" s="167">
        <v>0</v>
      </c>
    </row>
    <row r="114" spans="1:104">
      <c r="A114" s="203"/>
      <c r="B114" s="205"/>
      <c r="C114" s="206" t="s">
        <v>216</v>
      </c>
      <c r="D114" s="207"/>
      <c r="E114" s="208">
        <v>4.16</v>
      </c>
      <c r="F114" s="209"/>
      <c r="G114" s="210"/>
      <c r="M114" s="204" t="s">
        <v>216</v>
      </c>
      <c r="O114" s="195"/>
    </row>
    <row r="115" spans="1:104">
      <c r="A115" s="196">
        <v>45</v>
      </c>
      <c r="B115" s="197" t="s">
        <v>238</v>
      </c>
      <c r="C115" s="198" t="s">
        <v>239</v>
      </c>
      <c r="D115" s="199" t="s">
        <v>85</v>
      </c>
      <c r="E115" s="200">
        <v>53.23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7</v>
      </c>
      <c r="AC115" s="167">
        <v>7</v>
      </c>
      <c r="AZ115" s="167">
        <v>2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7</v>
      </c>
      <c r="CZ115" s="167">
        <v>0</v>
      </c>
    </row>
    <row r="116" spans="1:104" ht="22.5">
      <c r="A116" s="196">
        <v>46</v>
      </c>
      <c r="B116" s="197" t="s">
        <v>240</v>
      </c>
      <c r="C116" s="198" t="s">
        <v>241</v>
      </c>
      <c r="D116" s="199" t="s">
        <v>154</v>
      </c>
      <c r="E116" s="200">
        <v>2.4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7</v>
      </c>
      <c r="AC116" s="167">
        <v>7</v>
      </c>
      <c r="AZ116" s="167">
        <v>2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1</v>
      </c>
      <c r="CB116" s="202">
        <v>7</v>
      </c>
      <c r="CZ116" s="167">
        <v>2.3000000000000001E-4</v>
      </c>
    </row>
    <row r="117" spans="1:104">
      <c r="A117" s="203"/>
      <c r="B117" s="205"/>
      <c r="C117" s="206" t="s">
        <v>242</v>
      </c>
      <c r="D117" s="207"/>
      <c r="E117" s="208">
        <v>2.4</v>
      </c>
      <c r="F117" s="209"/>
      <c r="G117" s="210"/>
      <c r="M117" s="204" t="s">
        <v>242</v>
      </c>
      <c r="O117" s="195"/>
    </row>
    <row r="118" spans="1:104">
      <c r="A118" s="211"/>
      <c r="B118" s="212" t="s">
        <v>74</v>
      </c>
      <c r="C118" s="213" t="str">
        <f>CONCATENATE(B112," ",C112)</f>
        <v>776 Podlahy povlakové</v>
      </c>
      <c r="D118" s="214"/>
      <c r="E118" s="215"/>
      <c r="F118" s="216"/>
      <c r="G118" s="217">
        <f>SUM(G112:G117)</f>
        <v>0</v>
      </c>
      <c r="O118" s="195">
        <v>4</v>
      </c>
      <c r="BA118" s="218">
        <f>SUM(BA112:BA117)</f>
        <v>0</v>
      </c>
      <c r="BB118" s="218">
        <f>SUM(BB112:BB117)</f>
        <v>0</v>
      </c>
      <c r="BC118" s="218">
        <f>SUM(BC112:BC117)</f>
        <v>0</v>
      </c>
      <c r="BD118" s="218">
        <f>SUM(BD112:BD117)</f>
        <v>0</v>
      </c>
      <c r="BE118" s="218">
        <f>SUM(BE112:BE117)</f>
        <v>0</v>
      </c>
    </row>
    <row r="119" spans="1:104">
      <c r="A119" s="188" t="s">
        <v>72</v>
      </c>
      <c r="B119" s="189" t="s">
        <v>243</v>
      </c>
      <c r="C119" s="190" t="s">
        <v>244</v>
      </c>
      <c r="D119" s="191"/>
      <c r="E119" s="192"/>
      <c r="F119" s="192"/>
      <c r="G119" s="193"/>
      <c r="H119" s="194"/>
      <c r="I119" s="194"/>
      <c r="O119" s="195">
        <v>1</v>
      </c>
    </row>
    <row r="120" spans="1:104">
      <c r="A120" s="196">
        <v>47</v>
      </c>
      <c r="B120" s="197" t="s">
        <v>245</v>
      </c>
      <c r="C120" s="198" t="s">
        <v>246</v>
      </c>
      <c r="D120" s="199" t="s">
        <v>85</v>
      </c>
      <c r="E120" s="200">
        <v>53.23</v>
      </c>
      <c r="F120" s="200">
        <v>0</v>
      </c>
      <c r="G120" s="201">
        <f>E120*F120</f>
        <v>0</v>
      </c>
      <c r="O120" s="195">
        <v>2</v>
      </c>
      <c r="AA120" s="167">
        <v>1</v>
      </c>
      <c r="AB120" s="167">
        <v>7</v>
      </c>
      <c r="AC120" s="167">
        <v>7</v>
      </c>
      <c r="AZ120" s="167">
        <v>2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1</v>
      </c>
      <c r="CB120" s="202">
        <v>7</v>
      </c>
      <c r="CZ120" s="167">
        <v>3.0000000000000001E-3</v>
      </c>
    </row>
    <row r="121" spans="1:104">
      <c r="A121" s="196">
        <v>48</v>
      </c>
      <c r="B121" s="197" t="s">
        <v>247</v>
      </c>
      <c r="C121" s="198" t="s">
        <v>248</v>
      </c>
      <c r="D121" s="199" t="s">
        <v>61</v>
      </c>
      <c r="E121" s="200"/>
      <c r="F121" s="200">
        <v>0</v>
      </c>
      <c r="G121" s="201">
        <f>E121*F121</f>
        <v>0</v>
      </c>
      <c r="O121" s="195">
        <v>2</v>
      </c>
      <c r="AA121" s="167">
        <v>7</v>
      </c>
      <c r="AB121" s="167">
        <v>1002</v>
      </c>
      <c r="AC121" s="167">
        <v>5</v>
      </c>
      <c r="AZ121" s="167">
        <v>2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7</v>
      </c>
      <c r="CB121" s="202">
        <v>1002</v>
      </c>
      <c r="CZ121" s="167">
        <v>0</v>
      </c>
    </row>
    <row r="122" spans="1:104">
      <c r="A122" s="211"/>
      <c r="B122" s="212" t="s">
        <v>74</v>
      </c>
      <c r="C122" s="213" t="str">
        <f>CONCATENATE(B119," ",C119)</f>
        <v>777 Podlahy ze syntetických hmot</v>
      </c>
      <c r="D122" s="214"/>
      <c r="E122" s="215"/>
      <c r="F122" s="216"/>
      <c r="G122" s="217">
        <f>SUM(G119:G121)</f>
        <v>0</v>
      </c>
      <c r="O122" s="195">
        <v>4</v>
      </c>
      <c r="BA122" s="218">
        <f>SUM(BA119:BA121)</f>
        <v>0</v>
      </c>
      <c r="BB122" s="218">
        <f>SUM(BB119:BB121)</f>
        <v>0</v>
      </c>
      <c r="BC122" s="218">
        <f>SUM(BC119:BC121)</f>
        <v>0</v>
      </c>
      <c r="BD122" s="218">
        <f>SUM(BD119:BD121)</f>
        <v>0</v>
      </c>
      <c r="BE122" s="218">
        <f>SUM(BE119:BE121)</f>
        <v>0</v>
      </c>
    </row>
    <row r="123" spans="1:104">
      <c r="A123" s="188" t="s">
        <v>72</v>
      </c>
      <c r="B123" s="189" t="s">
        <v>249</v>
      </c>
      <c r="C123" s="190" t="s">
        <v>250</v>
      </c>
      <c r="D123" s="191"/>
      <c r="E123" s="192"/>
      <c r="F123" s="192"/>
      <c r="G123" s="193"/>
      <c r="H123" s="194"/>
      <c r="I123" s="194"/>
      <c r="O123" s="195">
        <v>1</v>
      </c>
    </row>
    <row r="124" spans="1:104">
      <c r="A124" s="196">
        <v>49</v>
      </c>
      <c r="B124" s="197" t="s">
        <v>251</v>
      </c>
      <c r="C124" s="198" t="s">
        <v>252</v>
      </c>
      <c r="D124" s="199" t="s">
        <v>85</v>
      </c>
      <c r="E124" s="200">
        <v>10.02</v>
      </c>
      <c r="F124" s="200">
        <v>0</v>
      </c>
      <c r="G124" s="201">
        <f>E124*F124</f>
        <v>0</v>
      </c>
      <c r="O124" s="195">
        <v>2</v>
      </c>
      <c r="AA124" s="167">
        <v>1</v>
      </c>
      <c r="AB124" s="167">
        <v>7</v>
      </c>
      <c r="AC124" s="167">
        <v>7</v>
      </c>
      <c r="AZ124" s="167">
        <v>2</v>
      </c>
      <c r="BA124" s="167">
        <f>IF(AZ124=1,G124,0)</f>
        <v>0</v>
      </c>
      <c r="BB124" s="167">
        <f>IF(AZ124=2,G124,0)</f>
        <v>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202">
        <v>1</v>
      </c>
      <c r="CB124" s="202">
        <v>7</v>
      </c>
      <c r="CZ124" s="167">
        <v>2.2000000000000001E-3</v>
      </c>
    </row>
    <row r="125" spans="1:104">
      <c r="A125" s="203"/>
      <c r="B125" s="205"/>
      <c r="C125" s="206" t="s">
        <v>214</v>
      </c>
      <c r="D125" s="207"/>
      <c r="E125" s="208">
        <v>5.2</v>
      </c>
      <c r="F125" s="209"/>
      <c r="G125" s="210"/>
      <c r="M125" s="204" t="s">
        <v>214</v>
      </c>
      <c r="O125" s="195"/>
    </row>
    <row r="126" spans="1:104">
      <c r="A126" s="203"/>
      <c r="B126" s="205"/>
      <c r="C126" s="206" t="s">
        <v>253</v>
      </c>
      <c r="D126" s="207"/>
      <c r="E126" s="208">
        <v>4.82</v>
      </c>
      <c r="F126" s="209"/>
      <c r="G126" s="210"/>
      <c r="M126" s="204" t="s">
        <v>253</v>
      </c>
      <c r="O126" s="195"/>
    </row>
    <row r="127" spans="1:104">
      <c r="A127" s="196">
        <v>50</v>
      </c>
      <c r="B127" s="197" t="s">
        <v>254</v>
      </c>
      <c r="C127" s="198" t="s">
        <v>255</v>
      </c>
      <c r="D127" s="199" t="s">
        <v>85</v>
      </c>
      <c r="E127" s="200">
        <v>10.02</v>
      </c>
      <c r="F127" s="200">
        <v>0</v>
      </c>
      <c r="G127" s="201">
        <f>E127*F127</f>
        <v>0</v>
      </c>
      <c r="O127" s="195">
        <v>2</v>
      </c>
      <c r="AA127" s="167">
        <v>1</v>
      </c>
      <c r="AB127" s="167">
        <v>7</v>
      </c>
      <c r="AC127" s="167">
        <v>7</v>
      </c>
      <c r="AZ127" s="167">
        <v>2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1</v>
      </c>
      <c r="CB127" s="202">
        <v>7</v>
      </c>
      <c r="CZ127" s="167">
        <v>0</v>
      </c>
    </row>
    <row r="128" spans="1:104">
      <c r="A128" s="196">
        <v>51</v>
      </c>
      <c r="B128" s="197" t="s">
        <v>256</v>
      </c>
      <c r="C128" s="198" t="s">
        <v>257</v>
      </c>
      <c r="D128" s="199" t="s">
        <v>154</v>
      </c>
      <c r="E128" s="200">
        <v>16.25</v>
      </c>
      <c r="F128" s="200">
        <v>0</v>
      </c>
      <c r="G128" s="201">
        <f>E128*F128</f>
        <v>0</v>
      </c>
      <c r="O128" s="195">
        <v>2</v>
      </c>
      <c r="AA128" s="167">
        <v>1</v>
      </c>
      <c r="AB128" s="167">
        <v>7</v>
      </c>
      <c r="AC128" s="167">
        <v>7</v>
      </c>
      <c r="AZ128" s="167">
        <v>2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1</v>
      </c>
      <c r="CB128" s="202">
        <v>7</v>
      </c>
      <c r="CZ128" s="167">
        <v>0</v>
      </c>
    </row>
    <row r="129" spans="1:104">
      <c r="A129" s="203"/>
      <c r="B129" s="205"/>
      <c r="C129" s="206" t="s">
        <v>258</v>
      </c>
      <c r="D129" s="207"/>
      <c r="E129" s="208">
        <v>16.25</v>
      </c>
      <c r="F129" s="209"/>
      <c r="G129" s="210"/>
      <c r="M129" s="204" t="s">
        <v>258</v>
      </c>
      <c r="O129" s="195"/>
    </row>
    <row r="130" spans="1:104">
      <c r="A130" s="196">
        <v>52</v>
      </c>
      <c r="B130" s="197" t="s">
        <v>259</v>
      </c>
      <c r="C130" s="198" t="s">
        <v>260</v>
      </c>
      <c r="D130" s="199" t="s">
        <v>85</v>
      </c>
      <c r="E130" s="200">
        <v>10.521000000000001</v>
      </c>
      <c r="F130" s="200">
        <v>0</v>
      </c>
      <c r="G130" s="201">
        <f>E130*F130</f>
        <v>0</v>
      </c>
      <c r="O130" s="195">
        <v>2</v>
      </c>
      <c r="AA130" s="167">
        <v>3</v>
      </c>
      <c r="AB130" s="167">
        <v>7</v>
      </c>
      <c r="AC130" s="167">
        <v>59781345</v>
      </c>
      <c r="AZ130" s="167">
        <v>2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202">
        <v>3</v>
      </c>
      <c r="CB130" s="202">
        <v>7</v>
      </c>
      <c r="CZ130" s="167">
        <v>1.0500000000000001E-2</v>
      </c>
    </row>
    <row r="131" spans="1:104">
      <c r="A131" s="203"/>
      <c r="B131" s="205"/>
      <c r="C131" s="206" t="s">
        <v>261</v>
      </c>
      <c r="D131" s="207"/>
      <c r="E131" s="208">
        <v>10.521000000000001</v>
      </c>
      <c r="F131" s="209"/>
      <c r="G131" s="210"/>
      <c r="M131" s="204" t="s">
        <v>261</v>
      </c>
      <c r="O131" s="195"/>
    </row>
    <row r="132" spans="1:104">
      <c r="A132" s="196">
        <v>53</v>
      </c>
      <c r="B132" s="197" t="s">
        <v>262</v>
      </c>
      <c r="C132" s="198" t="s">
        <v>263</v>
      </c>
      <c r="D132" s="199" t="s">
        <v>61</v>
      </c>
      <c r="E132" s="200"/>
      <c r="F132" s="200">
        <v>0</v>
      </c>
      <c r="G132" s="201">
        <f>E132*F132</f>
        <v>0</v>
      </c>
      <c r="O132" s="195">
        <v>2</v>
      </c>
      <c r="AA132" s="167">
        <v>7</v>
      </c>
      <c r="AB132" s="167">
        <v>1002</v>
      </c>
      <c r="AC132" s="167">
        <v>5</v>
      </c>
      <c r="AZ132" s="167">
        <v>2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202">
        <v>7</v>
      </c>
      <c r="CB132" s="202">
        <v>1002</v>
      </c>
      <c r="CZ132" s="167">
        <v>0</v>
      </c>
    </row>
    <row r="133" spans="1:104">
      <c r="A133" s="211"/>
      <c r="B133" s="212" t="s">
        <v>74</v>
      </c>
      <c r="C133" s="213" t="str">
        <f>CONCATENATE(B123," ",C123)</f>
        <v>781 Obklady keramické</v>
      </c>
      <c r="D133" s="214"/>
      <c r="E133" s="215"/>
      <c r="F133" s="216"/>
      <c r="G133" s="217">
        <f>SUM(G123:G132)</f>
        <v>0</v>
      </c>
      <c r="O133" s="195">
        <v>4</v>
      </c>
      <c r="BA133" s="218">
        <f>SUM(BA123:BA132)</f>
        <v>0</v>
      </c>
      <c r="BB133" s="218">
        <f>SUM(BB123:BB132)</f>
        <v>0</v>
      </c>
      <c r="BC133" s="218">
        <f>SUM(BC123:BC132)</f>
        <v>0</v>
      </c>
      <c r="BD133" s="218">
        <f>SUM(BD123:BD132)</f>
        <v>0</v>
      </c>
      <c r="BE133" s="218">
        <f>SUM(BE123:BE132)</f>
        <v>0</v>
      </c>
    </row>
    <row r="134" spans="1:104">
      <c r="A134" s="188" t="s">
        <v>72</v>
      </c>
      <c r="B134" s="189" t="s">
        <v>264</v>
      </c>
      <c r="C134" s="190" t="s">
        <v>265</v>
      </c>
      <c r="D134" s="191"/>
      <c r="E134" s="192"/>
      <c r="F134" s="192"/>
      <c r="G134" s="193"/>
      <c r="H134" s="194"/>
      <c r="I134" s="194"/>
      <c r="O134" s="195">
        <v>1</v>
      </c>
    </row>
    <row r="135" spans="1:104">
      <c r="A135" s="196">
        <v>54</v>
      </c>
      <c r="B135" s="197" t="s">
        <v>266</v>
      </c>
      <c r="C135" s="198" t="s">
        <v>267</v>
      </c>
      <c r="D135" s="199" t="s">
        <v>85</v>
      </c>
      <c r="E135" s="200">
        <v>4.41</v>
      </c>
      <c r="F135" s="200">
        <v>0</v>
      </c>
      <c r="G135" s="201">
        <f>E135*F135</f>
        <v>0</v>
      </c>
      <c r="O135" s="195">
        <v>2</v>
      </c>
      <c r="AA135" s="167">
        <v>1</v>
      </c>
      <c r="AB135" s="167">
        <v>0</v>
      </c>
      <c r="AC135" s="167">
        <v>0</v>
      </c>
      <c r="AZ135" s="167">
        <v>2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1</v>
      </c>
      <c r="CB135" s="202">
        <v>0</v>
      </c>
      <c r="CZ135" s="167">
        <v>1.0000000000000001E-5</v>
      </c>
    </row>
    <row r="136" spans="1:104">
      <c r="A136" s="203"/>
      <c r="B136" s="205"/>
      <c r="C136" s="206" t="s">
        <v>268</v>
      </c>
      <c r="D136" s="207"/>
      <c r="E136" s="208">
        <v>4.41</v>
      </c>
      <c r="F136" s="209"/>
      <c r="G136" s="210"/>
      <c r="M136" s="204" t="s">
        <v>268</v>
      </c>
      <c r="O136" s="195"/>
    </row>
    <row r="137" spans="1:104">
      <c r="A137" s="196">
        <v>55</v>
      </c>
      <c r="B137" s="197" t="s">
        <v>269</v>
      </c>
      <c r="C137" s="198" t="s">
        <v>270</v>
      </c>
      <c r="D137" s="199" t="s">
        <v>85</v>
      </c>
      <c r="E137" s="200">
        <v>4.41</v>
      </c>
      <c r="F137" s="200">
        <v>0</v>
      </c>
      <c r="G137" s="201">
        <f>E137*F137</f>
        <v>0</v>
      </c>
      <c r="O137" s="195">
        <v>2</v>
      </c>
      <c r="AA137" s="167">
        <v>1</v>
      </c>
      <c r="AB137" s="167">
        <v>7</v>
      </c>
      <c r="AC137" s="167">
        <v>7</v>
      </c>
      <c r="AZ137" s="167">
        <v>2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202">
        <v>1</v>
      </c>
      <c r="CB137" s="202">
        <v>7</v>
      </c>
      <c r="CZ137" s="167">
        <v>2.5999999999999998E-4</v>
      </c>
    </row>
    <row r="138" spans="1:104">
      <c r="A138" s="203"/>
      <c r="B138" s="205"/>
      <c r="C138" s="206" t="s">
        <v>271</v>
      </c>
      <c r="D138" s="207"/>
      <c r="E138" s="208">
        <v>4.41</v>
      </c>
      <c r="F138" s="209"/>
      <c r="G138" s="210"/>
      <c r="M138" s="204" t="s">
        <v>271</v>
      </c>
      <c r="O138" s="195"/>
    </row>
    <row r="139" spans="1:104">
      <c r="A139" s="196">
        <v>56</v>
      </c>
      <c r="B139" s="197" t="s">
        <v>272</v>
      </c>
      <c r="C139" s="198" t="s">
        <v>273</v>
      </c>
      <c r="D139" s="199" t="s">
        <v>85</v>
      </c>
      <c r="E139" s="200">
        <v>2.16</v>
      </c>
      <c r="F139" s="200">
        <v>0</v>
      </c>
      <c r="G139" s="201">
        <f>E139*F139</f>
        <v>0</v>
      </c>
      <c r="O139" s="195">
        <v>2</v>
      </c>
      <c r="AA139" s="167">
        <v>1</v>
      </c>
      <c r="AB139" s="167">
        <v>7</v>
      </c>
      <c r="AC139" s="167">
        <v>7</v>
      </c>
      <c r="AZ139" s="167">
        <v>2</v>
      </c>
      <c r="BA139" s="167">
        <f>IF(AZ139=1,G139,0)</f>
        <v>0</v>
      </c>
      <c r="BB139" s="167">
        <f>IF(AZ139=2,G139,0)</f>
        <v>0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202">
        <v>1</v>
      </c>
      <c r="CB139" s="202">
        <v>7</v>
      </c>
      <c r="CZ139" s="167">
        <v>3.5E-4</v>
      </c>
    </row>
    <row r="140" spans="1:104">
      <c r="A140" s="203"/>
      <c r="B140" s="205"/>
      <c r="C140" s="206" t="s">
        <v>274</v>
      </c>
      <c r="D140" s="207"/>
      <c r="E140" s="208">
        <v>2.16</v>
      </c>
      <c r="F140" s="209"/>
      <c r="G140" s="210"/>
      <c r="M140" s="204" t="s">
        <v>274</v>
      </c>
      <c r="O140" s="195"/>
    </row>
    <row r="141" spans="1:104">
      <c r="A141" s="196">
        <v>57</v>
      </c>
      <c r="B141" s="197" t="s">
        <v>275</v>
      </c>
      <c r="C141" s="198" t="s">
        <v>276</v>
      </c>
      <c r="D141" s="199" t="s">
        <v>85</v>
      </c>
      <c r="E141" s="200">
        <v>1.44</v>
      </c>
      <c r="F141" s="200">
        <v>0</v>
      </c>
      <c r="G141" s="201">
        <f>E141*F141</f>
        <v>0</v>
      </c>
      <c r="O141" s="195">
        <v>2</v>
      </c>
      <c r="AA141" s="167">
        <v>1</v>
      </c>
      <c r="AB141" s="167">
        <v>7</v>
      </c>
      <c r="AC141" s="167">
        <v>7</v>
      </c>
      <c r="AZ141" s="167">
        <v>2</v>
      </c>
      <c r="BA141" s="167">
        <f>IF(AZ141=1,G141,0)</f>
        <v>0</v>
      </c>
      <c r="BB141" s="167">
        <f>IF(AZ141=2,G141,0)</f>
        <v>0</v>
      </c>
      <c r="BC141" s="167">
        <f>IF(AZ141=3,G141,0)</f>
        <v>0</v>
      </c>
      <c r="BD141" s="167">
        <f>IF(AZ141=4,G141,0)</f>
        <v>0</v>
      </c>
      <c r="BE141" s="167">
        <f>IF(AZ141=5,G141,0)</f>
        <v>0</v>
      </c>
      <c r="CA141" s="202">
        <v>1</v>
      </c>
      <c r="CB141" s="202">
        <v>7</v>
      </c>
      <c r="CZ141" s="167">
        <v>8.0000000000000004E-4</v>
      </c>
    </row>
    <row r="142" spans="1:104">
      <c r="A142" s="203"/>
      <c r="B142" s="205"/>
      <c r="C142" s="206" t="s">
        <v>277</v>
      </c>
      <c r="D142" s="207"/>
      <c r="E142" s="208">
        <v>1.44</v>
      </c>
      <c r="F142" s="209"/>
      <c r="G142" s="210"/>
      <c r="M142" s="204" t="s">
        <v>277</v>
      </c>
      <c r="O142" s="195"/>
    </row>
    <row r="143" spans="1:104">
      <c r="A143" s="211"/>
      <c r="B143" s="212" t="s">
        <v>74</v>
      </c>
      <c r="C143" s="213" t="str">
        <f>CONCATENATE(B134," ",C134)</f>
        <v>783 Nátěry</v>
      </c>
      <c r="D143" s="214"/>
      <c r="E143" s="215"/>
      <c r="F143" s="216"/>
      <c r="G143" s="217">
        <f>SUM(G134:G142)</f>
        <v>0</v>
      </c>
      <c r="O143" s="195">
        <v>4</v>
      </c>
      <c r="BA143" s="218">
        <f>SUM(BA134:BA142)</f>
        <v>0</v>
      </c>
      <c r="BB143" s="218">
        <f>SUM(BB134:BB142)</f>
        <v>0</v>
      </c>
      <c r="BC143" s="218">
        <f>SUM(BC134:BC142)</f>
        <v>0</v>
      </c>
      <c r="BD143" s="218">
        <f>SUM(BD134:BD142)</f>
        <v>0</v>
      </c>
      <c r="BE143" s="218">
        <f>SUM(BE134:BE142)</f>
        <v>0</v>
      </c>
    </row>
    <row r="144" spans="1:104">
      <c r="A144" s="188" t="s">
        <v>72</v>
      </c>
      <c r="B144" s="189" t="s">
        <v>278</v>
      </c>
      <c r="C144" s="190" t="s">
        <v>279</v>
      </c>
      <c r="D144" s="191"/>
      <c r="E144" s="192"/>
      <c r="F144" s="192"/>
      <c r="G144" s="193"/>
      <c r="H144" s="194"/>
      <c r="I144" s="194"/>
      <c r="O144" s="195">
        <v>1</v>
      </c>
    </row>
    <row r="145" spans="1:104">
      <c r="A145" s="196">
        <v>58</v>
      </c>
      <c r="B145" s="197" t="s">
        <v>280</v>
      </c>
      <c r="C145" s="198" t="s">
        <v>281</v>
      </c>
      <c r="D145" s="199" t="s">
        <v>85</v>
      </c>
      <c r="E145" s="200">
        <v>138.30000000000001</v>
      </c>
      <c r="F145" s="200">
        <v>0</v>
      </c>
      <c r="G145" s="201">
        <f>E145*F145</f>
        <v>0</v>
      </c>
      <c r="O145" s="195">
        <v>2</v>
      </c>
      <c r="AA145" s="167">
        <v>1</v>
      </c>
      <c r="AB145" s="167">
        <v>7</v>
      </c>
      <c r="AC145" s="167">
        <v>7</v>
      </c>
      <c r="AZ145" s="167">
        <v>2</v>
      </c>
      <c r="BA145" s="167">
        <f>IF(AZ145=1,G145,0)</f>
        <v>0</v>
      </c>
      <c r="BB145" s="167">
        <f>IF(AZ145=2,G145,0)</f>
        <v>0</v>
      </c>
      <c r="BC145" s="167">
        <f>IF(AZ145=3,G145,0)</f>
        <v>0</v>
      </c>
      <c r="BD145" s="167">
        <f>IF(AZ145=4,G145,0)</f>
        <v>0</v>
      </c>
      <c r="BE145" s="167">
        <f>IF(AZ145=5,G145,0)</f>
        <v>0</v>
      </c>
      <c r="CA145" s="202">
        <v>1</v>
      </c>
      <c r="CB145" s="202">
        <v>7</v>
      </c>
      <c r="CZ145" s="167">
        <v>2.2000000000000001E-4</v>
      </c>
    </row>
    <row r="146" spans="1:104">
      <c r="A146" s="203"/>
      <c r="B146" s="205"/>
      <c r="C146" s="206" t="s">
        <v>282</v>
      </c>
      <c r="D146" s="207"/>
      <c r="E146" s="208">
        <v>101.5</v>
      </c>
      <c r="F146" s="209"/>
      <c r="G146" s="210"/>
      <c r="M146" s="204" t="s">
        <v>282</v>
      </c>
      <c r="O146" s="195"/>
    </row>
    <row r="147" spans="1:104">
      <c r="A147" s="203"/>
      <c r="B147" s="205"/>
      <c r="C147" s="206" t="s">
        <v>283</v>
      </c>
      <c r="D147" s="207"/>
      <c r="E147" s="208">
        <v>-16.43</v>
      </c>
      <c r="F147" s="209"/>
      <c r="G147" s="210"/>
      <c r="M147" s="204" t="s">
        <v>283</v>
      </c>
      <c r="O147" s="195"/>
    </row>
    <row r="148" spans="1:104">
      <c r="A148" s="203"/>
      <c r="B148" s="205"/>
      <c r="C148" s="206" t="s">
        <v>284</v>
      </c>
      <c r="D148" s="207"/>
      <c r="E148" s="208">
        <v>53.23</v>
      </c>
      <c r="F148" s="209"/>
      <c r="G148" s="210"/>
      <c r="M148" s="204" t="s">
        <v>284</v>
      </c>
      <c r="O148" s="195"/>
    </row>
    <row r="149" spans="1:104">
      <c r="A149" s="196">
        <v>59</v>
      </c>
      <c r="B149" s="197" t="s">
        <v>285</v>
      </c>
      <c r="C149" s="198" t="s">
        <v>286</v>
      </c>
      <c r="D149" s="199" t="s">
        <v>85</v>
      </c>
      <c r="E149" s="200">
        <v>135.5</v>
      </c>
      <c r="F149" s="200">
        <v>0</v>
      </c>
      <c r="G149" s="201">
        <f>E149*F149</f>
        <v>0</v>
      </c>
      <c r="O149" s="195">
        <v>2</v>
      </c>
      <c r="AA149" s="167">
        <v>1</v>
      </c>
      <c r="AB149" s="167">
        <v>7</v>
      </c>
      <c r="AC149" s="167">
        <v>7</v>
      </c>
      <c r="AZ149" s="167">
        <v>2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202">
        <v>1</v>
      </c>
      <c r="CB149" s="202">
        <v>7</v>
      </c>
      <c r="CZ149" s="167">
        <v>0</v>
      </c>
    </row>
    <row r="150" spans="1:104">
      <c r="A150" s="211"/>
      <c r="B150" s="212" t="s">
        <v>74</v>
      </c>
      <c r="C150" s="213" t="str">
        <f>CONCATENATE(B144," ",C144)</f>
        <v>784 Malby</v>
      </c>
      <c r="D150" s="214"/>
      <c r="E150" s="215"/>
      <c r="F150" s="216"/>
      <c r="G150" s="217">
        <f>SUM(G144:G149)</f>
        <v>0</v>
      </c>
      <c r="O150" s="195">
        <v>4</v>
      </c>
      <c r="BA150" s="218">
        <f>SUM(BA144:BA149)</f>
        <v>0</v>
      </c>
      <c r="BB150" s="218">
        <f>SUM(BB144:BB149)</f>
        <v>0</v>
      </c>
      <c r="BC150" s="218">
        <f>SUM(BC144:BC149)</f>
        <v>0</v>
      </c>
      <c r="BD150" s="218">
        <f>SUM(BD144:BD149)</f>
        <v>0</v>
      </c>
      <c r="BE150" s="218">
        <f>SUM(BE144:BE149)</f>
        <v>0</v>
      </c>
    </row>
    <row r="151" spans="1:104">
      <c r="A151" s="188" t="s">
        <v>72</v>
      </c>
      <c r="B151" s="189" t="s">
        <v>287</v>
      </c>
      <c r="C151" s="190" t="s">
        <v>288</v>
      </c>
      <c r="D151" s="191"/>
      <c r="E151" s="192"/>
      <c r="F151" s="192"/>
      <c r="G151" s="193"/>
      <c r="H151" s="194"/>
      <c r="I151" s="194"/>
      <c r="O151" s="195">
        <v>1</v>
      </c>
    </row>
    <row r="152" spans="1:104">
      <c r="A152" s="196">
        <v>60</v>
      </c>
      <c r="B152" s="197" t="s">
        <v>289</v>
      </c>
      <c r="C152" s="198" t="s">
        <v>290</v>
      </c>
      <c r="D152" s="199" t="s">
        <v>291</v>
      </c>
      <c r="E152" s="200">
        <v>1</v>
      </c>
      <c r="F152" s="200">
        <v>0</v>
      </c>
      <c r="G152" s="201">
        <f>E152*F152</f>
        <v>0</v>
      </c>
      <c r="O152" s="195">
        <v>2</v>
      </c>
      <c r="AA152" s="167">
        <v>1</v>
      </c>
      <c r="AB152" s="167">
        <v>9</v>
      </c>
      <c r="AC152" s="167">
        <v>9</v>
      </c>
      <c r="AZ152" s="167">
        <v>4</v>
      </c>
      <c r="BA152" s="167">
        <f>IF(AZ152=1,G152,0)</f>
        <v>0</v>
      </c>
      <c r="BB152" s="167">
        <f>IF(AZ152=2,G152,0)</f>
        <v>0</v>
      </c>
      <c r="BC152" s="167">
        <f>IF(AZ152=3,G152,0)</f>
        <v>0</v>
      </c>
      <c r="BD152" s="167">
        <f>IF(AZ152=4,G152,0)</f>
        <v>0</v>
      </c>
      <c r="BE152" s="167">
        <f>IF(AZ152=5,G152,0)</f>
        <v>0</v>
      </c>
      <c r="CA152" s="202">
        <v>1</v>
      </c>
      <c r="CB152" s="202">
        <v>9</v>
      </c>
      <c r="CZ152" s="167">
        <v>0</v>
      </c>
    </row>
    <row r="153" spans="1:104">
      <c r="A153" s="211"/>
      <c r="B153" s="212" t="s">
        <v>74</v>
      </c>
      <c r="C153" s="213" t="str">
        <f>CONCATENATE(B151," ",C151)</f>
        <v>M21 Elektromontáže</v>
      </c>
      <c r="D153" s="214"/>
      <c r="E153" s="215"/>
      <c r="F153" s="216"/>
      <c r="G153" s="217">
        <f>SUM(G151:G152)</f>
        <v>0</v>
      </c>
      <c r="O153" s="195">
        <v>4</v>
      </c>
      <c r="BA153" s="218">
        <f>SUM(BA151:BA152)</f>
        <v>0</v>
      </c>
      <c r="BB153" s="218">
        <f>SUM(BB151:BB152)</f>
        <v>0</v>
      </c>
      <c r="BC153" s="218">
        <f>SUM(BC151:BC152)</f>
        <v>0</v>
      </c>
      <c r="BD153" s="218">
        <f>SUM(BD151:BD152)</f>
        <v>0</v>
      </c>
      <c r="BE153" s="218">
        <f>SUM(BE151:BE152)</f>
        <v>0</v>
      </c>
    </row>
    <row r="154" spans="1:104">
      <c r="A154" s="188" t="s">
        <v>72</v>
      </c>
      <c r="B154" s="189" t="s">
        <v>292</v>
      </c>
      <c r="C154" s="190" t="s">
        <v>293</v>
      </c>
      <c r="D154" s="191"/>
      <c r="E154" s="192"/>
      <c r="F154" s="192"/>
      <c r="G154" s="193"/>
      <c r="H154" s="194"/>
      <c r="I154" s="194"/>
      <c r="O154" s="195">
        <v>1</v>
      </c>
    </row>
    <row r="155" spans="1:104">
      <c r="A155" s="196">
        <v>61</v>
      </c>
      <c r="B155" s="197" t="s">
        <v>294</v>
      </c>
      <c r="C155" s="198" t="s">
        <v>295</v>
      </c>
      <c r="D155" s="199" t="s">
        <v>168</v>
      </c>
      <c r="E155" s="200">
        <v>14.35445</v>
      </c>
      <c r="F155" s="200">
        <v>0</v>
      </c>
      <c r="G155" s="201">
        <f>E155*F155</f>
        <v>0</v>
      </c>
      <c r="O155" s="195">
        <v>2</v>
      </c>
      <c r="AA155" s="167">
        <v>8</v>
      </c>
      <c r="AB155" s="167">
        <v>0</v>
      </c>
      <c r="AC155" s="167">
        <v>3</v>
      </c>
      <c r="AZ155" s="167">
        <v>1</v>
      </c>
      <c r="BA155" s="167">
        <f>IF(AZ155=1,G155,0)</f>
        <v>0</v>
      </c>
      <c r="BB155" s="167">
        <f>IF(AZ155=2,G155,0)</f>
        <v>0</v>
      </c>
      <c r="BC155" s="167">
        <f>IF(AZ155=3,G155,0)</f>
        <v>0</v>
      </c>
      <c r="BD155" s="167">
        <f>IF(AZ155=4,G155,0)</f>
        <v>0</v>
      </c>
      <c r="BE155" s="167">
        <f>IF(AZ155=5,G155,0)</f>
        <v>0</v>
      </c>
      <c r="CA155" s="202">
        <v>8</v>
      </c>
      <c r="CB155" s="202">
        <v>0</v>
      </c>
      <c r="CZ155" s="167">
        <v>0</v>
      </c>
    </row>
    <row r="156" spans="1:104">
      <c r="A156" s="196">
        <v>62</v>
      </c>
      <c r="B156" s="197" t="s">
        <v>296</v>
      </c>
      <c r="C156" s="198" t="s">
        <v>297</v>
      </c>
      <c r="D156" s="199" t="s">
        <v>168</v>
      </c>
      <c r="E156" s="200">
        <v>14.35445</v>
      </c>
      <c r="F156" s="200">
        <v>0</v>
      </c>
      <c r="G156" s="201">
        <f>E156*F156</f>
        <v>0</v>
      </c>
      <c r="O156" s="195">
        <v>2</v>
      </c>
      <c r="AA156" s="167">
        <v>8</v>
      </c>
      <c r="AB156" s="167">
        <v>0</v>
      </c>
      <c r="AC156" s="167">
        <v>3</v>
      </c>
      <c r="AZ156" s="167">
        <v>1</v>
      </c>
      <c r="BA156" s="167">
        <f>IF(AZ156=1,G156,0)</f>
        <v>0</v>
      </c>
      <c r="BB156" s="167">
        <f>IF(AZ156=2,G156,0)</f>
        <v>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202">
        <v>8</v>
      </c>
      <c r="CB156" s="202">
        <v>0</v>
      </c>
      <c r="CZ156" s="167">
        <v>0</v>
      </c>
    </row>
    <row r="157" spans="1:104">
      <c r="A157" s="196">
        <v>63</v>
      </c>
      <c r="B157" s="197" t="s">
        <v>298</v>
      </c>
      <c r="C157" s="198" t="s">
        <v>299</v>
      </c>
      <c r="D157" s="199" t="s">
        <v>168</v>
      </c>
      <c r="E157" s="200">
        <v>14.35445</v>
      </c>
      <c r="F157" s="200">
        <v>0</v>
      </c>
      <c r="G157" s="201">
        <f>E157*F157</f>
        <v>0</v>
      </c>
      <c r="O157" s="195">
        <v>2</v>
      </c>
      <c r="AA157" s="167">
        <v>8</v>
      </c>
      <c r="AB157" s="167">
        <v>0</v>
      </c>
      <c r="AC157" s="167">
        <v>3</v>
      </c>
      <c r="AZ157" s="167">
        <v>1</v>
      </c>
      <c r="BA157" s="167">
        <f>IF(AZ157=1,G157,0)</f>
        <v>0</v>
      </c>
      <c r="BB157" s="167">
        <f>IF(AZ157=2,G157,0)</f>
        <v>0</v>
      </c>
      <c r="BC157" s="167">
        <f>IF(AZ157=3,G157,0)</f>
        <v>0</v>
      </c>
      <c r="BD157" s="167">
        <f>IF(AZ157=4,G157,0)</f>
        <v>0</v>
      </c>
      <c r="BE157" s="167">
        <f>IF(AZ157=5,G157,0)</f>
        <v>0</v>
      </c>
      <c r="CA157" s="202">
        <v>8</v>
      </c>
      <c r="CB157" s="202">
        <v>0</v>
      </c>
      <c r="CZ157" s="167">
        <v>0</v>
      </c>
    </row>
    <row r="158" spans="1:104">
      <c r="A158" s="196">
        <v>64</v>
      </c>
      <c r="B158" s="197" t="s">
        <v>300</v>
      </c>
      <c r="C158" s="198" t="s">
        <v>301</v>
      </c>
      <c r="D158" s="199" t="s">
        <v>168</v>
      </c>
      <c r="E158" s="200">
        <v>14.35445</v>
      </c>
      <c r="F158" s="200">
        <v>0</v>
      </c>
      <c r="G158" s="201">
        <f>E158*F158</f>
        <v>0</v>
      </c>
      <c r="O158" s="195">
        <v>2</v>
      </c>
      <c r="AA158" s="167">
        <v>8</v>
      </c>
      <c r="AB158" s="167">
        <v>0</v>
      </c>
      <c r="AC158" s="167">
        <v>3</v>
      </c>
      <c r="AZ158" s="167">
        <v>1</v>
      </c>
      <c r="BA158" s="167">
        <f>IF(AZ158=1,G158,0)</f>
        <v>0</v>
      </c>
      <c r="BB158" s="167">
        <f>IF(AZ158=2,G158,0)</f>
        <v>0</v>
      </c>
      <c r="BC158" s="167">
        <f>IF(AZ158=3,G158,0)</f>
        <v>0</v>
      </c>
      <c r="BD158" s="167">
        <f>IF(AZ158=4,G158,0)</f>
        <v>0</v>
      </c>
      <c r="BE158" s="167">
        <f>IF(AZ158=5,G158,0)</f>
        <v>0</v>
      </c>
      <c r="CA158" s="202">
        <v>8</v>
      </c>
      <c r="CB158" s="202">
        <v>0</v>
      </c>
      <c r="CZ158" s="167">
        <v>0</v>
      </c>
    </row>
    <row r="159" spans="1:104">
      <c r="A159" s="196">
        <v>65</v>
      </c>
      <c r="B159" s="197" t="s">
        <v>302</v>
      </c>
      <c r="C159" s="198" t="s">
        <v>303</v>
      </c>
      <c r="D159" s="199" t="s">
        <v>168</v>
      </c>
      <c r="E159" s="200">
        <v>14.35445</v>
      </c>
      <c r="F159" s="200">
        <v>0</v>
      </c>
      <c r="G159" s="201">
        <f>E159*F159</f>
        <v>0</v>
      </c>
      <c r="O159" s="195">
        <v>2</v>
      </c>
      <c r="AA159" s="167">
        <v>8</v>
      </c>
      <c r="AB159" s="167">
        <v>0</v>
      </c>
      <c r="AC159" s="167">
        <v>3</v>
      </c>
      <c r="AZ159" s="167">
        <v>1</v>
      </c>
      <c r="BA159" s="167">
        <f>IF(AZ159=1,G159,0)</f>
        <v>0</v>
      </c>
      <c r="BB159" s="167">
        <f>IF(AZ159=2,G159,0)</f>
        <v>0</v>
      </c>
      <c r="BC159" s="167">
        <f>IF(AZ159=3,G159,0)</f>
        <v>0</v>
      </c>
      <c r="BD159" s="167">
        <f>IF(AZ159=4,G159,0)</f>
        <v>0</v>
      </c>
      <c r="BE159" s="167">
        <f>IF(AZ159=5,G159,0)</f>
        <v>0</v>
      </c>
      <c r="CA159" s="202">
        <v>8</v>
      </c>
      <c r="CB159" s="202">
        <v>0</v>
      </c>
      <c r="CZ159" s="167">
        <v>0</v>
      </c>
    </row>
    <row r="160" spans="1:104">
      <c r="A160" s="196">
        <v>66</v>
      </c>
      <c r="B160" s="197" t="s">
        <v>304</v>
      </c>
      <c r="C160" s="198" t="s">
        <v>305</v>
      </c>
      <c r="D160" s="199" t="s">
        <v>168</v>
      </c>
      <c r="E160" s="200">
        <v>14.35445</v>
      </c>
      <c r="F160" s="200">
        <v>0</v>
      </c>
      <c r="G160" s="201">
        <f>E160*F160</f>
        <v>0</v>
      </c>
      <c r="O160" s="195">
        <v>2</v>
      </c>
      <c r="AA160" s="167">
        <v>8</v>
      </c>
      <c r="AB160" s="167">
        <v>0</v>
      </c>
      <c r="AC160" s="167">
        <v>3</v>
      </c>
      <c r="AZ160" s="167">
        <v>1</v>
      </c>
      <c r="BA160" s="167">
        <f>IF(AZ160=1,G160,0)</f>
        <v>0</v>
      </c>
      <c r="BB160" s="167">
        <f>IF(AZ160=2,G160,0)</f>
        <v>0</v>
      </c>
      <c r="BC160" s="167">
        <f>IF(AZ160=3,G160,0)</f>
        <v>0</v>
      </c>
      <c r="BD160" s="167">
        <f>IF(AZ160=4,G160,0)</f>
        <v>0</v>
      </c>
      <c r="BE160" s="167">
        <f>IF(AZ160=5,G160,0)</f>
        <v>0</v>
      </c>
      <c r="CA160" s="202">
        <v>8</v>
      </c>
      <c r="CB160" s="202">
        <v>0</v>
      </c>
      <c r="CZ160" s="167">
        <v>0</v>
      </c>
    </row>
    <row r="161" spans="1:104">
      <c r="A161" s="196">
        <v>67</v>
      </c>
      <c r="B161" s="197" t="s">
        <v>306</v>
      </c>
      <c r="C161" s="198" t="s">
        <v>307</v>
      </c>
      <c r="D161" s="199" t="s">
        <v>168</v>
      </c>
      <c r="E161" s="200">
        <v>14.35445</v>
      </c>
      <c r="F161" s="200">
        <v>0</v>
      </c>
      <c r="G161" s="201">
        <f>E161*F161</f>
        <v>0</v>
      </c>
      <c r="O161" s="195">
        <v>2</v>
      </c>
      <c r="AA161" s="167">
        <v>8</v>
      </c>
      <c r="AB161" s="167">
        <v>0</v>
      </c>
      <c r="AC161" s="167">
        <v>3</v>
      </c>
      <c r="AZ161" s="167">
        <v>1</v>
      </c>
      <c r="BA161" s="167">
        <f>IF(AZ161=1,G161,0)</f>
        <v>0</v>
      </c>
      <c r="BB161" s="167">
        <f>IF(AZ161=2,G161,0)</f>
        <v>0</v>
      </c>
      <c r="BC161" s="167">
        <f>IF(AZ161=3,G161,0)</f>
        <v>0</v>
      </c>
      <c r="BD161" s="167">
        <f>IF(AZ161=4,G161,0)</f>
        <v>0</v>
      </c>
      <c r="BE161" s="167">
        <f>IF(AZ161=5,G161,0)</f>
        <v>0</v>
      </c>
      <c r="CA161" s="202">
        <v>8</v>
      </c>
      <c r="CB161" s="202">
        <v>0</v>
      </c>
      <c r="CZ161" s="167">
        <v>0</v>
      </c>
    </row>
    <row r="162" spans="1:104">
      <c r="A162" s="211"/>
      <c r="B162" s="212" t="s">
        <v>74</v>
      </c>
      <c r="C162" s="213" t="str">
        <f>CONCATENATE(B154," ",C154)</f>
        <v>D96 Přesuny suti a vybouraných hmot</v>
      </c>
      <c r="D162" s="214"/>
      <c r="E162" s="215"/>
      <c r="F162" s="216"/>
      <c r="G162" s="217">
        <f>SUM(G154:G161)</f>
        <v>0</v>
      </c>
      <c r="O162" s="195">
        <v>4</v>
      </c>
      <c r="BA162" s="218">
        <f>SUM(BA154:BA161)</f>
        <v>0</v>
      </c>
      <c r="BB162" s="218">
        <f>SUM(BB154:BB161)</f>
        <v>0</v>
      </c>
      <c r="BC162" s="218">
        <f>SUM(BC154:BC161)</f>
        <v>0</v>
      </c>
      <c r="BD162" s="218">
        <f>SUM(BD154:BD161)</f>
        <v>0</v>
      </c>
      <c r="BE162" s="218">
        <f>SUM(BE154:BE161)</f>
        <v>0</v>
      </c>
    </row>
    <row r="163" spans="1:104">
      <c r="E163" s="167"/>
    </row>
    <row r="164" spans="1:104">
      <c r="E164" s="167"/>
    </row>
    <row r="165" spans="1:104">
      <c r="E165" s="167"/>
    </row>
    <row r="166" spans="1:104">
      <c r="E166" s="167"/>
    </row>
    <row r="167" spans="1:104">
      <c r="E167" s="167"/>
    </row>
    <row r="168" spans="1:104">
      <c r="E168" s="167"/>
    </row>
    <row r="169" spans="1:104">
      <c r="E169" s="167"/>
    </row>
    <row r="170" spans="1:104">
      <c r="E170" s="167"/>
    </row>
    <row r="171" spans="1:104">
      <c r="E171" s="167"/>
    </row>
    <row r="172" spans="1:104">
      <c r="E172" s="167"/>
    </row>
    <row r="173" spans="1:104">
      <c r="E173" s="167"/>
    </row>
    <row r="174" spans="1:104">
      <c r="E174" s="167"/>
    </row>
    <row r="175" spans="1:104">
      <c r="E175" s="167"/>
    </row>
    <row r="176" spans="1:104">
      <c r="E176" s="167"/>
    </row>
    <row r="177" spans="1:7">
      <c r="E177" s="167"/>
    </row>
    <row r="178" spans="1:7">
      <c r="E178" s="167"/>
    </row>
    <row r="179" spans="1:7">
      <c r="E179" s="167"/>
    </row>
    <row r="180" spans="1:7">
      <c r="E180" s="167"/>
    </row>
    <row r="181" spans="1:7">
      <c r="E181" s="167"/>
    </row>
    <row r="182" spans="1:7">
      <c r="E182" s="167"/>
    </row>
    <row r="183" spans="1:7">
      <c r="E183" s="167"/>
    </row>
    <row r="184" spans="1:7">
      <c r="E184" s="167"/>
    </row>
    <row r="185" spans="1:7">
      <c r="E185" s="167"/>
    </row>
    <row r="186" spans="1:7">
      <c r="A186" s="219"/>
      <c r="B186" s="219"/>
      <c r="C186" s="219"/>
      <c r="D186" s="219"/>
      <c r="E186" s="219"/>
      <c r="F186" s="219"/>
      <c r="G186" s="219"/>
    </row>
    <row r="187" spans="1:7">
      <c r="A187" s="219"/>
      <c r="B187" s="219"/>
      <c r="C187" s="219"/>
      <c r="D187" s="219"/>
      <c r="E187" s="219"/>
      <c r="F187" s="219"/>
      <c r="G187" s="219"/>
    </row>
    <row r="188" spans="1:7">
      <c r="A188" s="219"/>
      <c r="B188" s="219"/>
      <c r="C188" s="219"/>
      <c r="D188" s="219"/>
      <c r="E188" s="219"/>
      <c r="F188" s="219"/>
      <c r="G188" s="219"/>
    </row>
    <row r="189" spans="1:7">
      <c r="A189" s="219"/>
      <c r="B189" s="219"/>
      <c r="C189" s="219"/>
      <c r="D189" s="219"/>
      <c r="E189" s="219"/>
      <c r="F189" s="219"/>
      <c r="G189" s="219"/>
    </row>
    <row r="190" spans="1:7">
      <c r="E190" s="167"/>
    </row>
    <row r="191" spans="1:7">
      <c r="E191" s="167"/>
    </row>
    <row r="192" spans="1:7">
      <c r="E192" s="167"/>
    </row>
    <row r="193" spans="5:5">
      <c r="E193" s="167"/>
    </row>
    <row r="194" spans="5:5">
      <c r="E194" s="167"/>
    </row>
    <row r="195" spans="5:5">
      <c r="E195" s="167"/>
    </row>
    <row r="196" spans="5:5">
      <c r="E196" s="167"/>
    </row>
    <row r="197" spans="5:5">
      <c r="E197" s="167"/>
    </row>
    <row r="198" spans="5:5">
      <c r="E198" s="167"/>
    </row>
    <row r="199" spans="5:5">
      <c r="E199" s="167"/>
    </row>
    <row r="200" spans="5:5">
      <c r="E200" s="167"/>
    </row>
    <row r="201" spans="5:5">
      <c r="E201" s="167"/>
    </row>
    <row r="202" spans="5:5">
      <c r="E202" s="167"/>
    </row>
    <row r="203" spans="5:5">
      <c r="E203" s="167"/>
    </row>
    <row r="204" spans="5:5">
      <c r="E204" s="167"/>
    </row>
    <row r="205" spans="5:5">
      <c r="E205" s="167"/>
    </row>
    <row r="206" spans="5:5">
      <c r="E206" s="167"/>
    </row>
    <row r="207" spans="5:5">
      <c r="E207" s="167"/>
    </row>
    <row r="208" spans="5:5">
      <c r="E208" s="167"/>
    </row>
    <row r="209" spans="1:7">
      <c r="E209" s="167"/>
    </row>
    <row r="210" spans="1:7">
      <c r="E210" s="167"/>
    </row>
    <row r="211" spans="1:7">
      <c r="E211" s="167"/>
    </row>
    <row r="212" spans="1:7">
      <c r="E212" s="167"/>
    </row>
    <row r="213" spans="1:7">
      <c r="E213" s="167"/>
    </row>
    <row r="214" spans="1:7">
      <c r="E214" s="167"/>
    </row>
    <row r="215" spans="1:7">
      <c r="E215" s="167"/>
    </row>
    <row r="216" spans="1:7">
      <c r="E216" s="167"/>
    </row>
    <row r="217" spans="1:7">
      <c r="E217" s="167"/>
    </row>
    <row r="218" spans="1:7">
      <c r="E218" s="167"/>
    </row>
    <row r="219" spans="1:7">
      <c r="E219" s="167"/>
    </row>
    <row r="220" spans="1:7">
      <c r="E220" s="167"/>
    </row>
    <row r="221" spans="1:7">
      <c r="A221" s="220"/>
      <c r="B221" s="220"/>
    </row>
    <row r="222" spans="1:7">
      <c r="A222" s="219"/>
      <c r="B222" s="219"/>
      <c r="C222" s="222"/>
      <c r="D222" s="222"/>
      <c r="E222" s="223"/>
      <c r="F222" s="222"/>
      <c r="G222" s="224"/>
    </row>
    <row r="223" spans="1:7">
      <c r="A223" s="225"/>
      <c r="B223" s="225"/>
      <c r="C223" s="219"/>
      <c r="D223" s="219"/>
      <c r="E223" s="226"/>
      <c r="F223" s="219"/>
      <c r="G223" s="219"/>
    </row>
    <row r="224" spans="1:7">
      <c r="A224" s="219"/>
      <c r="B224" s="219"/>
      <c r="C224" s="219"/>
      <c r="D224" s="219"/>
      <c r="E224" s="226"/>
      <c r="F224" s="219"/>
      <c r="G224" s="219"/>
    </row>
    <row r="225" spans="1:7">
      <c r="A225" s="219"/>
      <c r="B225" s="219"/>
      <c r="C225" s="219"/>
      <c r="D225" s="219"/>
      <c r="E225" s="226"/>
      <c r="F225" s="219"/>
      <c r="G225" s="219"/>
    </row>
    <row r="226" spans="1:7">
      <c r="A226" s="219"/>
      <c r="B226" s="219"/>
      <c r="C226" s="219"/>
      <c r="D226" s="219"/>
      <c r="E226" s="226"/>
      <c r="F226" s="219"/>
      <c r="G226" s="219"/>
    </row>
    <row r="227" spans="1:7">
      <c r="A227" s="219"/>
      <c r="B227" s="219"/>
      <c r="C227" s="219"/>
      <c r="D227" s="219"/>
      <c r="E227" s="226"/>
      <c r="F227" s="219"/>
      <c r="G227" s="219"/>
    </row>
    <row r="228" spans="1:7">
      <c r="A228" s="219"/>
      <c r="B228" s="219"/>
      <c r="C228" s="219"/>
      <c r="D228" s="219"/>
      <c r="E228" s="226"/>
      <c r="F228" s="219"/>
      <c r="G228" s="219"/>
    </row>
    <row r="229" spans="1:7">
      <c r="A229" s="219"/>
      <c r="B229" s="219"/>
      <c r="C229" s="219"/>
      <c r="D229" s="219"/>
      <c r="E229" s="226"/>
      <c r="F229" s="219"/>
      <c r="G229" s="219"/>
    </row>
    <row r="230" spans="1:7">
      <c r="A230" s="219"/>
      <c r="B230" s="219"/>
      <c r="C230" s="219"/>
      <c r="D230" s="219"/>
      <c r="E230" s="226"/>
      <c r="F230" s="219"/>
      <c r="G230" s="219"/>
    </row>
    <row r="231" spans="1:7">
      <c r="A231" s="219"/>
      <c r="B231" s="219"/>
      <c r="C231" s="219"/>
      <c r="D231" s="219"/>
      <c r="E231" s="226"/>
      <c r="F231" s="219"/>
      <c r="G231" s="219"/>
    </row>
    <row r="232" spans="1:7">
      <c r="A232" s="219"/>
      <c r="B232" s="219"/>
      <c r="C232" s="219"/>
      <c r="D232" s="219"/>
      <c r="E232" s="226"/>
      <c r="F232" s="219"/>
      <c r="G232" s="219"/>
    </row>
    <row r="233" spans="1:7">
      <c r="A233" s="219"/>
      <c r="B233" s="219"/>
      <c r="C233" s="219"/>
      <c r="D233" s="219"/>
      <c r="E233" s="226"/>
      <c r="F233" s="219"/>
      <c r="G233" s="219"/>
    </row>
    <row r="234" spans="1:7">
      <c r="A234" s="219"/>
      <c r="B234" s="219"/>
      <c r="C234" s="219"/>
      <c r="D234" s="219"/>
      <c r="E234" s="226"/>
      <c r="F234" s="219"/>
      <c r="G234" s="219"/>
    </row>
    <row r="235" spans="1:7">
      <c r="A235" s="219"/>
      <c r="B235" s="219"/>
      <c r="C235" s="219"/>
      <c r="D235" s="219"/>
      <c r="E235" s="226"/>
      <c r="F235" s="219"/>
      <c r="G235" s="219"/>
    </row>
  </sheetData>
  <mergeCells count="49">
    <mergeCell ref="C146:D146"/>
    <mergeCell ref="C147:D147"/>
    <mergeCell ref="C148:D148"/>
    <mergeCell ref="C136:D136"/>
    <mergeCell ref="C138:D138"/>
    <mergeCell ref="C140:D140"/>
    <mergeCell ref="C142:D142"/>
    <mergeCell ref="C125:D125"/>
    <mergeCell ref="C126:D126"/>
    <mergeCell ref="C129:D129"/>
    <mergeCell ref="C131:D131"/>
    <mergeCell ref="C114:D114"/>
    <mergeCell ref="C117:D117"/>
    <mergeCell ref="C105:D105"/>
    <mergeCell ref="C106:D106"/>
    <mergeCell ref="C110:D110"/>
    <mergeCell ref="C91:D91"/>
    <mergeCell ref="C95:D95"/>
    <mergeCell ref="C96:D96"/>
    <mergeCell ref="C97:D97"/>
    <mergeCell ref="C99:D99"/>
    <mergeCell ref="C101:D101"/>
    <mergeCell ref="C103:D103"/>
    <mergeCell ref="C64:D64"/>
    <mergeCell ref="C48:D48"/>
    <mergeCell ref="C50:D50"/>
    <mergeCell ref="C51:D51"/>
    <mergeCell ref="C53:D53"/>
    <mergeCell ref="C56:D56"/>
    <mergeCell ref="C58:D58"/>
    <mergeCell ref="C60:D60"/>
    <mergeCell ref="C41:D41"/>
    <mergeCell ref="C30:D30"/>
    <mergeCell ref="C31:D31"/>
    <mergeCell ref="C33:D33"/>
    <mergeCell ref="C37:D37"/>
    <mergeCell ref="C19:D19"/>
    <mergeCell ref="C21:D21"/>
    <mergeCell ref="C23:D23"/>
    <mergeCell ref="C24:D24"/>
    <mergeCell ref="C26:D26"/>
    <mergeCell ref="C28:D28"/>
    <mergeCell ref="A1:G1"/>
    <mergeCell ref="A3:B3"/>
    <mergeCell ref="A4:B4"/>
    <mergeCell ref="E4:G4"/>
    <mergeCell ref="C9:D9"/>
    <mergeCell ref="C10:D10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Volcik</dc:creator>
  <cp:lastModifiedBy>Volcik</cp:lastModifiedBy>
  <dcterms:created xsi:type="dcterms:W3CDTF">2013-06-03T05:38:43Z</dcterms:created>
  <dcterms:modified xsi:type="dcterms:W3CDTF">2013-06-03T05:39:15Z</dcterms:modified>
</cp:coreProperties>
</file>