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2015" windowHeight="1246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Rekapitulace!$G$24</definedName>
    <definedName name="Dodavka0">Položky!#REF!</definedName>
    <definedName name="HSV">Rekapitulace!$E$24</definedName>
    <definedName name="HSV0">Položky!#REF!</definedName>
    <definedName name="HZS">Rekapitulace!$I$24</definedName>
    <definedName name="HZS0">Položky!#REF!</definedName>
    <definedName name="JKSO">'Krycí list'!$G$2</definedName>
    <definedName name="MJ">'Krycí list'!$G$5</definedName>
    <definedName name="Mont">Rekapitulace!$H$24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Položky!$A$1:$G$113</definedName>
    <definedName name="_xlnm.Print_Area" localSheetId="1">Rekapitulace!$A$1:$I$38</definedName>
    <definedName name="PocetMJ">'Krycí list'!$G$6</definedName>
    <definedName name="Poznamka">'Krycí list'!$B$37</definedName>
    <definedName name="Projektant">'Krycí list'!$C$8</definedName>
    <definedName name="PSV">Rekapitulace!$F$24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4519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112" i="3"/>
  <c r="BD112"/>
  <c r="BC112"/>
  <c r="BB112"/>
  <c r="G112"/>
  <c r="BA112" s="1"/>
  <c r="BE111"/>
  <c r="BD111"/>
  <c r="BC111"/>
  <c r="BB111"/>
  <c r="BA111"/>
  <c r="G111"/>
  <c r="BE110"/>
  <c r="BD110"/>
  <c r="BC110"/>
  <c r="BB110"/>
  <c r="G110"/>
  <c r="BA110" s="1"/>
  <c r="BE109"/>
  <c r="BD109"/>
  <c r="BC109"/>
  <c r="BB109"/>
  <c r="BA109"/>
  <c r="G109"/>
  <c r="BE108"/>
  <c r="BD108"/>
  <c r="BC108"/>
  <c r="BB108"/>
  <c r="G108"/>
  <c r="BA108" s="1"/>
  <c r="BA113" s="1"/>
  <c r="E23" i="2" s="1"/>
  <c r="BE107" i="3"/>
  <c r="BD107"/>
  <c r="BC107"/>
  <c r="BB107"/>
  <c r="BA107"/>
  <c r="G107"/>
  <c r="BE106"/>
  <c r="BD106"/>
  <c r="BD113" s="1"/>
  <c r="H23" i="2" s="1"/>
  <c r="BC106" i="3"/>
  <c r="BC113" s="1"/>
  <c r="G23" i="2" s="1"/>
  <c r="BB106" i="3"/>
  <c r="BA106"/>
  <c r="G106"/>
  <c r="G113" s="1"/>
  <c r="B23" i="2"/>
  <c r="A23"/>
  <c r="BE113" i="3"/>
  <c r="I23" i="2" s="1"/>
  <c r="BB113" i="3"/>
  <c r="F23" i="2" s="1"/>
  <c r="C113" i="3"/>
  <c r="BE103"/>
  <c r="BC103"/>
  <c r="BB103"/>
  <c r="BB104" s="1"/>
  <c r="F22" i="2" s="1"/>
  <c r="BA103" i="3"/>
  <c r="G103"/>
  <c r="G104" s="1"/>
  <c r="B22" i="2"/>
  <c r="A22"/>
  <c r="BE104" i="3"/>
  <c r="I22" i="2" s="1"/>
  <c r="BC104" i="3"/>
  <c r="G22" i="2" s="1"/>
  <c r="BA104" i="3"/>
  <c r="E22" i="2" s="1"/>
  <c r="C104" i="3"/>
  <c r="BE98"/>
  <c r="BD98"/>
  <c r="BC98"/>
  <c r="BB98"/>
  <c r="BA98"/>
  <c r="G98"/>
  <c r="BE94"/>
  <c r="BD94"/>
  <c r="BD101" s="1"/>
  <c r="H21" i="2" s="1"/>
  <c r="BC94" i="3"/>
  <c r="BA94"/>
  <c r="G94"/>
  <c r="BB94" s="1"/>
  <c r="BB101" s="1"/>
  <c r="F21" i="2" s="1"/>
  <c r="B21"/>
  <c r="A21"/>
  <c r="BE101" i="3"/>
  <c r="I21" i="2" s="1"/>
  <c r="BC101" i="3"/>
  <c r="G21" i="2" s="1"/>
  <c r="BA101" i="3"/>
  <c r="E21" i="2" s="1"/>
  <c r="C101" i="3"/>
  <c r="BE91"/>
  <c r="BD91"/>
  <c r="BC91"/>
  <c r="BB91"/>
  <c r="BA91"/>
  <c r="G91"/>
  <c r="BE89"/>
  <c r="BD89"/>
  <c r="BC89"/>
  <c r="BA89"/>
  <c r="G89"/>
  <c r="BB89" s="1"/>
  <c r="BE88"/>
  <c r="BD88"/>
  <c r="BC88"/>
  <c r="BB88"/>
  <c r="BA88"/>
  <c r="G88"/>
  <c r="BE86"/>
  <c r="BD86"/>
  <c r="BC86"/>
  <c r="BA86"/>
  <c r="G86"/>
  <c r="BB86" s="1"/>
  <c r="BE84"/>
  <c r="BD84"/>
  <c r="BC84"/>
  <c r="BB84"/>
  <c r="BA84"/>
  <c r="G84"/>
  <c r="BE83"/>
  <c r="BD83"/>
  <c r="BC83"/>
  <c r="BA83"/>
  <c r="G83"/>
  <c r="BB83" s="1"/>
  <c r="BE81"/>
  <c r="BD81"/>
  <c r="BC81"/>
  <c r="BB81"/>
  <c r="BA81"/>
  <c r="G81"/>
  <c r="BE79"/>
  <c r="BD79"/>
  <c r="BC79"/>
  <c r="BA79"/>
  <c r="G79"/>
  <c r="BB79" s="1"/>
  <c r="BE77"/>
  <c r="BD77"/>
  <c r="BD92" s="1"/>
  <c r="H20" i="2" s="1"/>
  <c r="BC77" i="3"/>
  <c r="BB77"/>
  <c r="BA77"/>
  <c r="G77"/>
  <c r="G92" s="1"/>
  <c r="B20" i="2"/>
  <c r="A20"/>
  <c r="BE92" i="3"/>
  <c r="I20" i="2" s="1"/>
  <c r="BC92" i="3"/>
  <c r="G20" i="2" s="1"/>
  <c r="BA92" i="3"/>
  <c r="E20" i="2" s="1"/>
  <c r="C92" i="3"/>
  <c r="BE73"/>
  <c r="BD73"/>
  <c r="BD75" s="1"/>
  <c r="H19" i="2" s="1"/>
  <c r="BC73" i="3"/>
  <c r="BB73"/>
  <c r="BB75" s="1"/>
  <c r="F19" i="2" s="1"/>
  <c r="BA73" i="3"/>
  <c r="G73"/>
  <c r="G75" s="1"/>
  <c r="B19" i="2"/>
  <c r="A19"/>
  <c r="BE75" i="3"/>
  <c r="I19" i="2" s="1"/>
  <c r="BC75" i="3"/>
  <c r="G19" i="2" s="1"/>
  <c r="BA75" i="3"/>
  <c r="E19" i="2" s="1"/>
  <c r="C75" i="3"/>
  <c r="BE69"/>
  <c r="BD69"/>
  <c r="BD71" s="1"/>
  <c r="H18" i="2" s="1"/>
  <c r="BC69" i="3"/>
  <c r="BB69"/>
  <c r="BB71" s="1"/>
  <c r="F18" i="2" s="1"/>
  <c r="BA69" i="3"/>
  <c r="G69"/>
  <c r="G71" s="1"/>
  <c r="B18" i="2"/>
  <c r="A18"/>
  <c r="BE71" i="3"/>
  <c r="I18" i="2" s="1"/>
  <c r="BC71" i="3"/>
  <c r="G18" i="2" s="1"/>
  <c r="BA71" i="3"/>
  <c r="E18" i="2" s="1"/>
  <c r="C71" i="3"/>
  <c r="BE66"/>
  <c r="BD66"/>
  <c r="BC66"/>
  <c r="BB66"/>
  <c r="BA66"/>
  <c r="G66"/>
  <c r="BE65"/>
  <c r="BD65"/>
  <c r="BC65"/>
  <c r="BA65"/>
  <c r="G65"/>
  <c r="BB65" s="1"/>
  <c r="BE64"/>
  <c r="BD64"/>
  <c r="BC64"/>
  <c r="BB64"/>
  <c r="BA64"/>
  <c r="G64"/>
  <c r="BE63"/>
  <c r="BD63"/>
  <c r="BC63"/>
  <c r="BA63"/>
  <c r="G63"/>
  <c r="BB63" s="1"/>
  <c r="BE62"/>
  <c r="BD62"/>
  <c r="BC62"/>
  <c r="BB62"/>
  <c r="BA62"/>
  <c r="G62"/>
  <c r="BE59"/>
  <c r="BD59"/>
  <c r="BC59"/>
  <c r="BA59"/>
  <c r="G59"/>
  <c r="BB59" s="1"/>
  <c r="BE57"/>
  <c r="BD57"/>
  <c r="BD67" s="1"/>
  <c r="H17" i="2" s="1"/>
  <c r="BC57" i="3"/>
  <c r="BB57"/>
  <c r="BA57"/>
  <c r="G57"/>
  <c r="G67" s="1"/>
  <c r="B17" i="2"/>
  <c r="A17"/>
  <c r="BE67" i="3"/>
  <c r="I17" i="2" s="1"/>
  <c r="BC67" i="3"/>
  <c r="G17" i="2" s="1"/>
  <c r="BA67" i="3"/>
  <c r="E17" i="2" s="1"/>
  <c r="C67" i="3"/>
  <c r="BE53"/>
  <c r="BD53"/>
  <c r="BD55" s="1"/>
  <c r="H16" i="2" s="1"/>
  <c r="BC53" i="3"/>
  <c r="BB53"/>
  <c r="BB55" s="1"/>
  <c r="F16" i="2" s="1"/>
  <c r="BA53" i="3"/>
  <c r="G53"/>
  <c r="G55" s="1"/>
  <c r="B16" i="2"/>
  <c r="A16"/>
  <c r="BE55" i="3"/>
  <c r="I16" i="2" s="1"/>
  <c r="BC55" i="3"/>
  <c r="G16" i="2" s="1"/>
  <c r="BA55" i="3"/>
  <c r="E16" i="2" s="1"/>
  <c r="C55" i="3"/>
  <c r="BE50"/>
  <c r="BD50"/>
  <c r="BC50"/>
  <c r="BB50"/>
  <c r="BA50"/>
  <c r="G50"/>
  <c r="BE49"/>
  <c r="BD49"/>
  <c r="BD51" s="1"/>
  <c r="H15" i="2" s="1"/>
  <c r="BC49" i="3"/>
  <c r="BA49"/>
  <c r="G49"/>
  <c r="BB49" s="1"/>
  <c r="BB51" s="1"/>
  <c r="F15" i="2" s="1"/>
  <c r="B15"/>
  <c r="A15"/>
  <c r="BE51" i="3"/>
  <c r="I15" i="2" s="1"/>
  <c r="BC51" i="3"/>
  <c r="G15" i="2" s="1"/>
  <c r="BA51" i="3"/>
  <c r="E15" i="2" s="1"/>
  <c r="C51" i="3"/>
  <c r="BE46"/>
  <c r="BD46"/>
  <c r="BC46"/>
  <c r="BA46"/>
  <c r="G46"/>
  <c r="BB46" s="1"/>
  <c r="BE45"/>
  <c r="BD45"/>
  <c r="BC45"/>
  <c r="BB45"/>
  <c r="BA45"/>
  <c r="G45"/>
  <c r="BE44"/>
  <c r="BD44"/>
  <c r="BD47" s="1"/>
  <c r="H14" i="2" s="1"/>
  <c r="BC44" i="3"/>
  <c r="BA44"/>
  <c r="G44"/>
  <c r="BB44" s="1"/>
  <c r="BB47" s="1"/>
  <c r="F14" i="2" s="1"/>
  <c r="B14"/>
  <c r="A14"/>
  <c r="BE47" i="3"/>
  <c r="I14" i="2" s="1"/>
  <c r="BC47" i="3"/>
  <c r="G14" i="2" s="1"/>
  <c r="BA47" i="3"/>
  <c r="E14" i="2" s="1"/>
  <c r="C47" i="3"/>
  <c r="BE41"/>
  <c r="BD41"/>
  <c r="BC41"/>
  <c r="BA41"/>
  <c r="G41"/>
  <c r="BB41" s="1"/>
  <c r="BE40"/>
  <c r="BD40"/>
  <c r="BC40"/>
  <c r="BB40"/>
  <c r="BA40"/>
  <c r="G40"/>
  <c r="BE39"/>
  <c r="BD39"/>
  <c r="BD42" s="1"/>
  <c r="H13" i="2" s="1"/>
  <c r="BC39" i="3"/>
  <c r="BA39"/>
  <c r="G39"/>
  <c r="BB39" s="1"/>
  <c r="BB42" s="1"/>
  <c r="F13" i="2" s="1"/>
  <c r="B13"/>
  <c r="A13"/>
  <c r="BE42" i="3"/>
  <c r="I13" i="2" s="1"/>
  <c r="BC42" i="3"/>
  <c r="G13" i="2" s="1"/>
  <c r="BA42" i="3"/>
  <c r="E13" i="2" s="1"/>
  <c r="C42" i="3"/>
  <c r="BE36"/>
  <c r="BD36"/>
  <c r="BC36"/>
  <c r="BA36"/>
  <c r="G36"/>
  <c r="BB36" s="1"/>
  <c r="BE34"/>
  <c r="BD34"/>
  <c r="BD37" s="1"/>
  <c r="H12" i="2" s="1"/>
  <c r="BC34" i="3"/>
  <c r="BB34"/>
  <c r="BB37" s="1"/>
  <c r="F12" i="2" s="1"/>
  <c r="BA34" i="3"/>
  <c r="G34"/>
  <c r="G37" s="1"/>
  <c r="B12" i="2"/>
  <c r="A12"/>
  <c r="BE37" i="3"/>
  <c r="I12" i="2" s="1"/>
  <c r="BC37" i="3"/>
  <c r="G12" i="2" s="1"/>
  <c r="BA37" i="3"/>
  <c r="E12" i="2" s="1"/>
  <c r="C37" i="3"/>
  <c r="BE31"/>
  <c r="BD31"/>
  <c r="BD32" s="1"/>
  <c r="H11" i="2" s="1"/>
  <c r="BC31" i="3"/>
  <c r="BB31"/>
  <c r="BB32" s="1"/>
  <c r="F11" i="2" s="1"/>
  <c r="G31" i="3"/>
  <c r="BA31" s="1"/>
  <c r="BA32" s="1"/>
  <c r="E11" i="2" s="1"/>
  <c r="B11"/>
  <c r="A11"/>
  <c r="BE32" i="3"/>
  <c r="I11" i="2" s="1"/>
  <c r="BC32" i="3"/>
  <c r="G11" i="2" s="1"/>
  <c r="C32" i="3"/>
  <c r="BE27"/>
  <c r="BD27"/>
  <c r="BC27"/>
  <c r="BB27"/>
  <c r="G27"/>
  <c r="BA27" s="1"/>
  <c r="BE26"/>
  <c r="BD26"/>
  <c r="BC26"/>
  <c r="BB26"/>
  <c r="G26"/>
  <c r="BA26" s="1"/>
  <c r="BE23"/>
  <c r="BD23"/>
  <c r="BD29" s="1"/>
  <c r="H10" i="2" s="1"/>
  <c r="BC23" i="3"/>
  <c r="BB23"/>
  <c r="BB29" s="1"/>
  <c r="F10" i="2" s="1"/>
  <c r="G23" i="3"/>
  <c r="BA23" s="1"/>
  <c r="B10" i="2"/>
  <c r="A10"/>
  <c r="BE29" i="3"/>
  <c r="I10" i="2" s="1"/>
  <c r="BC29" i="3"/>
  <c r="G10" i="2" s="1"/>
  <c r="C29" i="3"/>
  <c r="BE20"/>
  <c r="BD20"/>
  <c r="BD21" s="1"/>
  <c r="H9" i="2" s="1"/>
  <c r="BC20" i="3"/>
  <c r="BB20"/>
  <c r="BB21" s="1"/>
  <c r="F9" i="2" s="1"/>
  <c r="G20" i="3"/>
  <c r="BA20" s="1"/>
  <c r="BA21" s="1"/>
  <c r="E9" i="2" s="1"/>
  <c r="B9"/>
  <c r="A9"/>
  <c r="BE21" i="3"/>
  <c r="I9" i="2" s="1"/>
  <c r="BC21" i="3"/>
  <c r="G9" i="2" s="1"/>
  <c r="C21" i="3"/>
  <c r="BE15"/>
  <c r="BD15"/>
  <c r="BC15"/>
  <c r="BB15"/>
  <c r="G15"/>
  <c r="BA15" s="1"/>
  <c r="BE13"/>
  <c r="BD13"/>
  <c r="BC13"/>
  <c r="BB13"/>
  <c r="G13"/>
  <c r="BA13" s="1"/>
  <c r="BE11"/>
  <c r="BD11"/>
  <c r="BD18" s="1"/>
  <c r="H8" i="2" s="1"/>
  <c r="BC11" i="3"/>
  <c r="BB11"/>
  <c r="BB18" s="1"/>
  <c r="F8" i="2" s="1"/>
  <c r="G11" i="3"/>
  <c r="BA11" s="1"/>
  <c r="BA18" s="1"/>
  <c r="E8" i="2" s="1"/>
  <c r="B8"/>
  <c r="A8"/>
  <c r="BE18" i="3"/>
  <c r="I8" i="2" s="1"/>
  <c r="BC18" i="3"/>
  <c r="G8" i="2" s="1"/>
  <c r="C18" i="3"/>
  <c r="BE8"/>
  <c r="BD8"/>
  <c r="BD9" s="1"/>
  <c r="H7" i="2" s="1"/>
  <c r="BC8" i="3"/>
  <c r="BB8"/>
  <c r="BB9" s="1"/>
  <c r="F7" i="2" s="1"/>
  <c r="G8" i="3"/>
  <c r="BA8" s="1"/>
  <c r="BA9" s="1"/>
  <c r="E7" i="2" s="1"/>
  <c r="B7"/>
  <c r="A7"/>
  <c r="BE9" i="3"/>
  <c r="I7" i="2" s="1"/>
  <c r="BC9" i="3"/>
  <c r="G7" i="2" s="1"/>
  <c r="C9" i="3"/>
  <c r="E4"/>
  <c r="C4"/>
  <c r="F3"/>
  <c r="C3"/>
  <c r="C2" i="2"/>
  <c r="C1"/>
  <c r="C33" i="1"/>
  <c r="F33" s="1"/>
  <c r="C31"/>
  <c r="C9"/>
  <c r="G7"/>
  <c r="D2"/>
  <c r="C2"/>
  <c r="I24" i="2" l="1"/>
  <c r="C21" i="1" s="1"/>
  <c r="G24" i="2"/>
  <c r="C18" i="1" s="1"/>
  <c r="BA29" i="3"/>
  <c r="E10" i="2" s="1"/>
  <c r="E24" s="1"/>
  <c r="BB92" i="3"/>
  <c r="F20" i="2" s="1"/>
  <c r="BB67" i="3"/>
  <c r="F17" i="2" s="1"/>
  <c r="F24" s="1"/>
  <c r="C16" i="1" s="1"/>
  <c r="G9" i="3"/>
  <c r="G18"/>
  <c r="G21"/>
  <c r="G29"/>
  <c r="G32"/>
  <c r="G101"/>
  <c r="BD103"/>
  <c r="BD104" s="1"/>
  <c r="H22" i="2" s="1"/>
  <c r="H24" s="1"/>
  <c r="C17" i="1" s="1"/>
  <c r="G42" i="3"/>
  <c r="G47"/>
  <c r="G51"/>
  <c r="C15" i="1" l="1"/>
  <c r="C19" s="1"/>
  <c r="C22" s="1"/>
  <c r="G36" i="2"/>
  <c r="I36" s="1"/>
  <c r="G35"/>
  <c r="I35" s="1"/>
  <c r="G21" i="1" s="1"/>
  <c r="G34" i="2"/>
  <c r="I34" s="1"/>
  <c r="G20" i="1" s="1"/>
  <c r="G33" i="2"/>
  <c r="I33" s="1"/>
  <c r="G19" i="1" s="1"/>
  <c r="G32" i="2"/>
  <c r="I32" s="1"/>
  <c r="G18" i="1" s="1"/>
  <c r="G31" i="2"/>
  <c r="I31" s="1"/>
  <c r="G17" i="1" s="1"/>
  <c r="G30" i="2"/>
  <c r="I30" s="1"/>
  <c r="G16" i="1" s="1"/>
  <c r="G29" i="2"/>
  <c r="I29" s="1"/>
  <c r="G15" i="1" l="1"/>
  <c r="H37" i="2"/>
  <c r="G23" i="1" s="1"/>
  <c r="G22" l="1"/>
  <c r="C23"/>
  <c r="F30" s="1"/>
  <c r="F31" l="1"/>
  <c r="F34" s="1"/>
</calcChain>
</file>

<file path=xl/sharedStrings.xml><?xml version="1.0" encoding="utf-8"?>
<sst xmlns="http://schemas.openxmlformats.org/spreadsheetml/2006/main" count="372" uniqueCount="249">
  <si>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</si>
  <si>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</si>
  <si>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</si>
  <si>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</si>
  <si>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</si>
  <si>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</si>
  <si>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</si>
  <si>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</si>
  <si>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</si>
  <si>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</si>
  <si>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</si>
  <si>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</si>
  <si>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</si>
  <si>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</si>
  <si>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</si>
  <si>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</si>
  <si>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</si>
  <si>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</si>
  <si>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</si>
  <si>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</si>
  <si>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</si>
  <si>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</si>
  <si>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</si>
  <si>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</si>
  <si>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</si>
  <si>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</si>
  <si>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</si>
  <si>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</si>
  <si>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</si>
  <si>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</si>
  <si>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</si>
  <si>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</si>
  <si>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</si>
  <si>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</si>
  <si>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</si>
  <si>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</si>
  <si>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</si>
  <si>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</si>
  <si>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</si>
  <si>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</si>
  <si>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</si>
  <si>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</si>
  <si>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</si>
  <si>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</si>
  <si>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</si>
  <si>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</si>
  <si>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</si>
  <si>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</si>
  <si>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</si>
  <si>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</si>
  <si>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</si>
  <si>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</si>
  <si>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</si>
  <si>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</si>
  <si>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</si>
  <si>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</si>
  <si>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</si>
  <si>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</si>
  <si>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</si>
  <si>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</si>
  <si>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</si>
  <si>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</si>
  <si>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</si>
  <si>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</si>
  <si>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</si>
  <si>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</si>
  <si>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</si>
  <si>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</si>
  <si>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</si>
  <si>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</si>
  <si>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</si>
  <si>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</si>
  <si>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</si>
  <si>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</si>
  <si>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</si>
  <si>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SLEPÝ ROZPOČET</t>
  </si>
  <si>
    <t>Slepý rozpočet</t>
  </si>
  <si>
    <t>2013005</t>
  </si>
  <si>
    <t>Stavební úpravy učeben SPŠ Bruntál</t>
  </si>
  <si>
    <t>SO03a</t>
  </si>
  <si>
    <t>Robotická laboratoř a kabinet 2NP - kabinet</t>
  </si>
  <si>
    <t>4</t>
  </si>
  <si>
    <t>Vodorovné konstrukce</t>
  </si>
  <si>
    <t>411387531R00</t>
  </si>
  <si>
    <t xml:space="preserve">Zabetonování otvorů 0,25 m2 ve stropech a klenbách </t>
  </si>
  <si>
    <t>kus</t>
  </si>
  <si>
    <t>61</t>
  </si>
  <si>
    <t>Upravy povrchů vnitřní</t>
  </si>
  <si>
    <t>611421231R00</t>
  </si>
  <si>
    <t xml:space="preserve">Oprava váp.omítek stropů do 10% plochy - štukových </t>
  </si>
  <si>
    <t>m2</t>
  </si>
  <si>
    <t>strop:18</t>
  </si>
  <si>
    <t>612421231R00</t>
  </si>
  <si>
    <t xml:space="preserve">Oprava vápen.omítek stěn do 10 % pl. - štukových </t>
  </si>
  <si>
    <t>(2*6+3)*3,4-2,1*3,4-3,3*3,4</t>
  </si>
  <si>
    <t>612423531R00</t>
  </si>
  <si>
    <t xml:space="preserve">Omítka rýh stěn MV o šířce do 15 cm, štuková </t>
  </si>
  <si>
    <t>2*3,4*0,15</t>
  </si>
  <si>
    <t>3*0,15</t>
  </si>
  <si>
    <t>95</t>
  </si>
  <si>
    <t>Dokončovací konstrukce na pozemních stavbách</t>
  </si>
  <si>
    <t>952901111R00</t>
  </si>
  <si>
    <t xml:space="preserve">Vyčištění budov o výšce podlaží do 4 m </t>
  </si>
  <si>
    <t>96</t>
  </si>
  <si>
    <t>Bourání konstrukcí</t>
  </si>
  <si>
    <t>962031133R00</t>
  </si>
  <si>
    <t xml:space="preserve">Bourání příček cihelných tl. 15 cm </t>
  </si>
  <si>
    <t>mezi chodbou a schodištěm:3*3,4</t>
  </si>
  <si>
    <t>-1,6*2</t>
  </si>
  <si>
    <t>968061136R00</t>
  </si>
  <si>
    <t xml:space="preserve">Vyvěšení dřevěných křídel vrat plochy do 4 m2 </t>
  </si>
  <si>
    <t>968072456R00</t>
  </si>
  <si>
    <t xml:space="preserve">Vybourání kovových dveřních zárubní pl. nad 2 m2 </t>
  </si>
  <si>
    <t>1,6*2</t>
  </si>
  <si>
    <t>99</t>
  </si>
  <si>
    <t>Staveništní přesun hmot</t>
  </si>
  <si>
    <t>999281111R00</t>
  </si>
  <si>
    <t xml:space="preserve">Přesun hmot pro opravy a údržbu do výšky 25 m </t>
  </si>
  <si>
    <t>t</t>
  </si>
  <si>
    <t>722</t>
  </si>
  <si>
    <t>Vnitřní vodovod</t>
  </si>
  <si>
    <t>722160103U00</t>
  </si>
  <si>
    <t xml:space="preserve">Potrubí vod měkCu měkké pájení D18 </t>
  </si>
  <si>
    <t>m</t>
  </si>
  <si>
    <t>2*12,5</t>
  </si>
  <si>
    <t>722181212RT6</t>
  </si>
  <si>
    <t>Izolace návleková  MIRELON PRO tl. stěny 9 mm vnitřní průměr 18 mm</t>
  </si>
  <si>
    <t>733</t>
  </si>
  <si>
    <t>Rozvod potrubí</t>
  </si>
  <si>
    <t>733123111R00</t>
  </si>
  <si>
    <t xml:space="preserve">Příplatek za zhotovení přípojek D 25/2,6 </t>
  </si>
  <si>
    <t>102 HZS</t>
  </si>
  <si>
    <t xml:space="preserve">Pomocné práce ÚT </t>
  </si>
  <si>
    <t>hod</t>
  </si>
  <si>
    <t>998733201R00</t>
  </si>
  <si>
    <t xml:space="preserve">Přesun hmot pro rozvody potrubí, výšky do 6 m </t>
  </si>
  <si>
    <t>734</t>
  </si>
  <si>
    <t>Armatury</t>
  </si>
  <si>
    <t>734221672RT3</t>
  </si>
  <si>
    <t>Hlavice ovládání ventilů termostat. RD 80 R lavice K 6000-00</t>
  </si>
  <si>
    <t>734261213</t>
  </si>
  <si>
    <t xml:space="preserve">Šroubení přímé V 4300 G 1/2 </t>
  </si>
  <si>
    <t>998734201R00</t>
  </si>
  <si>
    <t xml:space="preserve">Přesun hmot pro armatury, výšky do 6 m </t>
  </si>
  <si>
    <t>735</t>
  </si>
  <si>
    <t>Otopná tělesa</t>
  </si>
  <si>
    <t>735151410R00</t>
  </si>
  <si>
    <t xml:space="preserve">Otopná těl.panel.na stojkách VK 33  200/1600 </t>
  </si>
  <si>
    <t>998735201R00</t>
  </si>
  <si>
    <t xml:space="preserve">Přesun hmot pro otopná tělesa, výšky do 6 m </t>
  </si>
  <si>
    <t>763</t>
  </si>
  <si>
    <t>Dřevostavby</t>
  </si>
  <si>
    <t>763112114R00</t>
  </si>
  <si>
    <t>Příčky sádrokartonové W112 2x12, GKB 150 vč. izolace 75mm</t>
  </si>
  <si>
    <t>místo dřevěné stěny:3*3,4-0,8*2</t>
  </si>
  <si>
    <t>766</t>
  </si>
  <si>
    <t>Konstrukce truhlářské</t>
  </si>
  <si>
    <t>766411821R00</t>
  </si>
  <si>
    <t xml:space="preserve">Demontáž obložení stěn palubkami </t>
  </si>
  <si>
    <t>(2,7+6+1,2)*1,2</t>
  </si>
  <si>
    <t>766412214J1</t>
  </si>
  <si>
    <t xml:space="preserve">Mtž obklad stěn1m2 </t>
  </si>
  <si>
    <t>na SDK ze strany chodby:2,2*1,2</t>
  </si>
  <si>
    <t>2*0,4*1,2</t>
  </si>
  <si>
    <t>766660722U00</t>
  </si>
  <si>
    <t xml:space="preserve">Mtž dveřní kování </t>
  </si>
  <si>
    <t>766661112R00</t>
  </si>
  <si>
    <t xml:space="preserve">Montáž dveří do zárubně,otevíravých 1kř.do 0,8 m </t>
  </si>
  <si>
    <t>54914620</t>
  </si>
  <si>
    <t>Dveřní kování klíč Cr</t>
  </si>
  <si>
    <t>61165603</t>
  </si>
  <si>
    <t>Dveře vnitřní protipožární EW30 DP3 80x197cm fólie samozavírač</t>
  </si>
  <si>
    <t>998766203R00</t>
  </si>
  <si>
    <t xml:space="preserve">Přesun hmot pro truhlářské konstr., výšky do 24 m </t>
  </si>
  <si>
    <t>767</t>
  </si>
  <si>
    <t>Konstrukce zámečnické</t>
  </si>
  <si>
    <t>767996801R00</t>
  </si>
  <si>
    <t xml:space="preserve">Demontáž atypických ocelových konstr. do 50 kg </t>
  </si>
  <si>
    <t>kg</t>
  </si>
  <si>
    <t>mříž v chodbě:30</t>
  </si>
  <si>
    <t>771</t>
  </si>
  <si>
    <t>Podlahy z dlaždic a obklady</t>
  </si>
  <si>
    <t>771101121R00</t>
  </si>
  <si>
    <t xml:space="preserve">Provedení penetrace podkladu </t>
  </si>
  <si>
    <t>podlaha:18</t>
  </si>
  <si>
    <t>776</t>
  </si>
  <si>
    <t>Podlahy povlakové</t>
  </si>
  <si>
    <t>776421100RU1</t>
  </si>
  <si>
    <t>Lepení podlahových soklíků z měkčeného PVC včetně dodávky soklíku PVC</t>
  </si>
  <si>
    <t>2*(6+3)-2*0,8</t>
  </si>
  <si>
    <t>776511810R00</t>
  </si>
  <si>
    <t xml:space="preserve">Odstranění PVC podlah lepených bez podložky </t>
  </si>
  <si>
    <t>776521100R00</t>
  </si>
  <si>
    <t>Lepení povlakových podlah z pásů PVC antistatik systém pokládky dle výrobce (Cu pásky, lepidlo atd</t>
  </si>
  <si>
    <t>18</t>
  </si>
  <si>
    <t>776590100U00</t>
  </si>
  <si>
    <t xml:space="preserve">Vysátí podkladu nášlap ploch podlah </t>
  </si>
  <si>
    <t>776981112RT2</t>
  </si>
  <si>
    <t>Lišta hliníková přechodová, stejná výška krytin profil 25/A, samolepicí, šířky 35 mm</t>
  </si>
  <si>
    <t>0,8</t>
  </si>
  <si>
    <t>776994111RT1</t>
  </si>
  <si>
    <t>Svařování povlakových podlah z pásů nebo čtverců včetně svařovací šňůry PVC 1179</t>
  </si>
  <si>
    <t>2*6</t>
  </si>
  <si>
    <t>776996110R00</t>
  </si>
  <si>
    <t xml:space="preserve">Napuštění povlakových podlah pastou </t>
  </si>
  <si>
    <t>28412262.A</t>
  </si>
  <si>
    <t>Podlahovina PVC 1500x2,0 mm heterogenní antistatik tl. 2,0, nášl 0,8mm</t>
  </si>
  <si>
    <t>18*1,1</t>
  </si>
  <si>
    <t>998776203R00</t>
  </si>
  <si>
    <t xml:space="preserve">Přesun hmot pro podlahy povlakové, výšky do 24 m </t>
  </si>
  <si>
    <t>784</t>
  </si>
  <si>
    <t>Malby</t>
  </si>
  <si>
    <t>784195312R00</t>
  </si>
  <si>
    <t xml:space="preserve">Malba tekutá omyvatelná bílá, 2 x </t>
  </si>
  <si>
    <t>stěny:2*(5,22+6,85)*3,4+3*3,4-0,8*3-2,1*2,1*2</t>
  </si>
  <si>
    <t>strop:33,25</t>
  </si>
  <si>
    <t>oprava po vyb. příčce:10</t>
  </si>
  <si>
    <t>784401801R00</t>
  </si>
  <si>
    <t xml:space="preserve">Odstranění malby obroušením v místnosti H do 3,8 m </t>
  </si>
  <si>
    <t>M21</t>
  </si>
  <si>
    <t>Elektromontáže</t>
  </si>
  <si>
    <t>M21001</t>
  </si>
  <si>
    <t>Elektroinstalace Samostatný rozpočet</t>
  </si>
  <si>
    <t>kpl</t>
  </si>
  <si>
    <t>D96</t>
  </si>
  <si>
    <t>Přesuny suti a vybouraných hmot</t>
  </si>
  <si>
    <t>979011111R00</t>
  </si>
  <si>
    <t xml:space="preserve">Svislá doprava suti a vybour. hmot za 2.NP a 1.PP </t>
  </si>
  <si>
    <t>979011121R00</t>
  </si>
  <si>
    <t xml:space="preserve">Příplatek za každé další podlaží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</si>
  <si>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</si>
  <si>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</si>
  <si>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</si>
  <si>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</si>
  <si>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</si>
  <si>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</si>
  <si>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979087112R00</t>
  </si>
  <si>
    <t xml:space="preserve">Nakládání suti na dopravní prostředky </t>
  </si>
  <si>
    <t>979999996R00</t>
  </si>
  <si>
    <t xml:space="preserve">Poplatek za skládku suti a vybouraných hmot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</si>
  <si>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</si>
  <si>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</si>
  <si>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</si>
  <si>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</si>
  <si>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</si>
  <si>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</si>
  <si>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</si>
  <si>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</si>
  <si>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SPŠ Bruntál, p.o.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</si>
</sst>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5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1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75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1</v>
      </c>
      <c r="D2" s="5" t="str">
        <f>Rekapitulace!G2</f>
        <v>Robotická laboratoř a kabinet 2NP - kabinet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79</v>
      </c>
      <c r="B5" s="18"/>
      <c r="C5" s="19" t="s">
        <v>80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>
      <c r="A7" s="24" t="s">
        <v>77</v>
      </c>
      <c r="B7" s="25"/>
      <c r="C7" s="26" t="s">
        <v>78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>
      <c r="A10" s="29" t="s">
        <v>14</v>
      </c>
      <c r="B10" s="13"/>
      <c r="C10" s="30" t="s">
        <v>248</v>
      </c>
      <c r="D10" s="30"/>
      <c r="E10" s="30"/>
      <c r="F10" s="38"/>
      <c r="G10" s="39"/>
      <c r="H10" s="40"/>
    </row>
    <row r="11" spans="1:57" ht="13.5" customHeight="1">
      <c r="A11" s="29" t="s">
        <v>15</v>
      </c>
      <c r="B11" s="13"/>
      <c r="C11" s="30"/>
      <c r="D11" s="30"/>
      <c r="E11" s="30"/>
      <c r="F11" s="41" t="s">
        <v>16</v>
      </c>
      <c r="G11" s="42">
        <v>2013005</v>
      </c>
      <c r="H11" s="37"/>
      <c r="BA11" s="43"/>
      <c r="BB11" s="43"/>
      <c r="BC11" s="43"/>
      <c r="BD11" s="43"/>
      <c r="BE11" s="43"/>
    </row>
    <row r="12" spans="1:57" ht="12.75" customHeight="1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>
      <c r="A15" s="57"/>
      <c r="B15" s="58" t="s">
        <v>22</v>
      </c>
      <c r="C15" s="59">
        <f>HSV</f>
        <v>0</v>
      </c>
      <c r="D15" s="60" t="str">
        <f>Rekapitulace!A29</f>
        <v>Ztížené výrobní podmínky</v>
      </c>
      <c r="E15" s="61"/>
      <c r="F15" s="62"/>
      <c r="G15" s="59">
        <f>Rekapitulace!I29</f>
        <v>0</v>
      </c>
    </row>
    <row r="16" spans="1:57" ht="15.95" customHeight="1">
      <c r="A16" s="57" t="s">
        <v>23</v>
      </c>
      <c r="B16" s="58" t="s">
        <v>24</v>
      </c>
      <c r="C16" s="59">
        <f>PSV</f>
        <v>0</v>
      </c>
      <c r="D16" s="9" t="str">
        <f>Rekapitulace!A30</f>
        <v>Oborová přirážka</v>
      </c>
      <c r="E16" s="63"/>
      <c r="F16" s="64"/>
      <c r="G16" s="59">
        <f>Rekapitulace!I30</f>
        <v>0</v>
      </c>
    </row>
    <row r="17" spans="1:7" ht="15.95" customHeight="1">
      <c r="A17" s="57" t="s">
        <v>25</v>
      </c>
      <c r="B17" s="58" t="s">
        <v>26</v>
      </c>
      <c r="C17" s="59">
        <f>Mont</f>
        <v>0</v>
      </c>
      <c r="D17" s="9" t="str">
        <f>Rekapitulace!A31</f>
        <v>Přesun stavebních kapacit</v>
      </c>
      <c r="E17" s="63"/>
      <c r="F17" s="64"/>
      <c r="G17" s="59">
        <f>Rekapitulace!I31</f>
        <v>0</v>
      </c>
    </row>
    <row r="18" spans="1:7" ht="15.95" customHeight="1">
      <c r="A18" s="65" t="s">
        <v>27</v>
      </c>
      <c r="B18" s="66" t="s">
        <v>28</v>
      </c>
      <c r="C18" s="59">
        <f>Dodavka</f>
        <v>0</v>
      </c>
      <c r="D18" s="9" t="str">
        <f>Rekapitulace!A32</f>
        <v>Mimostaveništní doprava</v>
      </c>
      <c r="E18" s="63"/>
      <c r="F18" s="64"/>
      <c r="G18" s="59">
        <f>Rekapitulace!I32</f>
        <v>0</v>
      </c>
    </row>
    <row r="19" spans="1:7" ht="15.95" customHeight="1">
      <c r="A19" s="67" t="s">
        <v>29</v>
      </c>
      <c r="B19" s="58"/>
      <c r="C19" s="59">
        <f>SUM(C15:C18)</f>
        <v>0</v>
      </c>
      <c r="D19" s="9" t="str">
        <f>Rekapitulace!A33</f>
        <v>Zařízení staveniště</v>
      </c>
      <c r="E19" s="63"/>
      <c r="F19" s="64"/>
      <c r="G19" s="59">
        <f>Rekapitulace!I33</f>
        <v>0</v>
      </c>
    </row>
    <row r="20" spans="1:7" ht="15.95" customHeight="1">
      <c r="A20" s="67"/>
      <c r="B20" s="58"/>
      <c r="C20" s="59"/>
      <c r="D20" s="9" t="str">
        <f>Rekapitulace!A34</f>
        <v>Provoz investora</v>
      </c>
      <c r="E20" s="63"/>
      <c r="F20" s="64"/>
      <c r="G20" s="59">
        <f>Rekapitulace!I34</f>
        <v>0</v>
      </c>
    </row>
    <row r="21" spans="1:7" ht="15.95" customHeight="1">
      <c r="A21" s="67" t="s">
        <v>30</v>
      </c>
      <c r="B21" s="58"/>
      <c r="C21" s="59">
        <f>HZS</f>
        <v>0</v>
      </c>
      <c r="D21" s="9" t="str">
        <f>Rekapitulace!A35</f>
        <v>Kompletační činnost (IČD)</v>
      </c>
      <c r="E21" s="63"/>
      <c r="F21" s="64"/>
      <c r="G21" s="59">
        <f>Rekapitulace!I35</f>
        <v>0</v>
      </c>
    </row>
    <row r="22" spans="1:7" ht="15.95" customHeight="1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>
      <c r="A27" s="68"/>
      <c r="B27" s="86"/>
      <c r="C27" s="81"/>
      <c r="D27" s="69"/>
      <c r="E27" s="82"/>
      <c r="F27" s="83"/>
      <c r="G27" s="84"/>
    </row>
    <row r="28" spans="1:7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>
      <c r="A29" s="68"/>
      <c r="B29" s="69"/>
      <c r="C29" s="88"/>
      <c r="D29" s="89"/>
      <c r="E29" s="88"/>
      <c r="F29" s="69"/>
      <c r="G29" s="84"/>
    </row>
    <row r="30" spans="1:7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>
      <c r="B46" s="107"/>
      <c r="C46" s="107"/>
      <c r="D46" s="107"/>
      <c r="E46" s="107"/>
      <c r="F46" s="107"/>
      <c r="G46" s="107"/>
    </row>
    <row r="47" spans="1:8">
      <c r="B47" s="107"/>
      <c r="C47" s="107"/>
      <c r="D47" s="107"/>
      <c r="E47" s="107"/>
      <c r="F47" s="107"/>
      <c r="G47" s="107"/>
    </row>
    <row r="48" spans="1:8">
      <c r="B48" s="107"/>
      <c r="C48" s="107"/>
      <c r="D48" s="107"/>
      <c r="E48" s="107"/>
      <c r="F48" s="107"/>
      <c r="G48" s="107"/>
    </row>
    <row r="49" spans="2:7">
      <c r="B49" s="107"/>
      <c r="C49" s="107"/>
      <c r="D49" s="107"/>
      <c r="E49" s="107"/>
      <c r="F49" s="107"/>
      <c r="G49" s="107"/>
    </row>
    <row r="50" spans="2:7">
      <c r="B50" s="107"/>
      <c r="C50" s="107"/>
      <c r="D50" s="107"/>
      <c r="E50" s="107"/>
      <c r="F50" s="107"/>
      <c r="G50" s="107"/>
    </row>
    <row r="51" spans="2:7">
      <c r="B51" s="107"/>
      <c r="C51" s="107"/>
      <c r="D51" s="107"/>
      <c r="E51" s="107"/>
      <c r="F51" s="107"/>
      <c r="G51" s="107"/>
    </row>
    <row r="52" spans="2:7">
      <c r="B52" s="107"/>
      <c r="C52" s="107"/>
      <c r="D52" s="107"/>
      <c r="E52" s="107"/>
      <c r="F52" s="107"/>
      <c r="G52" s="107"/>
    </row>
    <row r="53" spans="2:7">
      <c r="B53" s="107"/>
      <c r="C53" s="107"/>
      <c r="D53" s="107"/>
      <c r="E53" s="107"/>
      <c r="F53" s="107"/>
      <c r="G53" s="107"/>
    </row>
    <row r="54" spans="2:7">
      <c r="B54" s="107"/>
      <c r="C54" s="107"/>
      <c r="D54" s="107"/>
      <c r="E54" s="107"/>
      <c r="F54" s="107"/>
      <c r="G54" s="107"/>
    </row>
    <row r="55" spans="2:7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88"/>
  <sheetViews>
    <sheetView workbookViewId="0">
      <selection activeCell="H37" sqref="H37:I37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108" t="s">
        <v>48</v>
      </c>
      <c r="B1" s="109"/>
      <c r="C1" s="110" t="str">
        <f>CONCATENATE(cislostavby," ",nazevstavby)</f>
        <v>2013005 Stavební úpravy učeben SPŠ Bruntál</v>
      </c>
      <c r="D1" s="111"/>
      <c r="E1" s="112"/>
      <c r="F1" s="111"/>
      <c r="G1" s="113" t="s">
        <v>49</v>
      </c>
      <c r="H1" s="114" t="s">
        <v>73</v>
      </c>
      <c r="I1" s="115"/>
    </row>
    <row r="2" spans="1:9" ht="13.5" thickBot="1">
      <c r="A2" s="116" t="s">
        <v>50</v>
      </c>
      <c r="B2" s="117"/>
      <c r="C2" s="118" t="str">
        <f>CONCATENATE(cisloobjektu," ",nazevobjektu)</f>
        <v>SO03a Robotická laboratoř a kabinet 2NP - kabinet</v>
      </c>
      <c r="D2" s="119"/>
      <c r="E2" s="120"/>
      <c r="F2" s="119"/>
      <c r="G2" s="121" t="s">
        <v>80</v>
      </c>
      <c r="H2" s="122"/>
      <c r="I2" s="123"/>
    </row>
    <row r="3" spans="1:9" ht="13.5" thickTop="1">
      <c r="A3" s="82"/>
      <c r="B3" s="82"/>
      <c r="C3" s="82"/>
      <c r="D3" s="82"/>
      <c r="E3" s="82"/>
      <c r="F3" s="69"/>
      <c r="G3" s="82"/>
      <c r="H3" s="82"/>
      <c r="I3" s="82"/>
    </row>
    <row r="4" spans="1:9" ht="19.5" customHeight="1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9" ht="13.5" thickBot="1">
      <c r="A5" s="82"/>
      <c r="B5" s="82"/>
      <c r="C5" s="82"/>
      <c r="D5" s="82"/>
      <c r="E5" s="82"/>
      <c r="F5" s="82"/>
      <c r="G5" s="82"/>
      <c r="H5" s="82"/>
      <c r="I5" s="82"/>
    </row>
    <row r="6" spans="1:9" s="37" customFormat="1" ht="13.5" thickBot="1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9" s="37" customFormat="1">
      <c r="A7" s="227" t="str">
        <f>Položky!B7</f>
        <v>4</v>
      </c>
      <c r="B7" s="133" t="str">
        <f>Položky!C7</f>
        <v>Vodorovné konstrukce</v>
      </c>
      <c r="C7" s="69"/>
      <c r="D7" s="134"/>
      <c r="E7" s="228">
        <f>Položky!BA9</f>
        <v>0</v>
      </c>
      <c r="F7" s="229">
        <f>Položky!BB9</f>
        <v>0</v>
      </c>
      <c r="G7" s="229">
        <f>Položky!BC9</f>
        <v>0</v>
      </c>
      <c r="H7" s="229">
        <f>Položky!BD9</f>
        <v>0</v>
      </c>
      <c r="I7" s="230">
        <f>Položky!BE9</f>
        <v>0</v>
      </c>
    </row>
    <row r="8" spans="1:9" s="37" customFormat="1">
      <c r="A8" s="227" t="str">
        <f>Položky!B10</f>
        <v>61</v>
      </c>
      <c r="B8" s="133" t="str">
        <f>Položky!C10</f>
        <v>Upravy povrchů vnitřní</v>
      </c>
      <c r="C8" s="69"/>
      <c r="D8" s="134"/>
      <c r="E8" s="228">
        <f>Položky!BA18</f>
        <v>0</v>
      </c>
      <c r="F8" s="229">
        <f>Položky!BB18</f>
        <v>0</v>
      </c>
      <c r="G8" s="229">
        <f>Položky!BC18</f>
        <v>0</v>
      </c>
      <c r="H8" s="229">
        <f>Položky!BD18</f>
        <v>0</v>
      </c>
      <c r="I8" s="230">
        <f>Položky!BE18</f>
        <v>0</v>
      </c>
    </row>
    <row r="9" spans="1:9" s="37" customFormat="1">
      <c r="A9" s="227" t="str">
        <f>Položky!B19</f>
        <v>95</v>
      </c>
      <c r="B9" s="133" t="str">
        <f>Položky!C19</f>
        <v>Dokončovací konstrukce na pozemních stavbách</v>
      </c>
      <c r="C9" s="69"/>
      <c r="D9" s="134"/>
      <c r="E9" s="228">
        <f>Položky!BA21</f>
        <v>0</v>
      </c>
      <c r="F9" s="229">
        <f>Položky!BB21</f>
        <v>0</v>
      </c>
      <c r="G9" s="229">
        <f>Položky!BC21</f>
        <v>0</v>
      </c>
      <c r="H9" s="229">
        <f>Položky!BD21</f>
        <v>0</v>
      </c>
      <c r="I9" s="230">
        <f>Položky!BE21</f>
        <v>0</v>
      </c>
    </row>
    <row r="10" spans="1:9" s="37" customFormat="1">
      <c r="A10" s="227" t="str">
        <f>Položky!B22</f>
        <v>96</v>
      </c>
      <c r="B10" s="133" t="str">
        <f>Položky!C22</f>
        <v>Bourání konstrukcí</v>
      </c>
      <c r="C10" s="69"/>
      <c r="D10" s="134"/>
      <c r="E10" s="228">
        <f>Položky!BA29</f>
        <v>0</v>
      </c>
      <c r="F10" s="229">
        <f>Položky!BB29</f>
        <v>0</v>
      </c>
      <c r="G10" s="229">
        <f>Položky!BC29</f>
        <v>0</v>
      </c>
      <c r="H10" s="229">
        <f>Položky!BD29</f>
        <v>0</v>
      </c>
      <c r="I10" s="230">
        <f>Položky!BE29</f>
        <v>0</v>
      </c>
    </row>
    <row r="11" spans="1:9" s="37" customFormat="1">
      <c r="A11" s="227" t="str">
        <f>Položky!B30</f>
        <v>99</v>
      </c>
      <c r="B11" s="133" t="str">
        <f>Položky!C30</f>
        <v>Staveništní přesun hmot</v>
      </c>
      <c r="C11" s="69"/>
      <c r="D11" s="134"/>
      <c r="E11" s="228">
        <f>Položky!BA32</f>
        <v>0</v>
      </c>
      <c r="F11" s="229">
        <f>Položky!BB32</f>
        <v>0</v>
      </c>
      <c r="G11" s="229">
        <f>Položky!BC32</f>
        <v>0</v>
      </c>
      <c r="H11" s="229">
        <f>Položky!BD32</f>
        <v>0</v>
      </c>
      <c r="I11" s="230">
        <f>Položky!BE32</f>
        <v>0</v>
      </c>
    </row>
    <row r="12" spans="1:9" s="37" customFormat="1">
      <c r="A12" s="227" t="str">
        <f>Položky!B33</f>
        <v>722</v>
      </c>
      <c r="B12" s="133" t="str">
        <f>Položky!C33</f>
        <v>Vnitřní vodovod</v>
      </c>
      <c r="C12" s="69"/>
      <c r="D12" s="134"/>
      <c r="E12" s="228">
        <f>Položky!BA37</f>
        <v>0</v>
      </c>
      <c r="F12" s="229">
        <f>Položky!BB37</f>
        <v>0</v>
      </c>
      <c r="G12" s="229">
        <f>Položky!BC37</f>
        <v>0</v>
      </c>
      <c r="H12" s="229">
        <f>Položky!BD37</f>
        <v>0</v>
      </c>
      <c r="I12" s="230">
        <f>Položky!BE37</f>
        <v>0</v>
      </c>
    </row>
    <row r="13" spans="1:9" s="37" customFormat="1">
      <c r="A13" s="227" t="str">
        <f>Položky!B38</f>
        <v>733</v>
      </c>
      <c r="B13" s="133" t="str">
        <f>Položky!C38</f>
        <v>Rozvod potrubí</v>
      </c>
      <c r="C13" s="69"/>
      <c r="D13" s="134"/>
      <c r="E13" s="228">
        <f>Položky!BA42</f>
        <v>0</v>
      </c>
      <c r="F13" s="229">
        <f>Položky!BB42</f>
        <v>0</v>
      </c>
      <c r="G13" s="229">
        <f>Položky!BC42</f>
        <v>0</v>
      </c>
      <c r="H13" s="229">
        <f>Položky!BD42</f>
        <v>0</v>
      </c>
      <c r="I13" s="230">
        <f>Položky!BE42</f>
        <v>0</v>
      </c>
    </row>
    <row r="14" spans="1:9" s="37" customFormat="1">
      <c r="A14" s="227" t="str">
        <f>Položky!B43</f>
        <v>734</v>
      </c>
      <c r="B14" s="133" t="str">
        <f>Položky!C43</f>
        <v>Armatury</v>
      </c>
      <c r="C14" s="69"/>
      <c r="D14" s="134"/>
      <c r="E14" s="228">
        <f>Položky!BA47</f>
        <v>0</v>
      </c>
      <c r="F14" s="229">
        <f>Položky!BB47</f>
        <v>0</v>
      </c>
      <c r="G14" s="229">
        <f>Položky!BC47</f>
        <v>0</v>
      </c>
      <c r="H14" s="229">
        <f>Položky!BD47</f>
        <v>0</v>
      </c>
      <c r="I14" s="230">
        <f>Položky!BE47</f>
        <v>0</v>
      </c>
    </row>
    <row r="15" spans="1:9" s="37" customFormat="1">
      <c r="A15" s="227" t="str">
        <f>Položky!B48</f>
        <v>735</v>
      </c>
      <c r="B15" s="133" t="str">
        <f>Položky!C48</f>
        <v>Otopná tělesa</v>
      </c>
      <c r="C15" s="69"/>
      <c r="D15" s="134"/>
      <c r="E15" s="228">
        <f>Položky!BA51</f>
        <v>0</v>
      </c>
      <c r="F15" s="229">
        <f>Položky!BB51</f>
        <v>0</v>
      </c>
      <c r="G15" s="229">
        <f>Položky!BC51</f>
        <v>0</v>
      </c>
      <c r="H15" s="229">
        <f>Položky!BD51</f>
        <v>0</v>
      </c>
      <c r="I15" s="230">
        <f>Položky!BE51</f>
        <v>0</v>
      </c>
    </row>
    <row r="16" spans="1:9" s="37" customFormat="1">
      <c r="A16" s="227" t="str">
        <f>Položky!B52</f>
        <v>763</v>
      </c>
      <c r="B16" s="133" t="str">
        <f>Položky!C52</f>
        <v>Dřevostavby</v>
      </c>
      <c r="C16" s="69"/>
      <c r="D16" s="134"/>
      <c r="E16" s="228">
        <f>Položky!BA55</f>
        <v>0</v>
      </c>
      <c r="F16" s="229">
        <f>Položky!BB55</f>
        <v>0</v>
      </c>
      <c r="G16" s="229">
        <f>Položky!BC55</f>
        <v>0</v>
      </c>
      <c r="H16" s="229">
        <f>Položky!BD55</f>
        <v>0</v>
      </c>
      <c r="I16" s="230">
        <f>Položky!BE55</f>
        <v>0</v>
      </c>
    </row>
    <row r="17" spans="1:57" s="37" customFormat="1">
      <c r="A17" s="227" t="str">
        <f>Položky!B56</f>
        <v>766</v>
      </c>
      <c r="B17" s="133" t="str">
        <f>Položky!C56</f>
        <v>Konstrukce truhlářské</v>
      </c>
      <c r="C17" s="69"/>
      <c r="D17" s="134"/>
      <c r="E17" s="228">
        <f>Položky!BA67</f>
        <v>0</v>
      </c>
      <c r="F17" s="229">
        <f>Položky!BB67</f>
        <v>0</v>
      </c>
      <c r="G17" s="229">
        <f>Položky!BC67</f>
        <v>0</v>
      </c>
      <c r="H17" s="229">
        <f>Položky!BD67</f>
        <v>0</v>
      </c>
      <c r="I17" s="230">
        <f>Položky!BE67</f>
        <v>0</v>
      </c>
    </row>
    <row r="18" spans="1:57" s="37" customFormat="1">
      <c r="A18" s="227" t="str">
        <f>Položky!B68</f>
        <v>767</v>
      </c>
      <c r="B18" s="133" t="str">
        <f>Položky!C68</f>
        <v>Konstrukce zámečnické</v>
      </c>
      <c r="C18" s="69"/>
      <c r="D18" s="134"/>
      <c r="E18" s="228">
        <f>Položky!BA71</f>
        <v>0</v>
      </c>
      <c r="F18" s="229">
        <f>Položky!BB71</f>
        <v>0</v>
      </c>
      <c r="G18" s="229">
        <f>Položky!BC71</f>
        <v>0</v>
      </c>
      <c r="H18" s="229">
        <f>Položky!BD71</f>
        <v>0</v>
      </c>
      <c r="I18" s="230">
        <f>Položky!BE71</f>
        <v>0</v>
      </c>
    </row>
    <row r="19" spans="1:57" s="37" customFormat="1">
      <c r="A19" s="227" t="str">
        <f>Položky!B72</f>
        <v>771</v>
      </c>
      <c r="B19" s="133" t="str">
        <f>Položky!C72</f>
        <v>Podlahy z dlaždic a obklady</v>
      </c>
      <c r="C19" s="69"/>
      <c r="D19" s="134"/>
      <c r="E19" s="228">
        <f>Položky!BA75</f>
        <v>0</v>
      </c>
      <c r="F19" s="229">
        <f>Položky!BB75</f>
        <v>0</v>
      </c>
      <c r="G19" s="229">
        <f>Položky!BC75</f>
        <v>0</v>
      </c>
      <c r="H19" s="229">
        <f>Položky!BD75</f>
        <v>0</v>
      </c>
      <c r="I19" s="230">
        <f>Položky!BE75</f>
        <v>0</v>
      </c>
    </row>
    <row r="20" spans="1:57" s="37" customFormat="1">
      <c r="A20" s="227" t="str">
        <f>Položky!B76</f>
        <v>776</v>
      </c>
      <c r="B20" s="133" t="str">
        <f>Položky!C76</f>
        <v>Podlahy povlakové</v>
      </c>
      <c r="C20" s="69"/>
      <c r="D20" s="134"/>
      <c r="E20" s="228">
        <f>Položky!BA92</f>
        <v>0</v>
      </c>
      <c r="F20" s="229">
        <f>Položky!BB92</f>
        <v>0</v>
      </c>
      <c r="G20" s="229">
        <f>Položky!BC92</f>
        <v>0</v>
      </c>
      <c r="H20" s="229">
        <f>Položky!BD92</f>
        <v>0</v>
      </c>
      <c r="I20" s="230">
        <f>Položky!BE92</f>
        <v>0</v>
      </c>
    </row>
    <row r="21" spans="1:57" s="37" customFormat="1">
      <c r="A21" s="227" t="str">
        <f>Položky!B93</f>
        <v>784</v>
      </c>
      <c r="B21" s="133" t="str">
        <f>Položky!C93</f>
        <v>Malby</v>
      </c>
      <c r="C21" s="69"/>
      <c r="D21" s="134"/>
      <c r="E21" s="228">
        <f>Položky!BA101</f>
        <v>0</v>
      </c>
      <c r="F21" s="229">
        <f>Položky!BB101</f>
        <v>0</v>
      </c>
      <c r="G21" s="229">
        <f>Položky!BC101</f>
        <v>0</v>
      </c>
      <c r="H21" s="229">
        <f>Položky!BD101</f>
        <v>0</v>
      </c>
      <c r="I21" s="230">
        <f>Položky!BE101</f>
        <v>0</v>
      </c>
    </row>
    <row r="22" spans="1:57" s="37" customFormat="1">
      <c r="A22" s="227" t="str">
        <f>Položky!B102</f>
        <v>M21</v>
      </c>
      <c r="B22" s="133" t="str">
        <f>Položky!C102</f>
        <v>Elektromontáže</v>
      </c>
      <c r="C22" s="69"/>
      <c r="D22" s="134"/>
      <c r="E22" s="228">
        <f>Položky!BA104</f>
        <v>0</v>
      </c>
      <c r="F22" s="229">
        <f>Položky!BB104</f>
        <v>0</v>
      </c>
      <c r="G22" s="229">
        <f>Položky!BC104</f>
        <v>0</v>
      </c>
      <c r="H22" s="229">
        <f>Položky!BD104</f>
        <v>0</v>
      </c>
      <c r="I22" s="230">
        <f>Položky!BE104</f>
        <v>0</v>
      </c>
    </row>
    <row r="23" spans="1:57" s="37" customFormat="1" ht="13.5" thickBot="1">
      <c r="A23" s="227" t="str">
        <f>Položky!B105</f>
        <v>D96</v>
      </c>
      <c r="B23" s="133" t="str">
        <f>Položky!C105</f>
        <v>Přesuny suti a vybouraných hmot</v>
      </c>
      <c r="C23" s="69"/>
      <c r="D23" s="134"/>
      <c r="E23" s="228">
        <f>Položky!BA113</f>
        <v>0</v>
      </c>
      <c r="F23" s="229">
        <f>Položky!BB113</f>
        <v>0</v>
      </c>
      <c r="G23" s="229">
        <f>Položky!BC113</f>
        <v>0</v>
      </c>
      <c r="H23" s="229">
        <f>Položky!BD113</f>
        <v>0</v>
      </c>
      <c r="I23" s="230">
        <f>Položky!BE113</f>
        <v>0</v>
      </c>
    </row>
    <row r="24" spans="1:57" s="141" customFormat="1" ht="13.5" thickBot="1">
      <c r="A24" s="135"/>
      <c r="B24" s="136" t="s">
        <v>57</v>
      </c>
      <c r="C24" s="136"/>
      <c r="D24" s="137"/>
      <c r="E24" s="138">
        <f>SUM(E7:E23)</f>
        <v>0</v>
      </c>
      <c r="F24" s="139">
        <f>SUM(F7:F23)</f>
        <v>0</v>
      </c>
      <c r="G24" s="139">
        <f>SUM(G7:G23)</f>
        <v>0</v>
      </c>
      <c r="H24" s="139">
        <f>SUM(H7:H23)</f>
        <v>0</v>
      </c>
      <c r="I24" s="140">
        <f>SUM(I7:I23)</f>
        <v>0</v>
      </c>
    </row>
    <row r="25" spans="1:57">
      <c r="A25" s="69"/>
      <c r="B25" s="69"/>
      <c r="C25" s="69"/>
      <c r="D25" s="69"/>
      <c r="E25" s="69"/>
      <c r="F25" s="69"/>
      <c r="G25" s="69"/>
      <c r="H25" s="69"/>
      <c r="I25" s="69"/>
    </row>
    <row r="26" spans="1:57" ht="19.5" customHeight="1">
      <c r="A26" s="125" t="s">
        <v>58</v>
      </c>
      <c r="B26" s="125"/>
      <c r="C26" s="125"/>
      <c r="D26" s="125"/>
      <c r="E26" s="125"/>
      <c r="F26" s="125"/>
      <c r="G26" s="142"/>
      <c r="H26" s="125"/>
      <c r="I26" s="125"/>
      <c r="BA26" s="43"/>
      <c r="BB26" s="43"/>
      <c r="BC26" s="43"/>
      <c r="BD26" s="43"/>
      <c r="BE26" s="43"/>
    </row>
    <row r="27" spans="1:57" ht="13.5" thickBot="1">
      <c r="A27" s="82"/>
      <c r="B27" s="82"/>
      <c r="C27" s="82"/>
      <c r="D27" s="82"/>
      <c r="E27" s="82"/>
      <c r="F27" s="82"/>
      <c r="G27" s="82"/>
      <c r="H27" s="82"/>
      <c r="I27" s="82"/>
    </row>
    <row r="28" spans="1:57">
      <c r="A28" s="76" t="s">
        <v>59</v>
      </c>
      <c r="B28" s="77"/>
      <c r="C28" s="77"/>
      <c r="D28" s="143"/>
      <c r="E28" s="144" t="s">
        <v>60</v>
      </c>
      <c r="F28" s="145" t="s">
        <v>61</v>
      </c>
      <c r="G28" s="146" t="s">
        <v>62</v>
      </c>
      <c r="H28" s="147"/>
      <c r="I28" s="148" t="s">
        <v>60</v>
      </c>
    </row>
    <row r="29" spans="1:57">
      <c r="A29" s="67" t="s">
        <v>240</v>
      </c>
      <c r="B29" s="58"/>
      <c r="C29" s="58"/>
      <c r="D29" s="149"/>
      <c r="E29" s="150"/>
      <c r="F29" s="151"/>
      <c r="G29" s="152">
        <f>CHOOSE(BA29+1,HSV+PSV,HSV+PSV+Mont,HSV+PSV+Dodavka+Mont,HSV,PSV,Mont,Dodavka,Mont+Dodavka,0)</f>
        <v>0</v>
      </c>
      <c r="H29" s="153"/>
      <c r="I29" s="154">
        <f>E29+F29*G29/100</f>
        <v>0</v>
      </c>
      <c r="BA29">
        <v>0</v>
      </c>
    </row>
    <row r="30" spans="1:57">
      <c r="A30" s="67" t="s">
        <v>241</v>
      </c>
      <c r="B30" s="58"/>
      <c r="C30" s="58"/>
      <c r="D30" s="149"/>
      <c r="E30" s="150"/>
      <c r="F30" s="151"/>
      <c r="G30" s="152">
        <f>CHOOSE(BA30+1,HSV+PSV,HSV+PSV+Mont,HSV+PSV+Dodavka+Mont,HSV,PSV,Mont,Dodavka,Mont+Dodavka,0)</f>
        <v>0</v>
      </c>
      <c r="H30" s="153"/>
      <c r="I30" s="154">
        <f>E30+F30*G30/100</f>
        <v>0</v>
      </c>
      <c r="BA30">
        <v>0</v>
      </c>
    </row>
    <row r="31" spans="1:57">
      <c r="A31" s="67" t="s">
        <v>242</v>
      </c>
      <c r="B31" s="58"/>
      <c r="C31" s="58"/>
      <c r="D31" s="149"/>
      <c r="E31" s="150"/>
      <c r="F31" s="151"/>
      <c r="G31" s="152">
        <f>CHOOSE(BA31+1,HSV+PSV,HSV+PSV+Mont,HSV+PSV+Dodavka+Mont,HSV,PSV,Mont,Dodavka,Mont+Dodavka,0)</f>
        <v>0</v>
      </c>
      <c r="H31" s="153"/>
      <c r="I31" s="154">
        <f>E31+F31*G31/100</f>
        <v>0</v>
      </c>
      <c r="BA31">
        <v>0</v>
      </c>
    </row>
    <row r="32" spans="1:57">
      <c r="A32" s="67" t="s">
        <v>243</v>
      </c>
      <c r="B32" s="58"/>
      <c r="C32" s="58"/>
      <c r="D32" s="149"/>
      <c r="E32" s="150"/>
      <c r="F32" s="151"/>
      <c r="G32" s="152">
        <f>CHOOSE(BA32+1,HSV+PSV,HSV+PSV+Mont,HSV+PSV+Dodavka+Mont,HSV,PSV,Mont,Dodavka,Mont+Dodavka,0)</f>
        <v>0</v>
      </c>
      <c r="H32" s="153"/>
      <c r="I32" s="154">
        <f>E32+F32*G32/100</f>
        <v>0</v>
      </c>
      <c r="BA32">
        <v>0</v>
      </c>
    </row>
    <row r="33" spans="1:53">
      <c r="A33" s="67" t="s">
        <v>244</v>
      </c>
      <c r="B33" s="58"/>
      <c r="C33" s="58"/>
      <c r="D33" s="149"/>
      <c r="E33" s="150"/>
      <c r="F33" s="151"/>
      <c r="G33" s="152">
        <f>CHOOSE(BA33+1,HSV+PSV,HSV+PSV+Mont,HSV+PSV+Dodavka+Mont,HSV,PSV,Mont,Dodavka,Mont+Dodavka,0)</f>
        <v>0</v>
      </c>
      <c r="H33" s="153"/>
      <c r="I33" s="154">
        <f>E33+F33*G33/100</f>
        <v>0</v>
      </c>
      <c r="BA33">
        <v>1</v>
      </c>
    </row>
    <row r="34" spans="1:53">
      <c r="A34" s="67" t="s">
        <v>245</v>
      </c>
      <c r="B34" s="58"/>
      <c r="C34" s="58"/>
      <c r="D34" s="149"/>
      <c r="E34" s="150"/>
      <c r="F34" s="151"/>
      <c r="G34" s="152">
        <f>CHOOSE(BA34+1,HSV+PSV,HSV+PSV+Mont,HSV+PSV+Dodavka+Mont,HSV,PSV,Mont,Dodavka,Mont+Dodavka,0)</f>
        <v>0</v>
      </c>
      <c r="H34" s="153"/>
      <c r="I34" s="154">
        <f>E34+F34*G34/100</f>
        <v>0</v>
      </c>
      <c r="BA34">
        <v>1</v>
      </c>
    </row>
    <row r="35" spans="1:53">
      <c r="A35" s="67" t="s">
        <v>246</v>
      </c>
      <c r="B35" s="58"/>
      <c r="C35" s="58"/>
      <c r="D35" s="149"/>
      <c r="E35" s="150"/>
      <c r="F35" s="151"/>
      <c r="G35" s="152">
        <f>CHOOSE(BA35+1,HSV+PSV,HSV+PSV+Mont,HSV+PSV+Dodavka+Mont,HSV,PSV,Mont,Dodavka,Mont+Dodavka,0)</f>
        <v>0</v>
      </c>
      <c r="H35" s="153"/>
      <c r="I35" s="154">
        <f>E35+F35*G35/100</f>
        <v>0</v>
      </c>
      <c r="BA35">
        <v>2</v>
      </c>
    </row>
    <row r="36" spans="1:53">
      <c r="A36" s="67" t="s">
        <v>247</v>
      </c>
      <c r="B36" s="58"/>
      <c r="C36" s="58"/>
      <c r="D36" s="149"/>
      <c r="E36" s="150"/>
      <c r="F36" s="151"/>
      <c r="G36" s="152">
        <f>CHOOSE(BA36+1,HSV+PSV,HSV+PSV+Mont,HSV+PSV+Dodavka+Mont,HSV,PSV,Mont,Dodavka,Mont+Dodavka,0)</f>
        <v>0</v>
      </c>
      <c r="H36" s="153"/>
      <c r="I36" s="154">
        <f>E36+F36*G36/100</f>
        <v>0</v>
      </c>
      <c r="BA36">
        <v>2</v>
      </c>
    </row>
    <row r="37" spans="1:53" ht="13.5" thickBot="1">
      <c r="A37" s="155"/>
      <c r="B37" s="156" t="s">
        <v>63</v>
      </c>
      <c r="C37" s="157"/>
      <c r="D37" s="158"/>
      <c r="E37" s="159"/>
      <c r="F37" s="160"/>
      <c r="G37" s="160"/>
      <c r="H37" s="161">
        <f>SUM(I29:I36)</f>
        <v>0</v>
      </c>
      <c r="I37" s="162"/>
    </row>
    <row r="39" spans="1:53">
      <c r="B39" s="141"/>
      <c r="F39" s="163"/>
      <c r="G39" s="164"/>
      <c r="H39" s="164"/>
      <c r="I39" s="165"/>
    </row>
    <row r="40" spans="1:53">
      <c r="F40" s="163"/>
      <c r="G40" s="164"/>
      <c r="H40" s="164"/>
      <c r="I40" s="165"/>
    </row>
    <row r="41" spans="1:53">
      <c r="F41" s="163"/>
      <c r="G41" s="164"/>
      <c r="H41" s="164"/>
      <c r="I41" s="165"/>
    </row>
    <row r="42" spans="1:53">
      <c r="F42" s="163"/>
      <c r="G42" s="164"/>
      <c r="H42" s="164"/>
      <c r="I42" s="165"/>
    </row>
    <row r="43" spans="1:53">
      <c r="F43" s="163"/>
      <c r="G43" s="164"/>
      <c r="H43" s="164"/>
      <c r="I43" s="165"/>
    </row>
    <row r="44" spans="1:53">
      <c r="F44" s="163"/>
      <c r="G44" s="164"/>
      <c r="H44" s="164"/>
      <c r="I44" s="165"/>
    </row>
    <row r="45" spans="1:53">
      <c r="F45" s="163"/>
      <c r="G45" s="164"/>
      <c r="H45" s="164"/>
      <c r="I45" s="165"/>
    </row>
    <row r="46" spans="1:53">
      <c r="F46" s="163"/>
      <c r="G46" s="164"/>
      <c r="H46" s="164"/>
      <c r="I46" s="165"/>
    </row>
    <row r="47" spans="1:53">
      <c r="F47" s="163"/>
      <c r="G47" s="164"/>
      <c r="H47" s="164"/>
      <c r="I47" s="165"/>
    </row>
    <row r="48" spans="1:53">
      <c r="F48" s="163"/>
      <c r="G48" s="164"/>
      <c r="H48" s="164"/>
      <c r="I48" s="165"/>
    </row>
    <row r="49" spans="6:9">
      <c r="F49" s="163"/>
      <c r="G49" s="164"/>
      <c r="H49" s="164"/>
      <c r="I49" s="165"/>
    </row>
    <row r="50" spans="6:9">
      <c r="F50" s="163"/>
      <c r="G50" s="164"/>
      <c r="H50" s="164"/>
      <c r="I50" s="165"/>
    </row>
    <row r="51" spans="6:9">
      <c r="F51" s="163"/>
      <c r="G51" s="164"/>
      <c r="H51" s="164"/>
      <c r="I51" s="165"/>
    </row>
    <row r="52" spans="6:9">
      <c r="F52" s="163"/>
      <c r="G52" s="164"/>
      <c r="H52" s="164"/>
      <c r="I52" s="165"/>
    </row>
    <row r="53" spans="6:9">
      <c r="F53" s="163"/>
      <c r="G53" s="164"/>
      <c r="H53" s="164"/>
      <c r="I53" s="165"/>
    </row>
    <row r="54" spans="6:9">
      <c r="F54" s="163"/>
      <c r="G54" s="164"/>
      <c r="H54" s="164"/>
      <c r="I54" s="165"/>
    </row>
    <row r="55" spans="6:9">
      <c r="F55" s="163"/>
      <c r="G55" s="164"/>
      <c r="H55" s="164"/>
      <c r="I55" s="165"/>
    </row>
    <row r="56" spans="6:9">
      <c r="F56" s="163"/>
      <c r="G56" s="164"/>
      <c r="H56" s="164"/>
      <c r="I56" s="165"/>
    </row>
    <row r="57" spans="6:9">
      <c r="F57" s="163"/>
      <c r="G57" s="164"/>
      <c r="H57" s="164"/>
      <c r="I57" s="165"/>
    </row>
    <row r="58" spans="6:9">
      <c r="F58" s="163"/>
      <c r="G58" s="164"/>
      <c r="H58" s="164"/>
      <c r="I58" s="165"/>
    </row>
    <row r="59" spans="6:9">
      <c r="F59" s="163"/>
      <c r="G59" s="164"/>
      <c r="H59" s="164"/>
      <c r="I59" s="165"/>
    </row>
    <row r="60" spans="6:9">
      <c r="F60" s="163"/>
      <c r="G60" s="164"/>
      <c r="H60" s="164"/>
      <c r="I60" s="165"/>
    </row>
    <row r="61" spans="6:9">
      <c r="F61" s="163"/>
      <c r="G61" s="164"/>
      <c r="H61" s="164"/>
      <c r="I61" s="165"/>
    </row>
    <row r="62" spans="6:9">
      <c r="F62" s="163"/>
      <c r="G62" s="164"/>
      <c r="H62" s="164"/>
      <c r="I62" s="165"/>
    </row>
    <row r="63" spans="6:9">
      <c r="F63" s="163"/>
      <c r="G63" s="164"/>
      <c r="H63" s="164"/>
      <c r="I63" s="165"/>
    </row>
    <row r="64" spans="6:9">
      <c r="F64" s="163"/>
      <c r="G64" s="164"/>
      <c r="H64" s="164"/>
      <c r="I64" s="165"/>
    </row>
    <row r="65" spans="6:9">
      <c r="F65" s="163"/>
      <c r="G65" s="164"/>
      <c r="H65" s="164"/>
      <c r="I65" s="165"/>
    </row>
    <row r="66" spans="6:9">
      <c r="F66" s="163"/>
      <c r="G66" s="164"/>
      <c r="H66" s="164"/>
      <c r="I66" s="165"/>
    </row>
    <row r="67" spans="6:9">
      <c r="F67" s="163"/>
      <c r="G67" s="164"/>
      <c r="H67" s="164"/>
      <c r="I67" s="165"/>
    </row>
    <row r="68" spans="6:9">
      <c r="F68" s="163"/>
      <c r="G68" s="164"/>
      <c r="H68" s="164"/>
      <c r="I68" s="165"/>
    </row>
    <row r="69" spans="6:9">
      <c r="F69" s="163"/>
      <c r="G69" s="164"/>
      <c r="H69" s="164"/>
      <c r="I69" s="165"/>
    </row>
    <row r="70" spans="6:9">
      <c r="F70" s="163"/>
      <c r="G70" s="164"/>
      <c r="H70" s="164"/>
      <c r="I70" s="165"/>
    </row>
    <row r="71" spans="6:9">
      <c r="F71" s="163"/>
      <c r="G71" s="164"/>
      <c r="H71" s="164"/>
      <c r="I71" s="165"/>
    </row>
    <row r="72" spans="6:9">
      <c r="F72" s="163"/>
      <c r="G72" s="164"/>
      <c r="H72" s="164"/>
      <c r="I72" s="165"/>
    </row>
    <row r="73" spans="6:9">
      <c r="F73" s="163"/>
      <c r="G73" s="164"/>
      <c r="H73" s="164"/>
      <c r="I73" s="165"/>
    </row>
    <row r="74" spans="6:9">
      <c r="F74" s="163"/>
      <c r="G74" s="164"/>
      <c r="H74" s="164"/>
      <c r="I74" s="165"/>
    </row>
    <row r="75" spans="6:9">
      <c r="F75" s="163"/>
      <c r="G75" s="164"/>
      <c r="H75" s="164"/>
      <c r="I75" s="165"/>
    </row>
    <row r="76" spans="6:9">
      <c r="F76" s="163"/>
      <c r="G76" s="164"/>
      <c r="H76" s="164"/>
      <c r="I76" s="165"/>
    </row>
    <row r="77" spans="6:9">
      <c r="F77" s="163"/>
      <c r="G77" s="164"/>
      <c r="H77" s="164"/>
      <c r="I77" s="165"/>
    </row>
    <row r="78" spans="6:9">
      <c r="F78" s="163"/>
      <c r="G78" s="164"/>
      <c r="H78" s="164"/>
      <c r="I78" s="165"/>
    </row>
    <row r="79" spans="6:9">
      <c r="F79" s="163"/>
      <c r="G79" s="164"/>
      <c r="H79" s="164"/>
      <c r="I79" s="165"/>
    </row>
    <row r="80" spans="6:9">
      <c r="F80" s="163"/>
      <c r="G80" s="164"/>
      <c r="H80" s="164"/>
      <c r="I80" s="165"/>
    </row>
    <row r="81" spans="6:9">
      <c r="F81" s="163"/>
      <c r="G81" s="164"/>
      <c r="H81" s="164"/>
      <c r="I81" s="165"/>
    </row>
    <row r="82" spans="6:9">
      <c r="F82" s="163"/>
      <c r="G82" s="164"/>
      <c r="H82" s="164"/>
      <c r="I82" s="165"/>
    </row>
    <row r="83" spans="6:9">
      <c r="F83" s="163"/>
      <c r="G83" s="164"/>
      <c r="H83" s="164"/>
      <c r="I83" s="165"/>
    </row>
    <row r="84" spans="6:9">
      <c r="F84" s="163"/>
      <c r="G84" s="164"/>
      <c r="H84" s="164"/>
      <c r="I84" s="165"/>
    </row>
    <row r="85" spans="6:9">
      <c r="F85" s="163"/>
      <c r="G85" s="164"/>
      <c r="H85" s="164"/>
      <c r="I85" s="165"/>
    </row>
    <row r="86" spans="6:9">
      <c r="F86" s="163"/>
      <c r="G86" s="164"/>
      <c r="H86" s="164"/>
      <c r="I86" s="165"/>
    </row>
    <row r="87" spans="6:9">
      <c r="F87" s="163"/>
      <c r="G87" s="164"/>
      <c r="H87" s="164"/>
      <c r="I87" s="165"/>
    </row>
    <row r="88" spans="6:9">
      <c r="F88" s="163"/>
      <c r="G88" s="164"/>
      <c r="H88" s="164"/>
      <c r="I88" s="165"/>
    </row>
  </sheetData>
  <mergeCells count="4">
    <mergeCell ref="A1:B1"/>
    <mergeCell ref="A2:B2"/>
    <mergeCell ref="G2:I2"/>
    <mergeCell ref="H37:I3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86"/>
  <sheetViews>
    <sheetView showGridLines="0" showZeros="0" workbookViewId="0">
      <selection activeCell="A113" sqref="A113:IV115"/>
    </sheetView>
  </sheetViews>
  <sheetFormatPr defaultRowHeight="12.75"/>
  <cols>
    <col min="1" max="1" width="4.42578125" style="167" customWidth="1"/>
    <col min="2" max="2" width="11.5703125" style="167" customWidth="1"/>
    <col min="3" max="3" width="40.42578125" style="167" customWidth="1"/>
    <col min="4" max="4" width="5.5703125" style="167" customWidth="1"/>
    <col min="5" max="5" width="8.5703125" style="221" customWidth="1"/>
    <col min="6" max="6" width="9.85546875" style="167" customWidth="1"/>
    <col min="7" max="7" width="13.85546875" style="167" customWidth="1"/>
    <col min="8" max="11" width="9.140625" style="167"/>
    <col min="12" max="12" width="75.42578125" style="167" customWidth="1"/>
    <col min="13" max="13" width="45.28515625" style="167" customWidth="1"/>
    <col min="14" max="16384" width="9.140625" style="167"/>
  </cols>
  <sheetData>
    <row r="1" spans="1:104" ht="15.75">
      <c r="A1" s="166" t="s">
        <v>76</v>
      </c>
      <c r="B1" s="166"/>
      <c r="C1" s="166"/>
      <c r="D1" s="166"/>
      <c r="E1" s="166"/>
      <c r="F1" s="166"/>
      <c r="G1" s="166"/>
    </row>
    <row r="2" spans="1:104" ht="14.25" customHeight="1" thickBot="1">
      <c r="A2" s="168"/>
      <c r="B2" s="169"/>
      <c r="C2" s="170"/>
      <c r="D2" s="170"/>
      <c r="E2" s="171"/>
      <c r="F2" s="170"/>
      <c r="G2" s="170"/>
    </row>
    <row r="3" spans="1:104" ht="13.5" thickTop="1">
      <c r="A3" s="108" t="s">
        <v>48</v>
      </c>
      <c r="B3" s="109"/>
      <c r="C3" s="110" t="str">
        <f>CONCATENATE(cislostavby," ",nazevstavby)</f>
        <v>2013005 Stavební úpravy učeben SPŠ Bruntál</v>
      </c>
      <c r="D3" s="172"/>
      <c r="E3" s="173" t="s">
        <v>64</v>
      </c>
      <c r="F3" s="174" t="str">
        <f>Rekapitulace!H1</f>
        <v>1</v>
      </c>
      <c r="G3" s="175"/>
    </row>
    <row r="4" spans="1:104" ht="13.5" thickBot="1">
      <c r="A4" s="176" t="s">
        <v>50</v>
      </c>
      <c r="B4" s="117"/>
      <c r="C4" s="118" t="str">
        <f>CONCATENATE(cisloobjektu," ",nazevobjektu)</f>
        <v>SO03a Robotická laboratoř a kabinet 2NP - kabinet</v>
      </c>
      <c r="D4" s="177"/>
      <c r="E4" s="178" t="str">
        <f>Rekapitulace!G2</f>
        <v>Robotická laboratoř a kabinet 2NP - kabinet</v>
      </c>
      <c r="F4" s="179"/>
      <c r="G4" s="180"/>
    </row>
    <row r="5" spans="1:104" ht="13.5" thickTop="1">
      <c r="A5" s="181"/>
      <c r="B5" s="168"/>
      <c r="C5" s="168"/>
      <c r="D5" s="168"/>
      <c r="E5" s="182"/>
      <c r="F5" s="168"/>
      <c r="G5" s="183"/>
    </row>
    <row r="6" spans="1:104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>
      <c r="A7" s="188" t="s">
        <v>72</v>
      </c>
      <c r="B7" s="189" t="s">
        <v>81</v>
      </c>
      <c r="C7" s="190" t="s">
        <v>82</v>
      </c>
      <c r="D7" s="191"/>
      <c r="E7" s="192"/>
      <c r="F7" s="192"/>
      <c r="G7" s="193"/>
      <c r="H7" s="194"/>
      <c r="I7" s="194"/>
      <c r="O7" s="195">
        <v>1</v>
      </c>
    </row>
    <row r="8" spans="1:104">
      <c r="A8" s="196">
        <v>1</v>
      </c>
      <c r="B8" s="197" t="s">
        <v>83</v>
      </c>
      <c r="C8" s="198" t="s">
        <v>84</v>
      </c>
      <c r="D8" s="199" t="s">
        <v>85</v>
      </c>
      <c r="E8" s="200">
        <v>1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1</v>
      </c>
      <c r="AC8" s="167">
        <v>1</v>
      </c>
      <c r="AZ8" s="167">
        <v>1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</v>
      </c>
      <c r="CB8" s="202">
        <v>1</v>
      </c>
      <c r="CZ8" s="167">
        <v>4.7300000000000002E-2</v>
      </c>
    </row>
    <row r="9" spans="1:104">
      <c r="A9" s="211"/>
      <c r="B9" s="212" t="s">
        <v>74</v>
      </c>
      <c r="C9" s="213" t="str">
        <f>CONCATENATE(B7," ",C7)</f>
        <v>4 Vodorovné konstrukce</v>
      </c>
      <c r="D9" s="214"/>
      <c r="E9" s="215"/>
      <c r="F9" s="216"/>
      <c r="G9" s="217">
        <f>SUM(G7:G8)</f>
        <v>0</v>
      </c>
      <c r="O9" s="195">
        <v>4</v>
      </c>
      <c r="BA9" s="218">
        <f>SUM(BA7:BA8)</f>
        <v>0</v>
      </c>
      <c r="BB9" s="218">
        <f>SUM(BB7:BB8)</f>
        <v>0</v>
      </c>
      <c r="BC9" s="218">
        <f>SUM(BC7:BC8)</f>
        <v>0</v>
      </c>
      <c r="BD9" s="218">
        <f>SUM(BD7:BD8)</f>
        <v>0</v>
      </c>
      <c r="BE9" s="218">
        <f>SUM(BE7:BE8)</f>
        <v>0</v>
      </c>
    </row>
    <row r="10" spans="1:104">
      <c r="A10" s="188" t="s">
        <v>72</v>
      </c>
      <c r="B10" s="189" t="s">
        <v>86</v>
      </c>
      <c r="C10" s="190" t="s">
        <v>87</v>
      </c>
      <c r="D10" s="191"/>
      <c r="E10" s="192"/>
      <c r="F10" s="192"/>
      <c r="G10" s="193"/>
      <c r="H10" s="194"/>
      <c r="I10" s="194"/>
      <c r="O10" s="195">
        <v>1</v>
      </c>
    </row>
    <row r="11" spans="1:104">
      <c r="A11" s="196">
        <v>2</v>
      </c>
      <c r="B11" s="197" t="s">
        <v>88</v>
      </c>
      <c r="C11" s="198" t="s">
        <v>89</v>
      </c>
      <c r="D11" s="199" t="s">
        <v>90</v>
      </c>
      <c r="E11" s="200">
        <v>18</v>
      </c>
      <c r="F11" s="200">
        <v>0</v>
      </c>
      <c r="G11" s="201">
        <f>E11*F11</f>
        <v>0</v>
      </c>
      <c r="O11" s="195">
        <v>2</v>
      </c>
      <c r="AA11" s="167">
        <v>1</v>
      </c>
      <c r="AB11" s="167">
        <v>1</v>
      </c>
      <c r="AC11" s="167">
        <v>1</v>
      </c>
      <c r="AZ11" s="167">
        <v>1</v>
      </c>
      <c r="BA11" s="167">
        <f>IF(AZ11=1,G11,0)</f>
        <v>0</v>
      </c>
      <c r="BB11" s="167">
        <f>IF(AZ11=2,G11,0)</f>
        <v>0</v>
      </c>
      <c r="BC11" s="167">
        <f>IF(AZ11=3,G11,0)</f>
        <v>0</v>
      </c>
      <c r="BD11" s="167">
        <f>IF(AZ11=4,G11,0)</f>
        <v>0</v>
      </c>
      <c r="BE11" s="167">
        <f>IF(AZ11=5,G11,0)</f>
        <v>0</v>
      </c>
      <c r="CA11" s="202">
        <v>1</v>
      </c>
      <c r="CB11" s="202">
        <v>1</v>
      </c>
      <c r="CZ11" s="167">
        <v>6.45E-3</v>
      </c>
    </row>
    <row r="12" spans="1:104">
      <c r="A12" s="203"/>
      <c r="B12" s="205"/>
      <c r="C12" s="206" t="s">
        <v>91</v>
      </c>
      <c r="D12" s="207"/>
      <c r="E12" s="208">
        <v>18</v>
      </c>
      <c r="F12" s="209"/>
      <c r="G12" s="210"/>
      <c r="M12" s="204" t="s">
        <v>91</v>
      </c>
      <c r="O12" s="195"/>
    </row>
    <row r="13" spans="1:104">
      <c r="A13" s="196">
        <v>3</v>
      </c>
      <c r="B13" s="197" t="s">
        <v>92</v>
      </c>
      <c r="C13" s="198" t="s">
        <v>93</v>
      </c>
      <c r="D13" s="199" t="s">
        <v>90</v>
      </c>
      <c r="E13" s="200">
        <v>32.64</v>
      </c>
      <c r="F13" s="200">
        <v>0</v>
      </c>
      <c r="G13" s="201">
        <f>E13*F13</f>
        <v>0</v>
      </c>
      <c r="O13" s="195">
        <v>2</v>
      </c>
      <c r="AA13" s="167">
        <v>1</v>
      </c>
      <c r="AB13" s="167">
        <v>1</v>
      </c>
      <c r="AC13" s="167">
        <v>1</v>
      </c>
      <c r="AZ13" s="167">
        <v>1</v>
      </c>
      <c r="BA13" s="167">
        <f>IF(AZ13=1,G13,0)</f>
        <v>0</v>
      </c>
      <c r="BB13" s="167">
        <f>IF(AZ13=2,G13,0)</f>
        <v>0</v>
      </c>
      <c r="BC13" s="167">
        <f>IF(AZ13=3,G13,0)</f>
        <v>0</v>
      </c>
      <c r="BD13" s="167">
        <f>IF(AZ13=4,G13,0)</f>
        <v>0</v>
      </c>
      <c r="BE13" s="167">
        <f>IF(AZ13=5,G13,0)</f>
        <v>0</v>
      </c>
      <c r="CA13" s="202">
        <v>1</v>
      </c>
      <c r="CB13" s="202">
        <v>1</v>
      </c>
      <c r="CZ13" s="167">
        <v>5.79E-3</v>
      </c>
    </row>
    <row r="14" spans="1:104">
      <c r="A14" s="203"/>
      <c r="B14" s="205"/>
      <c r="C14" s="206" t="s">
        <v>94</v>
      </c>
      <c r="D14" s="207"/>
      <c r="E14" s="208">
        <v>32.64</v>
      </c>
      <c r="F14" s="209"/>
      <c r="G14" s="210"/>
      <c r="M14" s="204" t="s">
        <v>94</v>
      </c>
      <c r="O14" s="195"/>
    </row>
    <row r="15" spans="1:104">
      <c r="A15" s="196">
        <v>4</v>
      </c>
      <c r="B15" s="197" t="s">
        <v>95</v>
      </c>
      <c r="C15" s="198" t="s">
        <v>96</v>
      </c>
      <c r="D15" s="199" t="s">
        <v>90</v>
      </c>
      <c r="E15" s="200">
        <v>1.47</v>
      </c>
      <c r="F15" s="200">
        <v>0</v>
      </c>
      <c r="G15" s="201">
        <f>E15*F15</f>
        <v>0</v>
      </c>
      <c r="O15" s="195">
        <v>2</v>
      </c>
      <c r="AA15" s="167">
        <v>1</v>
      </c>
      <c r="AB15" s="167">
        <v>1</v>
      </c>
      <c r="AC15" s="167">
        <v>1</v>
      </c>
      <c r="AZ15" s="167">
        <v>1</v>
      </c>
      <c r="BA15" s="167">
        <f>IF(AZ15=1,G15,0)</f>
        <v>0</v>
      </c>
      <c r="BB15" s="167">
        <f>IF(AZ15=2,G15,0)</f>
        <v>0</v>
      </c>
      <c r="BC15" s="167">
        <f>IF(AZ15=3,G15,0)</f>
        <v>0</v>
      </c>
      <c r="BD15" s="167">
        <f>IF(AZ15=4,G15,0)</f>
        <v>0</v>
      </c>
      <c r="BE15" s="167">
        <f>IF(AZ15=5,G15,0)</f>
        <v>0</v>
      </c>
      <c r="CA15" s="202">
        <v>1</v>
      </c>
      <c r="CB15" s="202">
        <v>1</v>
      </c>
      <c r="CZ15" s="167">
        <v>6.2100000000000002E-2</v>
      </c>
    </row>
    <row r="16" spans="1:104">
      <c r="A16" s="203"/>
      <c r="B16" s="205"/>
      <c r="C16" s="206" t="s">
        <v>97</v>
      </c>
      <c r="D16" s="207"/>
      <c r="E16" s="208">
        <v>1.02</v>
      </c>
      <c r="F16" s="209"/>
      <c r="G16" s="210"/>
      <c r="M16" s="204" t="s">
        <v>97</v>
      </c>
      <c r="O16" s="195"/>
    </row>
    <row r="17" spans="1:104">
      <c r="A17" s="203"/>
      <c r="B17" s="205"/>
      <c r="C17" s="206" t="s">
        <v>98</v>
      </c>
      <c r="D17" s="207"/>
      <c r="E17" s="208">
        <v>0.45</v>
      </c>
      <c r="F17" s="209"/>
      <c r="G17" s="210"/>
      <c r="M17" s="204" t="s">
        <v>98</v>
      </c>
      <c r="O17" s="195"/>
    </row>
    <row r="18" spans="1:104">
      <c r="A18" s="211"/>
      <c r="B18" s="212" t="s">
        <v>74</v>
      </c>
      <c r="C18" s="213" t="str">
        <f>CONCATENATE(B10," ",C10)</f>
        <v>61 Upravy povrchů vnitřní</v>
      </c>
      <c r="D18" s="214"/>
      <c r="E18" s="215"/>
      <c r="F18" s="216"/>
      <c r="G18" s="217">
        <f>SUM(G10:G17)</f>
        <v>0</v>
      </c>
      <c r="O18" s="195">
        <v>4</v>
      </c>
      <c r="BA18" s="218">
        <f>SUM(BA10:BA17)</f>
        <v>0</v>
      </c>
      <c r="BB18" s="218">
        <f>SUM(BB10:BB17)</f>
        <v>0</v>
      </c>
      <c r="BC18" s="218">
        <f>SUM(BC10:BC17)</f>
        <v>0</v>
      </c>
      <c r="BD18" s="218">
        <f>SUM(BD10:BD17)</f>
        <v>0</v>
      </c>
      <c r="BE18" s="218">
        <f>SUM(BE10:BE17)</f>
        <v>0</v>
      </c>
    </row>
    <row r="19" spans="1:104">
      <c r="A19" s="188" t="s">
        <v>72</v>
      </c>
      <c r="B19" s="189" t="s">
        <v>99</v>
      </c>
      <c r="C19" s="190" t="s">
        <v>100</v>
      </c>
      <c r="D19" s="191"/>
      <c r="E19" s="192"/>
      <c r="F19" s="192"/>
      <c r="G19" s="193"/>
      <c r="H19" s="194"/>
      <c r="I19" s="194"/>
      <c r="O19" s="195">
        <v>1</v>
      </c>
    </row>
    <row r="20" spans="1:104">
      <c r="A20" s="196">
        <v>5</v>
      </c>
      <c r="B20" s="197" t="s">
        <v>101</v>
      </c>
      <c r="C20" s="198" t="s">
        <v>102</v>
      </c>
      <c r="D20" s="199" t="s">
        <v>90</v>
      </c>
      <c r="E20" s="200">
        <v>18</v>
      </c>
      <c r="F20" s="200">
        <v>0</v>
      </c>
      <c r="G20" s="201">
        <f>E20*F20</f>
        <v>0</v>
      </c>
      <c r="O20" s="195">
        <v>2</v>
      </c>
      <c r="AA20" s="167">
        <v>1</v>
      </c>
      <c r="AB20" s="167">
        <v>1</v>
      </c>
      <c r="AC20" s="167">
        <v>1</v>
      </c>
      <c r="AZ20" s="167">
        <v>1</v>
      </c>
      <c r="BA20" s="167">
        <f>IF(AZ20=1,G20,0)</f>
        <v>0</v>
      </c>
      <c r="BB20" s="167">
        <f>IF(AZ20=2,G20,0)</f>
        <v>0</v>
      </c>
      <c r="BC20" s="167">
        <f>IF(AZ20=3,G20,0)</f>
        <v>0</v>
      </c>
      <c r="BD20" s="167">
        <f>IF(AZ20=4,G20,0)</f>
        <v>0</v>
      </c>
      <c r="BE20" s="167">
        <f>IF(AZ20=5,G20,0)</f>
        <v>0</v>
      </c>
      <c r="CA20" s="202">
        <v>1</v>
      </c>
      <c r="CB20" s="202">
        <v>1</v>
      </c>
      <c r="CZ20" s="167">
        <v>4.0000000000000003E-5</v>
      </c>
    </row>
    <row r="21" spans="1:104">
      <c r="A21" s="211"/>
      <c r="B21" s="212" t="s">
        <v>74</v>
      </c>
      <c r="C21" s="213" t="str">
        <f>CONCATENATE(B19," ",C19)</f>
        <v>95 Dokončovací konstrukce na pozemních stavbách</v>
      </c>
      <c r="D21" s="214"/>
      <c r="E21" s="215"/>
      <c r="F21" s="216"/>
      <c r="G21" s="217">
        <f>SUM(G19:G20)</f>
        <v>0</v>
      </c>
      <c r="O21" s="195">
        <v>4</v>
      </c>
      <c r="BA21" s="218">
        <f>SUM(BA19:BA20)</f>
        <v>0</v>
      </c>
      <c r="BB21" s="218">
        <f>SUM(BB19:BB20)</f>
        <v>0</v>
      </c>
      <c r="BC21" s="218">
        <f>SUM(BC19:BC20)</f>
        <v>0</v>
      </c>
      <c r="BD21" s="218">
        <f>SUM(BD19:BD20)</f>
        <v>0</v>
      </c>
      <c r="BE21" s="218">
        <f>SUM(BE19:BE20)</f>
        <v>0</v>
      </c>
    </row>
    <row r="22" spans="1:104">
      <c r="A22" s="188" t="s">
        <v>72</v>
      </c>
      <c r="B22" s="189" t="s">
        <v>103</v>
      </c>
      <c r="C22" s="190" t="s">
        <v>104</v>
      </c>
      <c r="D22" s="191"/>
      <c r="E22" s="192"/>
      <c r="F22" s="192"/>
      <c r="G22" s="193"/>
      <c r="H22" s="194"/>
      <c r="I22" s="194"/>
      <c r="O22" s="195">
        <v>1</v>
      </c>
    </row>
    <row r="23" spans="1:104">
      <c r="A23" s="196">
        <v>6</v>
      </c>
      <c r="B23" s="197" t="s">
        <v>105</v>
      </c>
      <c r="C23" s="198" t="s">
        <v>106</v>
      </c>
      <c r="D23" s="199" t="s">
        <v>90</v>
      </c>
      <c r="E23" s="200">
        <v>7</v>
      </c>
      <c r="F23" s="200">
        <v>0</v>
      </c>
      <c r="G23" s="201">
        <f>E23*F23</f>
        <v>0</v>
      </c>
      <c r="O23" s="195">
        <v>2</v>
      </c>
      <c r="AA23" s="167">
        <v>1</v>
      </c>
      <c r="AB23" s="167">
        <v>1</v>
      </c>
      <c r="AC23" s="167">
        <v>1</v>
      </c>
      <c r="AZ23" s="167">
        <v>1</v>
      </c>
      <c r="BA23" s="167">
        <f>IF(AZ23=1,G23,0)</f>
        <v>0</v>
      </c>
      <c r="BB23" s="167">
        <f>IF(AZ23=2,G23,0)</f>
        <v>0</v>
      </c>
      <c r="BC23" s="167">
        <f>IF(AZ23=3,G23,0)</f>
        <v>0</v>
      </c>
      <c r="BD23" s="167">
        <f>IF(AZ23=4,G23,0)</f>
        <v>0</v>
      </c>
      <c r="BE23" s="167">
        <f>IF(AZ23=5,G23,0)</f>
        <v>0</v>
      </c>
      <c r="CA23" s="202">
        <v>1</v>
      </c>
      <c r="CB23" s="202">
        <v>1</v>
      </c>
      <c r="CZ23" s="167">
        <v>6.7000000000000002E-4</v>
      </c>
    </row>
    <row r="24" spans="1:104">
      <c r="A24" s="203"/>
      <c r="B24" s="205"/>
      <c r="C24" s="206" t="s">
        <v>107</v>
      </c>
      <c r="D24" s="207"/>
      <c r="E24" s="208">
        <v>10.199999999999999</v>
      </c>
      <c r="F24" s="209"/>
      <c r="G24" s="210"/>
      <c r="M24" s="204" t="s">
        <v>107</v>
      </c>
      <c r="O24" s="195"/>
    </row>
    <row r="25" spans="1:104">
      <c r="A25" s="203"/>
      <c r="B25" s="205"/>
      <c r="C25" s="206" t="s">
        <v>108</v>
      </c>
      <c r="D25" s="207"/>
      <c r="E25" s="208">
        <v>-3.2</v>
      </c>
      <c r="F25" s="209"/>
      <c r="G25" s="210"/>
      <c r="M25" s="204" t="s">
        <v>108</v>
      </c>
      <c r="O25" s="195"/>
    </row>
    <row r="26" spans="1:104">
      <c r="A26" s="196">
        <v>7</v>
      </c>
      <c r="B26" s="197" t="s">
        <v>109</v>
      </c>
      <c r="C26" s="198" t="s">
        <v>110</v>
      </c>
      <c r="D26" s="199" t="s">
        <v>85</v>
      </c>
      <c r="E26" s="200">
        <v>1</v>
      </c>
      <c r="F26" s="200">
        <v>0</v>
      </c>
      <c r="G26" s="201">
        <f>E26*F26</f>
        <v>0</v>
      </c>
      <c r="O26" s="195">
        <v>2</v>
      </c>
      <c r="AA26" s="167">
        <v>1</v>
      </c>
      <c r="AB26" s="167">
        <v>1</v>
      </c>
      <c r="AC26" s="167">
        <v>1</v>
      </c>
      <c r="AZ26" s="167">
        <v>1</v>
      </c>
      <c r="BA26" s="167">
        <f>IF(AZ26=1,G26,0)</f>
        <v>0</v>
      </c>
      <c r="BB26" s="167">
        <f>IF(AZ26=2,G26,0)</f>
        <v>0</v>
      </c>
      <c r="BC26" s="167">
        <f>IF(AZ26=3,G26,0)</f>
        <v>0</v>
      </c>
      <c r="BD26" s="167">
        <f>IF(AZ26=4,G26,0)</f>
        <v>0</v>
      </c>
      <c r="BE26" s="167">
        <f>IF(AZ26=5,G26,0)</f>
        <v>0</v>
      </c>
      <c r="CA26" s="202">
        <v>1</v>
      </c>
      <c r="CB26" s="202">
        <v>1</v>
      </c>
      <c r="CZ26" s="167">
        <v>0</v>
      </c>
    </row>
    <row r="27" spans="1:104">
      <c r="A27" s="196">
        <v>8</v>
      </c>
      <c r="B27" s="197" t="s">
        <v>111</v>
      </c>
      <c r="C27" s="198" t="s">
        <v>112</v>
      </c>
      <c r="D27" s="199" t="s">
        <v>90</v>
      </c>
      <c r="E27" s="200">
        <v>3.2</v>
      </c>
      <c r="F27" s="200">
        <v>0</v>
      </c>
      <c r="G27" s="201">
        <f>E27*F27</f>
        <v>0</v>
      </c>
      <c r="O27" s="195">
        <v>2</v>
      </c>
      <c r="AA27" s="167">
        <v>1</v>
      </c>
      <c r="AB27" s="167">
        <v>1</v>
      </c>
      <c r="AC27" s="167">
        <v>1</v>
      </c>
      <c r="AZ27" s="167">
        <v>1</v>
      </c>
      <c r="BA27" s="167">
        <f>IF(AZ27=1,G27,0)</f>
        <v>0</v>
      </c>
      <c r="BB27" s="167">
        <f>IF(AZ27=2,G27,0)</f>
        <v>0</v>
      </c>
      <c r="BC27" s="167">
        <f>IF(AZ27=3,G27,0)</f>
        <v>0</v>
      </c>
      <c r="BD27" s="167">
        <f>IF(AZ27=4,G27,0)</f>
        <v>0</v>
      </c>
      <c r="BE27" s="167">
        <f>IF(AZ27=5,G27,0)</f>
        <v>0</v>
      </c>
      <c r="CA27" s="202">
        <v>1</v>
      </c>
      <c r="CB27" s="202">
        <v>1</v>
      </c>
      <c r="CZ27" s="167">
        <v>1E-3</v>
      </c>
    </row>
    <row r="28" spans="1:104">
      <c r="A28" s="203"/>
      <c r="B28" s="205"/>
      <c r="C28" s="206" t="s">
        <v>113</v>
      </c>
      <c r="D28" s="207"/>
      <c r="E28" s="208">
        <v>3.2</v>
      </c>
      <c r="F28" s="209"/>
      <c r="G28" s="210"/>
      <c r="M28" s="204" t="s">
        <v>113</v>
      </c>
      <c r="O28" s="195"/>
    </row>
    <row r="29" spans="1:104">
      <c r="A29" s="211"/>
      <c r="B29" s="212" t="s">
        <v>74</v>
      </c>
      <c r="C29" s="213" t="str">
        <f>CONCATENATE(B22," ",C22)</f>
        <v>96 Bourání konstrukcí</v>
      </c>
      <c r="D29" s="214"/>
      <c r="E29" s="215"/>
      <c r="F29" s="216"/>
      <c r="G29" s="217">
        <f>SUM(G22:G28)</f>
        <v>0</v>
      </c>
      <c r="O29" s="195">
        <v>4</v>
      </c>
      <c r="BA29" s="218">
        <f>SUM(BA22:BA28)</f>
        <v>0</v>
      </c>
      <c r="BB29" s="218">
        <f>SUM(BB22:BB28)</f>
        <v>0</v>
      </c>
      <c r="BC29" s="218">
        <f>SUM(BC22:BC28)</f>
        <v>0</v>
      </c>
      <c r="BD29" s="218">
        <f>SUM(BD22:BD28)</f>
        <v>0</v>
      </c>
      <c r="BE29" s="218">
        <f>SUM(BE22:BE28)</f>
        <v>0</v>
      </c>
    </row>
    <row r="30" spans="1:104">
      <c r="A30" s="188" t="s">
        <v>72</v>
      </c>
      <c r="B30" s="189" t="s">
        <v>114</v>
      </c>
      <c r="C30" s="190" t="s">
        <v>115</v>
      </c>
      <c r="D30" s="191"/>
      <c r="E30" s="192"/>
      <c r="F30" s="192"/>
      <c r="G30" s="193"/>
      <c r="H30" s="194"/>
      <c r="I30" s="194"/>
      <c r="O30" s="195">
        <v>1</v>
      </c>
    </row>
    <row r="31" spans="1:104">
      <c r="A31" s="196">
        <v>9</v>
      </c>
      <c r="B31" s="197" t="s">
        <v>116</v>
      </c>
      <c r="C31" s="198" t="s">
        <v>117</v>
      </c>
      <c r="D31" s="199" t="s">
        <v>118</v>
      </c>
      <c r="E31" s="200">
        <v>0.45228259999999998</v>
      </c>
      <c r="F31" s="200">
        <v>0</v>
      </c>
      <c r="G31" s="201">
        <f>E31*F31</f>
        <v>0</v>
      </c>
      <c r="O31" s="195">
        <v>2</v>
      </c>
      <c r="AA31" s="167">
        <v>7</v>
      </c>
      <c r="AB31" s="167">
        <v>1</v>
      </c>
      <c r="AC31" s="167">
        <v>2</v>
      </c>
      <c r="AZ31" s="167">
        <v>1</v>
      </c>
      <c r="BA31" s="167">
        <f>IF(AZ31=1,G31,0)</f>
        <v>0</v>
      </c>
      <c r="BB31" s="167">
        <f>IF(AZ31=2,G31,0)</f>
        <v>0</v>
      </c>
      <c r="BC31" s="167">
        <f>IF(AZ31=3,G31,0)</f>
        <v>0</v>
      </c>
      <c r="BD31" s="167">
        <f>IF(AZ31=4,G31,0)</f>
        <v>0</v>
      </c>
      <c r="BE31" s="167">
        <f>IF(AZ31=5,G31,0)</f>
        <v>0</v>
      </c>
      <c r="CA31" s="202">
        <v>7</v>
      </c>
      <c r="CB31" s="202">
        <v>1</v>
      </c>
      <c r="CZ31" s="167">
        <v>0</v>
      </c>
    </row>
    <row r="32" spans="1:104">
      <c r="A32" s="211"/>
      <c r="B32" s="212" t="s">
        <v>74</v>
      </c>
      <c r="C32" s="213" t="str">
        <f>CONCATENATE(B30," ",C30)</f>
        <v>99 Staveništní přesun hmot</v>
      </c>
      <c r="D32" s="214"/>
      <c r="E32" s="215"/>
      <c r="F32" s="216"/>
      <c r="G32" s="217">
        <f>SUM(G30:G31)</f>
        <v>0</v>
      </c>
      <c r="O32" s="195">
        <v>4</v>
      </c>
      <c r="BA32" s="218">
        <f>SUM(BA30:BA31)</f>
        <v>0</v>
      </c>
      <c r="BB32" s="218">
        <f>SUM(BB30:BB31)</f>
        <v>0</v>
      </c>
      <c r="BC32" s="218">
        <f>SUM(BC30:BC31)</f>
        <v>0</v>
      </c>
      <c r="BD32" s="218">
        <f>SUM(BD30:BD31)</f>
        <v>0</v>
      </c>
      <c r="BE32" s="218">
        <f>SUM(BE30:BE31)</f>
        <v>0</v>
      </c>
    </row>
    <row r="33" spans="1:104">
      <c r="A33" s="188" t="s">
        <v>72</v>
      </c>
      <c r="B33" s="189" t="s">
        <v>119</v>
      </c>
      <c r="C33" s="190" t="s">
        <v>120</v>
      </c>
      <c r="D33" s="191"/>
      <c r="E33" s="192"/>
      <c r="F33" s="192"/>
      <c r="G33" s="193"/>
      <c r="H33" s="194"/>
      <c r="I33" s="194"/>
      <c r="O33" s="195">
        <v>1</v>
      </c>
    </row>
    <row r="34" spans="1:104">
      <c r="A34" s="196">
        <v>10</v>
      </c>
      <c r="B34" s="197" t="s">
        <v>121</v>
      </c>
      <c r="C34" s="198" t="s">
        <v>122</v>
      </c>
      <c r="D34" s="199" t="s">
        <v>123</v>
      </c>
      <c r="E34" s="200">
        <v>25</v>
      </c>
      <c r="F34" s="200">
        <v>0</v>
      </c>
      <c r="G34" s="201">
        <f>E34*F34</f>
        <v>0</v>
      </c>
      <c r="O34" s="195">
        <v>2</v>
      </c>
      <c r="AA34" s="167">
        <v>1</v>
      </c>
      <c r="AB34" s="167">
        <v>7</v>
      </c>
      <c r="AC34" s="167">
        <v>7</v>
      </c>
      <c r="AZ34" s="167">
        <v>2</v>
      </c>
      <c r="BA34" s="167">
        <f>IF(AZ34=1,G34,0)</f>
        <v>0</v>
      </c>
      <c r="BB34" s="167">
        <f>IF(AZ34=2,G34,0)</f>
        <v>0</v>
      </c>
      <c r="BC34" s="167">
        <f>IF(AZ34=3,G34,0)</f>
        <v>0</v>
      </c>
      <c r="BD34" s="167">
        <f>IF(AZ34=4,G34,0)</f>
        <v>0</v>
      </c>
      <c r="BE34" s="167">
        <f>IF(AZ34=5,G34,0)</f>
        <v>0</v>
      </c>
      <c r="CA34" s="202">
        <v>1</v>
      </c>
      <c r="CB34" s="202">
        <v>7</v>
      </c>
      <c r="CZ34" s="167">
        <v>5.6999999999999998E-4</v>
      </c>
    </row>
    <row r="35" spans="1:104">
      <c r="A35" s="203"/>
      <c r="B35" s="205"/>
      <c r="C35" s="206" t="s">
        <v>124</v>
      </c>
      <c r="D35" s="207"/>
      <c r="E35" s="208">
        <v>25</v>
      </c>
      <c r="F35" s="209"/>
      <c r="G35" s="210"/>
      <c r="M35" s="204" t="s">
        <v>124</v>
      </c>
      <c r="O35" s="195"/>
    </row>
    <row r="36" spans="1:104" ht="22.5">
      <c r="A36" s="196">
        <v>11</v>
      </c>
      <c r="B36" s="197" t="s">
        <v>125</v>
      </c>
      <c r="C36" s="198" t="s">
        <v>126</v>
      </c>
      <c r="D36" s="199" t="s">
        <v>123</v>
      </c>
      <c r="E36" s="200">
        <v>25</v>
      </c>
      <c r="F36" s="200">
        <v>0</v>
      </c>
      <c r="G36" s="201">
        <f>E36*F36</f>
        <v>0</v>
      </c>
      <c r="O36" s="195">
        <v>2</v>
      </c>
      <c r="AA36" s="167">
        <v>1</v>
      </c>
      <c r="AB36" s="167">
        <v>7</v>
      </c>
      <c r="AC36" s="167">
        <v>7</v>
      </c>
      <c r="AZ36" s="167">
        <v>2</v>
      </c>
      <c r="BA36" s="167">
        <f>IF(AZ36=1,G36,0)</f>
        <v>0</v>
      </c>
      <c r="BB36" s="167">
        <f>IF(AZ36=2,G36,0)</f>
        <v>0</v>
      </c>
      <c r="BC36" s="167">
        <f>IF(AZ36=3,G36,0)</f>
        <v>0</v>
      </c>
      <c r="BD36" s="167">
        <f>IF(AZ36=4,G36,0)</f>
        <v>0</v>
      </c>
      <c r="BE36" s="167">
        <f>IF(AZ36=5,G36,0)</f>
        <v>0</v>
      </c>
      <c r="CA36" s="202">
        <v>1</v>
      </c>
      <c r="CB36" s="202">
        <v>7</v>
      </c>
      <c r="CZ36" s="167">
        <v>2.0000000000000002E-5</v>
      </c>
    </row>
    <row r="37" spans="1:104">
      <c r="A37" s="211"/>
      <c r="B37" s="212" t="s">
        <v>74</v>
      </c>
      <c r="C37" s="213" t="str">
        <f>CONCATENATE(B33," ",C33)</f>
        <v>722 Vnitřní vodovod</v>
      </c>
      <c r="D37" s="214"/>
      <c r="E37" s="215"/>
      <c r="F37" s="216"/>
      <c r="G37" s="217">
        <f>SUM(G33:G36)</f>
        <v>0</v>
      </c>
      <c r="O37" s="195">
        <v>4</v>
      </c>
      <c r="BA37" s="218">
        <f>SUM(BA33:BA36)</f>
        <v>0</v>
      </c>
      <c r="BB37" s="218">
        <f>SUM(BB33:BB36)</f>
        <v>0</v>
      </c>
      <c r="BC37" s="218">
        <f>SUM(BC33:BC36)</f>
        <v>0</v>
      </c>
      <c r="BD37" s="218">
        <f>SUM(BD33:BD36)</f>
        <v>0</v>
      </c>
      <c r="BE37" s="218">
        <f>SUM(BE33:BE36)</f>
        <v>0</v>
      </c>
    </row>
    <row r="38" spans="1:104">
      <c r="A38" s="188" t="s">
        <v>72</v>
      </c>
      <c r="B38" s="189" t="s">
        <v>127</v>
      </c>
      <c r="C38" s="190" t="s">
        <v>128</v>
      </c>
      <c r="D38" s="191"/>
      <c r="E38" s="192"/>
      <c r="F38" s="192"/>
      <c r="G38" s="193"/>
      <c r="H38" s="194"/>
      <c r="I38" s="194"/>
      <c r="O38" s="195">
        <v>1</v>
      </c>
    </row>
    <row r="39" spans="1:104">
      <c r="A39" s="196">
        <v>12</v>
      </c>
      <c r="B39" s="197" t="s">
        <v>129</v>
      </c>
      <c r="C39" s="198" t="s">
        <v>130</v>
      </c>
      <c r="D39" s="199" t="s">
        <v>85</v>
      </c>
      <c r="E39" s="200">
        <v>2</v>
      </c>
      <c r="F39" s="200">
        <v>0</v>
      </c>
      <c r="G39" s="201">
        <f>E39*F39</f>
        <v>0</v>
      </c>
      <c r="O39" s="195">
        <v>2</v>
      </c>
      <c r="AA39" s="167">
        <v>1</v>
      </c>
      <c r="AB39" s="167">
        <v>7</v>
      </c>
      <c r="AC39" s="167">
        <v>7</v>
      </c>
      <c r="AZ39" s="167">
        <v>2</v>
      </c>
      <c r="BA39" s="167">
        <f>IF(AZ39=1,G39,0)</f>
        <v>0</v>
      </c>
      <c r="BB39" s="167">
        <f>IF(AZ39=2,G39,0)</f>
        <v>0</v>
      </c>
      <c r="BC39" s="167">
        <f>IF(AZ39=3,G39,0)</f>
        <v>0</v>
      </c>
      <c r="BD39" s="167">
        <f>IF(AZ39=4,G39,0)</f>
        <v>0</v>
      </c>
      <c r="BE39" s="167">
        <f>IF(AZ39=5,G39,0)</f>
        <v>0</v>
      </c>
      <c r="CA39" s="202">
        <v>1</v>
      </c>
      <c r="CB39" s="202">
        <v>7</v>
      </c>
      <c r="CZ39" s="167">
        <v>0</v>
      </c>
    </row>
    <row r="40" spans="1:104">
      <c r="A40" s="196">
        <v>13</v>
      </c>
      <c r="B40" s="197" t="s">
        <v>131</v>
      </c>
      <c r="C40" s="198" t="s">
        <v>132</v>
      </c>
      <c r="D40" s="199" t="s">
        <v>133</v>
      </c>
      <c r="E40" s="200">
        <v>3</v>
      </c>
      <c r="F40" s="200">
        <v>0</v>
      </c>
      <c r="G40" s="201">
        <f>E40*F40</f>
        <v>0</v>
      </c>
      <c r="O40" s="195">
        <v>2</v>
      </c>
      <c r="AA40" s="167">
        <v>12</v>
      </c>
      <c r="AB40" s="167">
        <v>0</v>
      </c>
      <c r="AC40" s="167">
        <v>58</v>
      </c>
      <c r="AZ40" s="167">
        <v>2</v>
      </c>
      <c r="BA40" s="167">
        <f>IF(AZ40=1,G40,0)</f>
        <v>0</v>
      </c>
      <c r="BB40" s="167">
        <f>IF(AZ40=2,G40,0)</f>
        <v>0</v>
      </c>
      <c r="BC40" s="167">
        <f>IF(AZ40=3,G40,0)</f>
        <v>0</v>
      </c>
      <c r="BD40" s="167">
        <f>IF(AZ40=4,G40,0)</f>
        <v>0</v>
      </c>
      <c r="BE40" s="167">
        <f>IF(AZ40=5,G40,0)</f>
        <v>0</v>
      </c>
      <c r="CA40" s="202">
        <v>12</v>
      </c>
      <c r="CB40" s="202">
        <v>0</v>
      </c>
      <c r="CZ40" s="167">
        <v>0</v>
      </c>
    </row>
    <row r="41" spans="1:104">
      <c r="A41" s="196">
        <v>14</v>
      </c>
      <c r="B41" s="197" t="s">
        <v>134</v>
      </c>
      <c r="C41" s="198" t="s">
        <v>135</v>
      </c>
      <c r="D41" s="199" t="s">
        <v>61</v>
      </c>
      <c r="E41" s="200"/>
      <c r="F41" s="200">
        <v>0</v>
      </c>
      <c r="G41" s="201">
        <f>E41*F41</f>
        <v>0</v>
      </c>
      <c r="O41" s="195">
        <v>2</v>
      </c>
      <c r="AA41" s="167">
        <v>7</v>
      </c>
      <c r="AB41" s="167">
        <v>1002</v>
      </c>
      <c r="AC41" s="167">
        <v>5</v>
      </c>
      <c r="AZ41" s="167">
        <v>2</v>
      </c>
      <c r="BA41" s="167">
        <f>IF(AZ41=1,G41,0)</f>
        <v>0</v>
      </c>
      <c r="BB41" s="167">
        <f>IF(AZ41=2,G41,0)</f>
        <v>0</v>
      </c>
      <c r="BC41" s="167">
        <f>IF(AZ41=3,G41,0)</f>
        <v>0</v>
      </c>
      <c r="BD41" s="167">
        <f>IF(AZ41=4,G41,0)</f>
        <v>0</v>
      </c>
      <c r="BE41" s="167">
        <f>IF(AZ41=5,G41,0)</f>
        <v>0</v>
      </c>
      <c r="CA41" s="202">
        <v>7</v>
      </c>
      <c r="CB41" s="202">
        <v>1002</v>
      </c>
      <c r="CZ41" s="167">
        <v>0</v>
      </c>
    </row>
    <row r="42" spans="1:104">
      <c r="A42" s="211"/>
      <c r="B42" s="212" t="s">
        <v>74</v>
      </c>
      <c r="C42" s="213" t="str">
        <f>CONCATENATE(B38," ",C38)</f>
        <v>733 Rozvod potrubí</v>
      </c>
      <c r="D42" s="214"/>
      <c r="E42" s="215"/>
      <c r="F42" s="216"/>
      <c r="G42" s="217">
        <f>SUM(G38:G41)</f>
        <v>0</v>
      </c>
      <c r="O42" s="195">
        <v>4</v>
      </c>
      <c r="BA42" s="218">
        <f>SUM(BA38:BA41)</f>
        <v>0</v>
      </c>
      <c r="BB42" s="218">
        <f>SUM(BB38:BB41)</f>
        <v>0</v>
      </c>
      <c r="BC42" s="218">
        <f>SUM(BC38:BC41)</f>
        <v>0</v>
      </c>
      <c r="BD42" s="218">
        <f>SUM(BD38:BD41)</f>
        <v>0</v>
      </c>
      <c r="BE42" s="218">
        <f>SUM(BE38:BE41)</f>
        <v>0</v>
      </c>
    </row>
    <row r="43" spans="1:104">
      <c r="A43" s="188" t="s">
        <v>72</v>
      </c>
      <c r="B43" s="189" t="s">
        <v>136</v>
      </c>
      <c r="C43" s="190" t="s">
        <v>137</v>
      </c>
      <c r="D43" s="191"/>
      <c r="E43" s="192"/>
      <c r="F43" s="192"/>
      <c r="G43" s="193"/>
      <c r="H43" s="194"/>
      <c r="I43" s="194"/>
      <c r="O43" s="195">
        <v>1</v>
      </c>
    </row>
    <row r="44" spans="1:104" ht="22.5">
      <c r="A44" s="196">
        <v>15</v>
      </c>
      <c r="B44" s="197" t="s">
        <v>138</v>
      </c>
      <c r="C44" s="198" t="s">
        <v>139</v>
      </c>
      <c r="D44" s="199" t="s">
        <v>85</v>
      </c>
      <c r="E44" s="200">
        <v>1</v>
      </c>
      <c r="F44" s="200">
        <v>0</v>
      </c>
      <c r="G44" s="201">
        <f>E44*F44</f>
        <v>0</v>
      </c>
      <c r="O44" s="195">
        <v>2</v>
      </c>
      <c r="AA44" s="167">
        <v>1</v>
      </c>
      <c r="AB44" s="167">
        <v>7</v>
      </c>
      <c r="AC44" s="167">
        <v>7</v>
      </c>
      <c r="AZ44" s="167">
        <v>2</v>
      </c>
      <c r="BA44" s="167">
        <f>IF(AZ44=1,G44,0)</f>
        <v>0</v>
      </c>
      <c r="BB44" s="167">
        <f>IF(AZ44=2,G44,0)</f>
        <v>0</v>
      </c>
      <c r="BC44" s="167">
        <f>IF(AZ44=3,G44,0)</f>
        <v>0</v>
      </c>
      <c r="BD44" s="167">
        <f>IF(AZ44=4,G44,0)</f>
        <v>0</v>
      </c>
      <c r="BE44" s="167">
        <f>IF(AZ44=5,G44,0)</f>
        <v>0</v>
      </c>
      <c r="CA44" s="202">
        <v>1</v>
      </c>
      <c r="CB44" s="202">
        <v>7</v>
      </c>
      <c r="CZ44" s="167">
        <v>2.5999999999999998E-4</v>
      </c>
    </row>
    <row r="45" spans="1:104">
      <c r="A45" s="196">
        <v>16</v>
      </c>
      <c r="B45" s="197" t="s">
        <v>140</v>
      </c>
      <c r="C45" s="198" t="s">
        <v>141</v>
      </c>
      <c r="D45" s="199" t="s">
        <v>85</v>
      </c>
      <c r="E45" s="200">
        <v>1</v>
      </c>
      <c r="F45" s="200">
        <v>0</v>
      </c>
      <c r="G45" s="201">
        <f>E45*F45</f>
        <v>0</v>
      </c>
      <c r="O45" s="195">
        <v>2</v>
      </c>
      <c r="AA45" s="167">
        <v>1</v>
      </c>
      <c r="AB45" s="167">
        <v>0</v>
      </c>
      <c r="AC45" s="167">
        <v>0</v>
      </c>
      <c r="AZ45" s="167">
        <v>2</v>
      </c>
      <c r="BA45" s="167">
        <f>IF(AZ45=1,G45,0)</f>
        <v>0</v>
      </c>
      <c r="BB45" s="167">
        <f>IF(AZ45=2,G45,0)</f>
        <v>0</v>
      </c>
      <c r="BC45" s="167">
        <f>IF(AZ45=3,G45,0)</f>
        <v>0</v>
      </c>
      <c r="BD45" s="167">
        <f>IF(AZ45=4,G45,0)</f>
        <v>0</v>
      </c>
      <c r="BE45" s="167">
        <f>IF(AZ45=5,G45,0)</f>
        <v>0</v>
      </c>
      <c r="CA45" s="202">
        <v>1</v>
      </c>
      <c r="CB45" s="202">
        <v>0</v>
      </c>
      <c r="CZ45" s="167">
        <v>0</v>
      </c>
    </row>
    <row r="46" spans="1:104">
      <c r="A46" s="196">
        <v>17</v>
      </c>
      <c r="B46" s="197" t="s">
        <v>142</v>
      </c>
      <c r="C46" s="198" t="s">
        <v>143</v>
      </c>
      <c r="D46" s="199" t="s">
        <v>61</v>
      </c>
      <c r="E46" s="200"/>
      <c r="F46" s="200">
        <v>0</v>
      </c>
      <c r="G46" s="201">
        <f>E46*F46</f>
        <v>0</v>
      </c>
      <c r="O46" s="195">
        <v>2</v>
      </c>
      <c r="AA46" s="167">
        <v>7</v>
      </c>
      <c r="AB46" s="167">
        <v>1002</v>
      </c>
      <c r="AC46" s="167">
        <v>5</v>
      </c>
      <c r="AZ46" s="167">
        <v>2</v>
      </c>
      <c r="BA46" s="167">
        <f>IF(AZ46=1,G46,0)</f>
        <v>0</v>
      </c>
      <c r="BB46" s="167">
        <f>IF(AZ46=2,G46,0)</f>
        <v>0</v>
      </c>
      <c r="BC46" s="167">
        <f>IF(AZ46=3,G46,0)</f>
        <v>0</v>
      </c>
      <c r="BD46" s="167">
        <f>IF(AZ46=4,G46,0)</f>
        <v>0</v>
      </c>
      <c r="BE46" s="167">
        <f>IF(AZ46=5,G46,0)</f>
        <v>0</v>
      </c>
      <c r="CA46" s="202">
        <v>7</v>
      </c>
      <c r="CB46" s="202">
        <v>1002</v>
      </c>
      <c r="CZ46" s="167">
        <v>0</v>
      </c>
    </row>
    <row r="47" spans="1:104">
      <c r="A47" s="211"/>
      <c r="B47" s="212" t="s">
        <v>74</v>
      </c>
      <c r="C47" s="213" t="str">
        <f>CONCATENATE(B43," ",C43)</f>
        <v>734 Armatury</v>
      </c>
      <c r="D47" s="214"/>
      <c r="E47" s="215"/>
      <c r="F47" s="216"/>
      <c r="G47" s="217">
        <f>SUM(G43:G46)</f>
        <v>0</v>
      </c>
      <c r="O47" s="195">
        <v>4</v>
      </c>
      <c r="BA47" s="218">
        <f>SUM(BA43:BA46)</f>
        <v>0</v>
      </c>
      <c r="BB47" s="218">
        <f>SUM(BB43:BB46)</f>
        <v>0</v>
      </c>
      <c r="BC47" s="218">
        <f>SUM(BC43:BC46)</f>
        <v>0</v>
      </c>
      <c r="BD47" s="218">
        <f>SUM(BD43:BD46)</f>
        <v>0</v>
      </c>
      <c r="BE47" s="218">
        <f>SUM(BE43:BE46)</f>
        <v>0</v>
      </c>
    </row>
    <row r="48" spans="1:104">
      <c r="A48" s="188" t="s">
        <v>72</v>
      </c>
      <c r="B48" s="189" t="s">
        <v>144</v>
      </c>
      <c r="C48" s="190" t="s">
        <v>145</v>
      </c>
      <c r="D48" s="191"/>
      <c r="E48" s="192"/>
      <c r="F48" s="192"/>
      <c r="G48" s="193"/>
      <c r="H48" s="194"/>
      <c r="I48" s="194"/>
      <c r="O48" s="195">
        <v>1</v>
      </c>
    </row>
    <row r="49" spans="1:104">
      <c r="A49" s="196">
        <v>18</v>
      </c>
      <c r="B49" s="197" t="s">
        <v>146</v>
      </c>
      <c r="C49" s="198" t="s">
        <v>147</v>
      </c>
      <c r="D49" s="199" t="s">
        <v>85</v>
      </c>
      <c r="E49" s="200">
        <v>1</v>
      </c>
      <c r="F49" s="200">
        <v>0</v>
      </c>
      <c r="G49" s="201">
        <f>E49*F49</f>
        <v>0</v>
      </c>
      <c r="O49" s="195">
        <v>2</v>
      </c>
      <c r="AA49" s="167">
        <v>1</v>
      </c>
      <c r="AB49" s="167">
        <v>7</v>
      </c>
      <c r="AC49" s="167">
        <v>7</v>
      </c>
      <c r="AZ49" s="167">
        <v>2</v>
      </c>
      <c r="BA49" s="167">
        <f>IF(AZ49=1,G49,0)</f>
        <v>0</v>
      </c>
      <c r="BB49" s="167">
        <f>IF(AZ49=2,G49,0)</f>
        <v>0</v>
      </c>
      <c r="BC49" s="167">
        <f>IF(AZ49=3,G49,0)</f>
        <v>0</v>
      </c>
      <c r="BD49" s="167">
        <f>IF(AZ49=4,G49,0)</f>
        <v>0</v>
      </c>
      <c r="BE49" s="167">
        <f>IF(AZ49=5,G49,0)</f>
        <v>0</v>
      </c>
      <c r="CA49" s="202">
        <v>1</v>
      </c>
      <c r="CB49" s="202">
        <v>7</v>
      </c>
      <c r="CZ49" s="167">
        <v>4.8640000000000003E-2</v>
      </c>
    </row>
    <row r="50" spans="1:104">
      <c r="A50" s="196">
        <v>19</v>
      </c>
      <c r="B50" s="197" t="s">
        <v>148</v>
      </c>
      <c r="C50" s="198" t="s">
        <v>149</v>
      </c>
      <c r="D50" s="199" t="s">
        <v>61</v>
      </c>
      <c r="E50" s="200"/>
      <c r="F50" s="200">
        <v>0</v>
      </c>
      <c r="G50" s="201">
        <f>E50*F50</f>
        <v>0</v>
      </c>
      <c r="O50" s="195">
        <v>2</v>
      </c>
      <c r="AA50" s="167">
        <v>7</v>
      </c>
      <c r="AB50" s="167">
        <v>1002</v>
      </c>
      <c r="AC50" s="167">
        <v>5</v>
      </c>
      <c r="AZ50" s="167">
        <v>2</v>
      </c>
      <c r="BA50" s="167">
        <f>IF(AZ50=1,G50,0)</f>
        <v>0</v>
      </c>
      <c r="BB50" s="167">
        <f>IF(AZ50=2,G50,0)</f>
        <v>0</v>
      </c>
      <c r="BC50" s="167">
        <f>IF(AZ50=3,G50,0)</f>
        <v>0</v>
      </c>
      <c r="BD50" s="167">
        <f>IF(AZ50=4,G50,0)</f>
        <v>0</v>
      </c>
      <c r="BE50" s="167">
        <f>IF(AZ50=5,G50,0)</f>
        <v>0</v>
      </c>
      <c r="CA50" s="202">
        <v>7</v>
      </c>
      <c r="CB50" s="202">
        <v>1002</v>
      </c>
      <c r="CZ50" s="167">
        <v>0</v>
      </c>
    </row>
    <row r="51" spans="1:104">
      <c r="A51" s="211"/>
      <c r="B51" s="212" t="s">
        <v>74</v>
      </c>
      <c r="C51" s="213" t="str">
        <f>CONCATENATE(B48," ",C48)</f>
        <v>735 Otopná tělesa</v>
      </c>
      <c r="D51" s="214"/>
      <c r="E51" s="215"/>
      <c r="F51" s="216"/>
      <c r="G51" s="217">
        <f>SUM(G48:G50)</f>
        <v>0</v>
      </c>
      <c r="O51" s="195">
        <v>4</v>
      </c>
      <c r="BA51" s="218">
        <f>SUM(BA48:BA50)</f>
        <v>0</v>
      </c>
      <c r="BB51" s="218">
        <f>SUM(BB48:BB50)</f>
        <v>0</v>
      </c>
      <c r="BC51" s="218">
        <f>SUM(BC48:BC50)</f>
        <v>0</v>
      </c>
      <c r="BD51" s="218">
        <f>SUM(BD48:BD50)</f>
        <v>0</v>
      </c>
      <c r="BE51" s="218">
        <f>SUM(BE48:BE50)</f>
        <v>0</v>
      </c>
    </row>
    <row r="52" spans="1:104">
      <c r="A52" s="188" t="s">
        <v>72</v>
      </c>
      <c r="B52" s="189" t="s">
        <v>150</v>
      </c>
      <c r="C52" s="190" t="s">
        <v>151</v>
      </c>
      <c r="D52" s="191"/>
      <c r="E52" s="192"/>
      <c r="F52" s="192"/>
      <c r="G52" s="193"/>
      <c r="H52" s="194"/>
      <c r="I52" s="194"/>
      <c r="O52" s="195">
        <v>1</v>
      </c>
    </row>
    <row r="53" spans="1:104" ht="22.5">
      <c r="A53" s="196">
        <v>20</v>
      </c>
      <c r="B53" s="197" t="s">
        <v>152</v>
      </c>
      <c r="C53" s="198" t="s">
        <v>153</v>
      </c>
      <c r="D53" s="199" t="s">
        <v>90</v>
      </c>
      <c r="E53" s="200">
        <v>8.6</v>
      </c>
      <c r="F53" s="200">
        <v>0</v>
      </c>
      <c r="G53" s="201">
        <f>E53*F53</f>
        <v>0</v>
      </c>
      <c r="O53" s="195">
        <v>2</v>
      </c>
      <c r="AA53" s="167">
        <v>1</v>
      </c>
      <c r="AB53" s="167">
        <v>7</v>
      </c>
      <c r="AC53" s="167">
        <v>7</v>
      </c>
      <c r="AZ53" s="167">
        <v>2</v>
      </c>
      <c r="BA53" s="167">
        <f>IF(AZ53=1,G53,0)</f>
        <v>0</v>
      </c>
      <c r="BB53" s="167">
        <f>IF(AZ53=2,G53,0)</f>
        <v>0</v>
      </c>
      <c r="BC53" s="167">
        <f>IF(AZ53=3,G53,0)</f>
        <v>0</v>
      </c>
      <c r="BD53" s="167">
        <f>IF(AZ53=4,G53,0)</f>
        <v>0</v>
      </c>
      <c r="BE53" s="167">
        <f>IF(AZ53=5,G53,0)</f>
        <v>0</v>
      </c>
      <c r="CA53" s="202">
        <v>1</v>
      </c>
      <c r="CB53" s="202">
        <v>7</v>
      </c>
      <c r="CZ53" s="167">
        <v>4.9169999999999998E-2</v>
      </c>
    </row>
    <row r="54" spans="1:104">
      <c r="A54" s="203"/>
      <c r="B54" s="205"/>
      <c r="C54" s="206" t="s">
        <v>154</v>
      </c>
      <c r="D54" s="207"/>
      <c r="E54" s="208">
        <v>8.6</v>
      </c>
      <c r="F54" s="209"/>
      <c r="G54" s="210"/>
      <c r="M54" s="204" t="s">
        <v>154</v>
      </c>
      <c r="O54" s="195"/>
    </row>
    <row r="55" spans="1:104">
      <c r="A55" s="211"/>
      <c r="B55" s="212" t="s">
        <v>74</v>
      </c>
      <c r="C55" s="213" t="str">
        <f>CONCATENATE(B52," ",C52)</f>
        <v>763 Dřevostavby</v>
      </c>
      <c r="D55" s="214"/>
      <c r="E55" s="215"/>
      <c r="F55" s="216"/>
      <c r="G55" s="217">
        <f>SUM(G52:G54)</f>
        <v>0</v>
      </c>
      <c r="O55" s="195">
        <v>4</v>
      </c>
      <c r="BA55" s="218">
        <f>SUM(BA52:BA54)</f>
        <v>0</v>
      </c>
      <c r="BB55" s="218">
        <f>SUM(BB52:BB54)</f>
        <v>0</v>
      </c>
      <c r="BC55" s="218">
        <f>SUM(BC52:BC54)</f>
        <v>0</v>
      </c>
      <c r="BD55" s="218">
        <f>SUM(BD52:BD54)</f>
        <v>0</v>
      </c>
      <c r="BE55" s="218">
        <f>SUM(BE52:BE54)</f>
        <v>0</v>
      </c>
    </row>
    <row r="56" spans="1:104">
      <c r="A56" s="188" t="s">
        <v>72</v>
      </c>
      <c r="B56" s="189" t="s">
        <v>155</v>
      </c>
      <c r="C56" s="190" t="s">
        <v>156</v>
      </c>
      <c r="D56" s="191"/>
      <c r="E56" s="192"/>
      <c r="F56" s="192"/>
      <c r="G56" s="193"/>
      <c r="H56" s="194"/>
      <c r="I56" s="194"/>
      <c r="O56" s="195">
        <v>1</v>
      </c>
    </row>
    <row r="57" spans="1:104">
      <c r="A57" s="196">
        <v>21</v>
      </c>
      <c r="B57" s="197" t="s">
        <v>157</v>
      </c>
      <c r="C57" s="198" t="s">
        <v>158</v>
      </c>
      <c r="D57" s="199" t="s">
        <v>90</v>
      </c>
      <c r="E57" s="200">
        <v>11.88</v>
      </c>
      <c r="F57" s="200">
        <v>0</v>
      </c>
      <c r="G57" s="201">
        <f>E57*F57</f>
        <v>0</v>
      </c>
      <c r="O57" s="195">
        <v>2</v>
      </c>
      <c r="AA57" s="167">
        <v>1</v>
      </c>
      <c r="AB57" s="167">
        <v>7</v>
      </c>
      <c r="AC57" s="167">
        <v>7</v>
      </c>
      <c r="AZ57" s="167">
        <v>2</v>
      </c>
      <c r="BA57" s="167">
        <f>IF(AZ57=1,G57,0)</f>
        <v>0</v>
      </c>
      <c r="BB57" s="167">
        <f>IF(AZ57=2,G57,0)</f>
        <v>0</v>
      </c>
      <c r="BC57" s="167">
        <f>IF(AZ57=3,G57,0)</f>
        <v>0</v>
      </c>
      <c r="BD57" s="167">
        <f>IF(AZ57=4,G57,0)</f>
        <v>0</v>
      </c>
      <c r="BE57" s="167">
        <f>IF(AZ57=5,G57,0)</f>
        <v>0</v>
      </c>
      <c r="CA57" s="202">
        <v>1</v>
      </c>
      <c r="CB57" s="202">
        <v>7</v>
      </c>
      <c r="CZ57" s="167">
        <v>0</v>
      </c>
    </row>
    <row r="58" spans="1:104">
      <c r="A58" s="203"/>
      <c r="B58" s="205"/>
      <c r="C58" s="206" t="s">
        <v>159</v>
      </c>
      <c r="D58" s="207"/>
      <c r="E58" s="208">
        <v>11.88</v>
      </c>
      <c r="F58" s="209"/>
      <c r="G58" s="210"/>
      <c r="M58" s="204" t="s">
        <v>159</v>
      </c>
      <c r="O58" s="195"/>
    </row>
    <row r="59" spans="1:104">
      <c r="A59" s="196">
        <v>22</v>
      </c>
      <c r="B59" s="197" t="s">
        <v>160</v>
      </c>
      <c r="C59" s="198" t="s">
        <v>161</v>
      </c>
      <c r="D59" s="199" t="s">
        <v>90</v>
      </c>
      <c r="E59" s="200">
        <v>3.6</v>
      </c>
      <c r="F59" s="200">
        <v>0</v>
      </c>
      <c r="G59" s="201">
        <f>E59*F59</f>
        <v>0</v>
      </c>
      <c r="O59" s="195">
        <v>2</v>
      </c>
      <c r="AA59" s="167">
        <v>1</v>
      </c>
      <c r="AB59" s="167">
        <v>0</v>
      </c>
      <c r="AC59" s="167">
        <v>0</v>
      </c>
      <c r="AZ59" s="167">
        <v>2</v>
      </c>
      <c r="BA59" s="167">
        <f>IF(AZ59=1,G59,0)</f>
        <v>0</v>
      </c>
      <c r="BB59" s="167">
        <f>IF(AZ59=2,G59,0)</f>
        <v>0</v>
      </c>
      <c r="BC59" s="167">
        <f>IF(AZ59=3,G59,0)</f>
        <v>0</v>
      </c>
      <c r="BD59" s="167">
        <f>IF(AZ59=4,G59,0)</f>
        <v>0</v>
      </c>
      <c r="BE59" s="167">
        <f>IF(AZ59=5,G59,0)</f>
        <v>0</v>
      </c>
      <c r="CA59" s="202">
        <v>1</v>
      </c>
      <c r="CB59" s="202">
        <v>0</v>
      </c>
      <c r="CZ59" s="167">
        <v>0</v>
      </c>
    </row>
    <row r="60" spans="1:104">
      <c r="A60" s="203"/>
      <c r="B60" s="205"/>
      <c r="C60" s="206" t="s">
        <v>162</v>
      </c>
      <c r="D60" s="207"/>
      <c r="E60" s="208">
        <v>2.64</v>
      </c>
      <c r="F60" s="209"/>
      <c r="G60" s="210"/>
      <c r="M60" s="204" t="s">
        <v>162</v>
      </c>
      <c r="O60" s="195"/>
    </row>
    <row r="61" spans="1:104">
      <c r="A61" s="203"/>
      <c r="B61" s="205"/>
      <c r="C61" s="206" t="s">
        <v>163</v>
      </c>
      <c r="D61" s="207"/>
      <c r="E61" s="208">
        <v>0.96</v>
      </c>
      <c r="F61" s="209"/>
      <c r="G61" s="210"/>
      <c r="M61" s="204" t="s">
        <v>163</v>
      </c>
      <c r="O61" s="195"/>
    </row>
    <row r="62" spans="1:104">
      <c r="A62" s="196">
        <v>23</v>
      </c>
      <c r="B62" s="197" t="s">
        <v>164</v>
      </c>
      <c r="C62" s="198" t="s">
        <v>165</v>
      </c>
      <c r="D62" s="199" t="s">
        <v>85</v>
      </c>
      <c r="E62" s="200">
        <v>1</v>
      </c>
      <c r="F62" s="200">
        <v>0</v>
      </c>
      <c r="G62" s="201">
        <f>E62*F62</f>
        <v>0</v>
      </c>
      <c r="O62" s="195">
        <v>2</v>
      </c>
      <c r="AA62" s="167">
        <v>1</v>
      </c>
      <c r="AB62" s="167">
        <v>7</v>
      </c>
      <c r="AC62" s="167">
        <v>7</v>
      </c>
      <c r="AZ62" s="167">
        <v>2</v>
      </c>
      <c r="BA62" s="167">
        <f>IF(AZ62=1,G62,0)</f>
        <v>0</v>
      </c>
      <c r="BB62" s="167">
        <f>IF(AZ62=2,G62,0)</f>
        <v>0</v>
      </c>
      <c r="BC62" s="167">
        <f>IF(AZ62=3,G62,0)</f>
        <v>0</v>
      </c>
      <c r="BD62" s="167">
        <f>IF(AZ62=4,G62,0)</f>
        <v>0</v>
      </c>
      <c r="BE62" s="167">
        <f>IF(AZ62=5,G62,0)</f>
        <v>0</v>
      </c>
      <c r="CA62" s="202">
        <v>1</v>
      </c>
      <c r="CB62" s="202">
        <v>7</v>
      </c>
      <c r="CZ62" s="167">
        <v>0</v>
      </c>
    </row>
    <row r="63" spans="1:104">
      <c r="A63" s="196">
        <v>24</v>
      </c>
      <c r="B63" s="197" t="s">
        <v>166</v>
      </c>
      <c r="C63" s="198" t="s">
        <v>167</v>
      </c>
      <c r="D63" s="199" t="s">
        <v>85</v>
      </c>
      <c r="E63" s="200">
        <v>1</v>
      </c>
      <c r="F63" s="200">
        <v>0</v>
      </c>
      <c r="G63" s="201">
        <f>E63*F63</f>
        <v>0</v>
      </c>
      <c r="O63" s="195">
        <v>2</v>
      </c>
      <c r="AA63" s="167">
        <v>1</v>
      </c>
      <c r="AB63" s="167">
        <v>7</v>
      </c>
      <c r="AC63" s="167">
        <v>7</v>
      </c>
      <c r="AZ63" s="167">
        <v>2</v>
      </c>
      <c r="BA63" s="167">
        <f>IF(AZ63=1,G63,0)</f>
        <v>0</v>
      </c>
      <c r="BB63" s="167">
        <f>IF(AZ63=2,G63,0)</f>
        <v>0</v>
      </c>
      <c r="BC63" s="167">
        <f>IF(AZ63=3,G63,0)</f>
        <v>0</v>
      </c>
      <c r="BD63" s="167">
        <f>IF(AZ63=4,G63,0)</f>
        <v>0</v>
      </c>
      <c r="BE63" s="167">
        <f>IF(AZ63=5,G63,0)</f>
        <v>0</v>
      </c>
      <c r="CA63" s="202">
        <v>1</v>
      </c>
      <c r="CB63" s="202">
        <v>7</v>
      </c>
      <c r="CZ63" s="167">
        <v>0</v>
      </c>
    </row>
    <row r="64" spans="1:104">
      <c r="A64" s="196">
        <v>25</v>
      </c>
      <c r="B64" s="197" t="s">
        <v>168</v>
      </c>
      <c r="C64" s="198" t="s">
        <v>169</v>
      </c>
      <c r="D64" s="199" t="s">
        <v>85</v>
      </c>
      <c r="E64" s="200">
        <v>1</v>
      </c>
      <c r="F64" s="200">
        <v>0</v>
      </c>
      <c r="G64" s="201">
        <f>E64*F64</f>
        <v>0</v>
      </c>
      <c r="O64" s="195">
        <v>2</v>
      </c>
      <c r="AA64" s="167">
        <v>3</v>
      </c>
      <c r="AB64" s="167">
        <v>7</v>
      </c>
      <c r="AC64" s="167">
        <v>54914620</v>
      </c>
      <c r="AZ64" s="167">
        <v>2</v>
      </c>
      <c r="BA64" s="167">
        <f>IF(AZ64=1,G64,0)</f>
        <v>0</v>
      </c>
      <c r="BB64" s="167">
        <f>IF(AZ64=2,G64,0)</f>
        <v>0</v>
      </c>
      <c r="BC64" s="167">
        <f>IF(AZ64=3,G64,0)</f>
        <v>0</v>
      </c>
      <c r="BD64" s="167">
        <f>IF(AZ64=4,G64,0)</f>
        <v>0</v>
      </c>
      <c r="BE64" s="167">
        <f>IF(AZ64=5,G64,0)</f>
        <v>0</v>
      </c>
      <c r="CA64" s="202">
        <v>3</v>
      </c>
      <c r="CB64" s="202">
        <v>7</v>
      </c>
      <c r="CZ64" s="167">
        <v>8.0000000000000004E-4</v>
      </c>
    </row>
    <row r="65" spans="1:104" ht="22.5">
      <c r="A65" s="196">
        <v>26</v>
      </c>
      <c r="B65" s="197" t="s">
        <v>170</v>
      </c>
      <c r="C65" s="198" t="s">
        <v>171</v>
      </c>
      <c r="D65" s="199" t="s">
        <v>85</v>
      </c>
      <c r="E65" s="200">
        <v>1</v>
      </c>
      <c r="F65" s="200">
        <v>0</v>
      </c>
      <c r="G65" s="201">
        <f>E65*F65</f>
        <v>0</v>
      </c>
      <c r="O65" s="195">
        <v>2</v>
      </c>
      <c r="AA65" s="167">
        <v>3</v>
      </c>
      <c r="AB65" s="167">
        <v>7</v>
      </c>
      <c r="AC65" s="167">
        <v>61165603</v>
      </c>
      <c r="AZ65" s="167">
        <v>2</v>
      </c>
      <c r="BA65" s="167">
        <f>IF(AZ65=1,G65,0)</f>
        <v>0</v>
      </c>
      <c r="BB65" s="167">
        <f>IF(AZ65=2,G65,0)</f>
        <v>0</v>
      </c>
      <c r="BC65" s="167">
        <f>IF(AZ65=3,G65,0)</f>
        <v>0</v>
      </c>
      <c r="BD65" s="167">
        <f>IF(AZ65=4,G65,0)</f>
        <v>0</v>
      </c>
      <c r="BE65" s="167">
        <f>IF(AZ65=5,G65,0)</f>
        <v>0</v>
      </c>
      <c r="CA65" s="202">
        <v>3</v>
      </c>
      <c r="CB65" s="202">
        <v>7</v>
      </c>
      <c r="CZ65" s="167">
        <v>2.5000000000000001E-2</v>
      </c>
    </row>
    <row r="66" spans="1:104">
      <c r="A66" s="196">
        <v>27</v>
      </c>
      <c r="B66" s="197" t="s">
        <v>172</v>
      </c>
      <c r="C66" s="198" t="s">
        <v>173</v>
      </c>
      <c r="D66" s="199" t="s">
        <v>61</v>
      </c>
      <c r="E66" s="200"/>
      <c r="F66" s="200">
        <v>0</v>
      </c>
      <c r="G66" s="201">
        <f>E66*F66</f>
        <v>0</v>
      </c>
      <c r="O66" s="195">
        <v>2</v>
      </c>
      <c r="AA66" s="167">
        <v>7</v>
      </c>
      <c r="AB66" s="167">
        <v>1002</v>
      </c>
      <c r="AC66" s="167">
        <v>5</v>
      </c>
      <c r="AZ66" s="167">
        <v>2</v>
      </c>
      <c r="BA66" s="167">
        <f>IF(AZ66=1,G66,0)</f>
        <v>0</v>
      </c>
      <c r="BB66" s="167">
        <f>IF(AZ66=2,G66,0)</f>
        <v>0</v>
      </c>
      <c r="BC66" s="167">
        <f>IF(AZ66=3,G66,0)</f>
        <v>0</v>
      </c>
      <c r="BD66" s="167">
        <f>IF(AZ66=4,G66,0)</f>
        <v>0</v>
      </c>
      <c r="BE66" s="167">
        <f>IF(AZ66=5,G66,0)</f>
        <v>0</v>
      </c>
      <c r="CA66" s="202">
        <v>7</v>
      </c>
      <c r="CB66" s="202">
        <v>1002</v>
      </c>
      <c r="CZ66" s="167">
        <v>0</v>
      </c>
    </row>
    <row r="67" spans="1:104">
      <c r="A67" s="211"/>
      <c r="B67" s="212" t="s">
        <v>74</v>
      </c>
      <c r="C67" s="213" t="str">
        <f>CONCATENATE(B56," ",C56)</f>
        <v>766 Konstrukce truhlářské</v>
      </c>
      <c r="D67" s="214"/>
      <c r="E67" s="215"/>
      <c r="F67" s="216"/>
      <c r="G67" s="217">
        <f>SUM(G56:G66)</f>
        <v>0</v>
      </c>
      <c r="O67" s="195">
        <v>4</v>
      </c>
      <c r="BA67" s="218">
        <f>SUM(BA56:BA66)</f>
        <v>0</v>
      </c>
      <c r="BB67" s="218">
        <f>SUM(BB56:BB66)</f>
        <v>0</v>
      </c>
      <c r="BC67" s="218">
        <f>SUM(BC56:BC66)</f>
        <v>0</v>
      </c>
      <c r="BD67" s="218">
        <f>SUM(BD56:BD66)</f>
        <v>0</v>
      </c>
      <c r="BE67" s="218">
        <f>SUM(BE56:BE66)</f>
        <v>0</v>
      </c>
    </row>
    <row r="68" spans="1:104">
      <c r="A68" s="188" t="s">
        <v>72</v>
      </c>
      <c r="B68" s="189" t="s">
        <v>174</v>
      </c>
      <c r="C68" s="190" t="s">
        <v>175</v>
      </c>
      <c r="D68" s="191"/>
      <c r="E68" s="192"/>
      <c r="F68" s="192"/>
      <c r="G68" s="193"/>
      <c r="H68" s="194"/>
      <c r="I68" s="194"/>
      <c r="O68" s="195">
        <v>1</v>
      </c>
    </row>
    <row r="69" spans="1:104">
      <c r="A69" s="196">
        <v>28</v>
      </c>
      <c r="B69" s="197" t="s">
        <v>176</v>
      </c>
      <c r="C69" s="198" t="s">
        <v>177</v>
      </c>
      <c r="D69" s="199" t="s">
        <v>178</v>
      </c>
      <c r="E69" s="200">
        <v>30</v>
      </c>
      <c r="F69" s="200">
        <v>0</v>
      </c>
      <c r="G69" s="201">
        <f>E69*F69</f>
        <v>0</v>
      </c>
      <c r="O69" s="195">
        <v>2</v>
      </c>
      <c r="AA69" s="167">
        <v>1</v>
      </c>
      <c r="AB69" s="167">
        <v>7</v>
      </c>
      <c r="AC69" s="167">
        <v>7</v>
      </c>
      <c r="AZ69" s="167">
        <v>2</v>
      </c>
      <c r="BA69" s="167">
        <f>IF(AZ69=1,G69,0)</f>
        <v>0</v>
      </c>
      <c r="BB69" s="167">
        <f>IF(AZ69=2,G69,0)</f>
        <v>0</v>
      </c>
      <c r="BC69" s="167">
        <f>IF(AZ69=3,G69,0)</f>
        <v>0</v>
      </c>
      <c r="BD69" s="167">
        <f>IF(AZ69=4,G69,0)</f>
        <v>0</v>
      </c>
      <c r="BE69" s="167">
        <f>IF(AZ69=5,G69,0)</f>
        <v>0</v>
      </c>
      <c r="CA69" s="202">
        <v>1</v>
      </c>
      <c r="CB69" s="202">
        <v>7</v>
      </c>
      <c r="CZ69" s="167">
        <v>5.0000000000000002E-5</v>
      </c>
    </row>
    <row r="70" spans="1:104">
      <c r="A70" s="203"/>
      <c r="B70" s="205"/>
      <c r="C70" s="206" t="s">
        <v>179</v>
      </c>
      <c r="D70" s="207"/>
      <c r="E70" s="208">
        <v>30</v>
      </c>
      <c r="F70" s="209"/>
      <c r="G70" s="210"/>
      <c r="M70" s="204" t="s">
        <v>179</v>
      </c>
      <c r="O70" s="195"/>
    </row>
    <row r="71" spans="1:104">
      <c r="A71" s="211"/>
      <c r="B71" s="212" t="s">
        <v>74</v>
      </c>
      <c r="C71" s="213" t="str">
        <f>CONCATENATE(B68," ",C68)</f>
        <v>767 Konstrukce zámečnické</v>
      </c>
      <c r="D71" s="214"/>
      <c r="E71" s="215"/>
      <c r="F71" s="216"/>
      <c r="G71" s="217">
        <f>SUM(G68:G70)</f>
        <v>0</v>
      </c>
      <c r="O71" s="195">
        <v>4</v>
      </c>
      <c r="BA71" s="218">
        <f>SUM(BA68:BA70)</f>
        <v>0</v>
      </c>
      <c r="BB71" s="218">
        <f>SUM(BB68:BB70)</f>
        <v>0</v>
      </c>
      <c r="BC71" s="218">
        <f>SUM(BC68:BC70)</f>
        <v>0</v>
      </c>
      <c r="BD71" s="218">
        <f>SUM(BD68:BD70)</f>
        <v>0</v>
      </c>
      <c r="BE71" s="218">
        <f>SUM(BE68:BE70)</f>
        <v>0</v>
      </c>
    </row>
    <row r="72" spans="1:104">
      <c r="A72" s="188" t="s">
        <v>72</v>
      </c>
      <c r="B72" s="189" t="s">
        <v>180</v>
      </c>
      <c r="C72" s="190" t="s">
        <v>181</v>
      </c>
      <c r="D72" s="191"/>
      <c r="E72" s="192"/>
      <c r="F72" s="192"/>
      <c r="G72" s="193"/>
      <c r="H72" s="194"/>
      <c r="I72" s="194"/>
      <c r="O72" s="195">
        <v>1</v>
      </c>
    </row>
    <row r="73" spans="1:104">
      <c r="A73" s="196">
        <v>29</v>
      </c>
      <c r="B73" s="197" t="s">
        <v>182</v>
      </c>
      <c r="C73" s="198" t="s">
        <v>183</v>
      </c>
      <c r="D73" s="199" t="s">
        <v>90</v>
      </c>
      <c r="E73" s="200">
        <v>18</v>
      </c>
      <c r="F73" s="200">
        <v>0</v>
      </c>
      <c r="G73" s="201">
        <f>E73*F73</f>
        <v>0</v>
      </c>
      <c r="O73" s="195">
        <v>2</v>
      </c>
      <c r="AA73" s="167">
        <v>1</v>
      </c>
      <c r="AB73" s="167">
        <v>7</v>
      </c>
      <c r="AC73" s="167">
        <v>7</v>
      </c>
      <c r="AZ73" s="167">
        <v>2</v>
      </c>
      <c r="BA73" s="167">
        <f>IF(AZ73=1,G73,0)</f>
        <v>0</v>
      </c>
      <c r="BB73" s="167">
        <f>IF(AZ73=2,G73,0)</f>
        <v>0</v>
      </c>
      <c r="BC73" s="167">
        <f>IF(AZ73=3,G73,0)</f>
        <v>0</v>
      </c>
      <c r="BD73" s="167">
        <f>IF(AZ73=4,G73,0)</f>
        <v>0</v>
      </c>
      <c r="BE73" s="167">
        <f>IF(AZ73=5,G73,0)</f>
        <v>0</v>
      </c>
      <c r="CA73" s="202">
        <v>1</v>
      </c>
      <c r="CB73" s="202">
        <v>7</v>
      </c>
      <c r="CZ73" s="167">
        <v>0</v>
      </c>
    </row>
    <row r="74" spans="1:104">
      <c r="A74" s="203"/>
      <c r="B74" s="205"/>
      <c r="C74" s="206" t="s">
        <v>184</v>
      </c>
      <c r="D74" s="207"/>
      <c r="E74" s="208">
        <v>18</v>
      </c>
      <c r="F74" s="209"/>
      <c r="G74" s="210"/>
      <c r="M74" s="204" t="s">
        <v>184</v>
      </c>
      <c r="O74" s="195"/>
    </row>
    <row r="75" spans="1:104">
      <c r="A75" s="211"/>
      <c r="B75" s="212" t="s">
        <v>74</v>
      </c>
      <c r="C75" s="213" t="str">
        <f>CONCATENATE(B72," ",C72)</f>
        <v>771 Podlahy z dlaždic a obklady</v>
      </c>
      <c r="D75" s="214"/>
      <c r="E75" s="215"/>
      <c r="F75" s="216"/>
      <c r="G75" s="217">
        <f>SUM(G72:G74)</f>
        <v>0</v>
      </c>
      <c r="O75" s="195">
        <v>4</v>
      </c>
      <c r="BA75" s="218">
        <f>SUM(BA72:BA74)</f>
        <v>0</v>
      </c>
      <c r="BB75" s="218">
        <f>SUM(BB72:BB74)</f>
        <v>0</v>
      </c>
      <c r="BC75" s="218">
        <f>SUM(BC72:BC74)</f>
        <v>0</v>
      </c>
      <c r="BD75" s="218">
        <f>SUM(BD72:BD74)</f>
        <v>0</v>
      </c>
      <c r="BE75" s="218">
        <f>SUM(BE72:BE74)</f>
        <v>0</v>
      </c>
    </row>
    <row r="76" spans="1:104">
      <c r="A76" s="188" t="s">
        <v>72</v>
      </c>
      <c r="B76" s="189" t="s">
        <v>185</v>
      </c>
      <c r="C76" s="190" t="s">
        <v>186</v>
      </c>
      <c r="D76" s="191"/>
      <c r="E76" s="192"/>
      <c r="F76" s="192"/>
      <c r="G76" s="193"/>
      <c r="H76" s="194"/>
      <c r="I76" s="194"/>
      <c r="O76" s="195">
        <v>1</v>
      </c>
    </row>
    <row r="77" spans="1:104" ht="22.5">
      <c r="A77" s="196">
        <v>30</v>
      </c>
      <c r="B77" s="197" t="s">
        <v>187</v>
      </c>
      <c r="C77" s="198" t="s">
        <v>188</v>
      </c>
      <c r="D77" s="199" t="s">
        <v>123</v>
      </c>
      <c r="E77" s="200">
        <v>16.399999999999999</v>
      </c>
      <c r="F77" s="200">
        <v>0</v>
      </c>
      <c r="G77" s="201">
        <f>E77*F77</f>
        <v>0</v>
      </c>
      <c r="O77" s="195">
        <v>2</v>
      </c>
      <c r="AA77" s="167">
        <v>1</v>
      </c>
      <c r="AB77" s="167">
        <v>7</v>
      </c>
      <c r="AC77" s="167">
        <v>7</v>
      </c>
      <c r="AZ77" s="167">
        <v>2</v>
      </c>
      <c r="BA77" s="167">
        <f>IF(AZ77=1,G77,0)</f>
        <v>0</v>
      </c>
      <c r="BB77" s="167">
        <f>IF(AZ77=2,G77,0)</f>
        <v>0</v>
      </c>
      <c r="BC77" s="167">
        <f>IF(AZ77=3,G77,0)</f>
        <v>0</v>
      </c>
      <c r="BD77" s="167">
        <f>IF(AZ77=4,G77,0)</f>
        <v>0</v>
      </c>
      <c r="BE77" s="167">
        <f>IF(AZ77=5,G77,0)</f>
        <v>0</v>
      </c>
      <c r="CA77" s="202">
        <v>1</v>
      </c>
      <c r="CB77" s="202">
        <v>7</v>
      </c>
      <c r="CZ77" s="167">
        <v>5.9000000000000003E-4</v>
      </c>
    </row>
    <row r="78" spans="1:104">
      <c r="A78" s="203"/>
      <c r="B78" s="205"/>
      <c r="C78" s="206" t="s">
        <v>189</v>
      </c>
      <c r="D78" s="207"/>
      <c r="E78" s="208">
        <v>16.399999999999999</v>
      </c>
      <c r="F78" s="209"/>
      <c r="G78" s="210"/>
      <c r="M78" s="204" t="s">
        <v>189</v>
      </c>
      <c r="O78" s="195"/>
    </row>
    <row r="79" spans="1:104">
      <c r="A79" s="196">
        <v>31</v>
      </c>
      <c r="B79" s="197" t="s">
        <v>190</v>
      </c>
      <c r="C79" s="198" t="s">
        <v>191</v>
      </c>
      <c r="D79" s="199" t="s">
        <v>90</v>
      </c>
      <c r="E79" s="200">
        <v>18</v>
      </c>
      <c r="F79" s="200">
        <v>0</v>
      </c>
      <c r="G79" s="201">
        <f>E79*F79</f>
        <v>0</v>
      </c>
      <c r="O79" s="195">
        <v>2</v>
      </c>
      <c r="AA79" s="167">
        <v>1</v>
      </c>
      <c r="AB79" s="167">
        <v>7</v>
      </c>
      <c r="AC79" s="167">
        <v>7</v>
      </c>
      <c r="AZ79" s="167">
        <v>2</v>
      </c>
      <c r="BA79" s="167">
        <f>IF(AZ79=1,G79,0)</f>
        <v>0</v>
      </c>
      <c r="BB79" s="167">
        <f>IF(AZ79=2,G79,0)</f>
        <v>0</v>
      </c>
      <c r="BC79" s="167">
        <f>IF(AZ79=3,G79,0)</f>
        <v>0</v>
      </c>
      <c r="BD79" s="167">
        <f>IF(AZ79=4,G79,0)</f>
        <v>0</v>
      </c>
      <c r="BE79" s="167">
        <f>IF(AZ79=5,G79,0)</f>
        <v>0</v>
      </c>
      <c r="CA79" s="202">
        <v>1</v>
      </c>
      <c r="CB79" s="202">
        <v>7</v>
      </c>
      <c r="CZ79" s="167">
        <v>0</v>
      </c>
    </row>
    <row r="80" spans="1:104">
      <c r="A80" s="203"/>
      <c r="B80" s="205"/>
      <c r="C80" s="206" t="s">
        <v>184</v>
      </c>
      <c r="D80" s="207"/>
      <c r="E80" s="208">
        <v>18</v>
      </c>
      <c r="F80" s="209"/>
      <c r="G80" s="210"/>
      <c r="M80" s="204" t="s">
        <v>184</v>
      </c>
      <c r="O80" s="195"/>
    </row>
    <row r="81" spans="1:104" ht="22.5">
      <c r="A81" s="196">
        <v>32</v>
      </c>
      <c r="B81" s="197" t="s">
        <v>192</v>
      </c>
      <c r="C81" s="198" t="s">
        <v>193</v>
      </c>
      <c r="D81" s="199" t="s">
        <v>90</v>
      </c>
      <c r="E81" s="200">
        <v>18</v>
      </c>
      <c r="F81" s="200">
        <v>0</v>
      </c>
      <c r="G81" s="201">
        <f>E81*F81</f>
        <v>0</v>
      </c>
      <c r="O81" s="195">
        <v>2</v>
      </c>
      <c r="AA81" s="167">
        <v>1</v>
      </c>
      <c r="AB81" s="167">
        <v>0</v>
      </c>
      <c r="AC81" s="167">
        <v>0</v>
      </c>
      <c r="AZ81" s="167">
        <v>2</v>
      </c>
      <c r="BA81" s="167">
        <f>IF(AZ81=1,G81,0)</f>
        <v>0</v>
      </c>
      <c r="BB81" s="167">
        <f>IF(AZ81=2,G81,0)</f>
        <v>0</v>
      </c>
      <c r="BC81" s="167">
        <f>IF(AZ81=3,G81,0)</f>
        <v>0</v>
      </c>
      <c r="BD81" s="167">
        <f>IF(AZ81=4,G81,0)</f>
        <v>0</v>
      </c>
      <c r="BE81" s="167">
        <f>IF(AZ81=5,G81,0)</f>
        <v>0</v>
      </c>
      <c r="CA81" s="202">
        <v>1</v>
      </c>
      <c r="CB81" s="202">
        <v>0</v>
      </c>
      <c r="CZ81" s="167">
        <v>0</v>
      </c>
    </row>
    <row r="82" spans="1:104">
      <c r="A82" s="203"/>
      <c r="B82" s="205"/>
      <c r="C82" s="206" t="s">
        <v>194</v>
      </c>
      <c r="D82" s="207"/>
      <c r="E82" s="208">
        <v>18</v>
      </c>
      <c r="F82" s="209"/>
      <c r="G82" s="210"/>
      <c r="M82" s="204">
        <v>18</v>
      </c>
      <c r="O82" s="195"/>
    </row>
    <row r="83" spans="1:104">
      <c r="A83" s="196">
        <v>33</v>
      </c>
      <c r="B83" s="197" t="s">
        <v>195</v>
      </c>
      <c r="C83" s="198" t="s">
        <v>196</v>
      </c>
      <c r="D83" s="199" t="s">
        <v>90</v>
      </c>
      <c r="E83" s="200">
        <v>18</v>
      </c>
      <c r="F83" s="200">
        <v>0</v>
      </c>
      <c r="G83" s="201">
        <f>E83*F83</f>
        <v>0</v>
      </c>
      <c r="O83" s="195">
        <v>2</v>
      </c>
      <c r="AA83" s="167">
        <v>1</v>
      </c>
      <c r="AB83" s="167">
        <v>7</v>
      </c>
      <c r="AC83" s="167">
        <v>7</v>
      </c>
      <c r="AZ83" s="167">
        <v>2</v>
      </c>
      <c r="BA83" s="167">
        <f>IF(AZ83=1,G83,0)</f>
        <v>0</v>
      </c>
      <c r="BB83" s="167">
        <f>IF(AZ83=2,G83,0)</f>
        <v>0</v>
      </c>
      <c r="BC83" s="167">
        <f>IF(AZ83=3,G83,0)</f>
        <v>0</v>
      </c>
      <c r="BD83" s="167">
        <f>IF(AZ83=4,G83,0)</f>
        <v>0</v>
      </c>
      <c r="BE83" s="167">
        <f>IF(AZ83=5,G83,0)</f>
        <v>0</v>
      </c>
      <c r="CA83" s="202">
        <v>1</v>
      </c>
      <c r="CB83" s="202">
        <v>7</v>
      </c>
      <c r="CZ83" s="167">
        <v>0</v>
      </c>
    </row>
    <row r="84" spans="1:104" ht="22.5">
      <c r="A84" s="196">
        <v>34</v>
      </c>
      <c r="B84" s="197" t="s">
        <v>197</v>
      </c>
      <c r="C84" s="198" t="s">
        <v>198</v>
      </c>
      <c r="D84" s="199" t="s">
        <v>123</v>
      </c>
      <c r="E84" s="200">
        <v>0.8</v>
      </c>
      <c r="F84" s="200">
        <v>0</v>
      </c>
      <c r="G84" s="201">
        <f>E84*F84</f>
        <v>0</v>
      </c>
      <c r="O84" s="195">
        <v>2</v>
      </c>
      <c r="AA84" s="167">
        <v>1</v>
      </c>
      <c r="AB84" s="167">
        <v>7</v>
      </c>
      <c r="AC84" s="167">
        <v>7</v>
      </c>
      <c r="AZ84" s="167">
        <v>2</v>
      </c>
      <c r="BA84" s="167">
        <f>IF(AZ84=1,G84,0)</f>
        <v>0</v>
      </c>
      <c r="BB84" s="167">
        <f>IF(AZ84=2,G84,0)</f>
        <v>0</v>
      </c>
      <c r="BC84" s="167">
        <f>IF(AZ84=3,G84,0)</f>
        <v>0</v>
      </c>
      <c r="BD84" s="167">
        <f>IF(AZ84=4,G84,0)</f>
        <v>0</v>
      </c>
      <c r="BE84" s="167">
        <f>IF(AZ84=5,G84,0)</f>
        <v>0</v>
      </c>
      <c r="CA84" s="202">
        <v>1</v>
      </c>
      <c r="CB84" s="202">
        <v>7</v>
      </c>
      <c r="CZ84" s="167">
        <v>2.3000000000000001E-4</v>
      </c>
    </row>
    <row r="85" spans="1:104">
      <c r="A85" s="203"/>
      <c r="B85" s="205"/>
      <c r="C85" s="206" t="s">
        <v>199</v>
      </c>
      <c r="D85" s="207"/>
      <c r="E85" s="208">
        <v>0.8</v>
      </c>
      <c r="F85" s="209"/>
      <c r="G85" s="210"/>
      <c r="M85" s="204" t="s">
        <v>199</v>
      </c>
      <c r="O85" s="195"/>
    </row>
    <row r="86" spans="1:104" ht="22.5">
      <c r="A86" s="196">
        <v>35</v>
      </c>
      <c r="B86" s="197" t="s">
        <v>200</v>
      </c>
      <c r="C86" s="198" t="s">
        <v>201</v>
      </c>
      <c r="D86" s="199" t="s">
        <v>123</v>
      </c>
      <c r="E86" s="200">
        <v>12</v>
      </c>
      <c r="F86" s="200">
        <v>0</v>
      </c>
      <c r="G86" s="201">
        <f>E86*F86</f>
        <v>0</v>
      </c>
      <c r="O86" s="195">
        <v>2</v>
      </c>
      <c r="AA86" s="167">
        <v>1</v>
      </c>
      <c r="AB86" s="167">
        <v>7</v>
      </c>
      <c r="AC86" s="167">
        <v>7</v>
      </c>
      <c r="AZ86" s="167">
        <v>2</v>
      </c>
      <c r="BA86" s="167">
        <f>IF(AZ86=1,G86,0)</f>
        <v>0</v>
      </c>
      <c r="BB86" s="167">
        <f>IF(AZ86=2,G86,0)</f>
        <v>0</v>
      </c>
      <c r="BC86" s="167">
        <f>IF(AZ86=3,G86,0)</f>
        <v>0</v>
      </c>
      <c r="BD86" s="167">
        <f>IF(AZ86=4,G86,0)</f>
        <v>0</v>
      </c>
      <c r="BE86" s="167">
        <f>IF(AZ86=5,G86,0)</f>
        <v>0</v>
      </c>
      <c r="CA86" s="202">
        <v>1</v>
      </c>
      <c r="CB86" s="202">
        <v>7</v>
      </c>
      <c r="CZ86" s="167">
        <v>4.0000000000000003E-5</v>
      </c>
    </row>
    <row r="87" spans="1:104">
      <c r="A87" s="203"/>
      <c r="B87" s="205"/>
      <c r="C87" s="206" t="s">
        <v>202</v>
      </c>
      <c r="D87" s="207"/>
      <c r="E87" s="208">
        <v>12</v>
      </c>
      <c r="F87" s="209"/>
      <c r="G87" s="210"/>
      <c r="M87" s="204" t="s">
        <v>202</v>
      </c>
      <c r="O87" s="195"/>
    </row>
    <row r="88" spans="1:104">
      <c r="A88" s="196">
        <v>36</v>
      </c>
      <c r="B88" s="197" t="s">
        <v>203</v>
      </c>
      <c r="C88" s="198" t="s">
        <v>204</v>
      </c>
      <c r="D88" s="199" t="s">
        <v>90</v>
      </c>
      <c r="E88" s="200">
        <v>18</v>
      </c>
      <c r="F88" s="200">
        <v>0</v>
      </c>
      <c r="G88" s="201">
        <f>E88*F88</f>
        <v>0</v>
      </c>
      <c r="O88" s="195">
        <v>2</v>
      </c>
      <c r="AA88" s="167">
        <v>1</v>
      </c>
      <c r="AB88" s="167">
        <v>7</v>
      </c>
      <c r="AC88" s="167">
        <v>7</v>
      </c>
      <c r="AZ88" s="167">
        <v>2</v>
      </c>
      <c r="BA88" s="167">
        <f>IF(AZ88=1,G88,0)</f>
        <v>0</v>
      </c>
      <c r="BB88" s="167">
        <f>IF(AZ88=2,G88,0)</f>
        <v>0</v>
      </c>
      <c r="BC88" s="167">
        <f>IF(AZ88=3,G88,0)</f>
        <v>0</v>
      </c>
      <c r="BD88" s="167">
        <f>IF(AZ88=4,G88,0)</f>
        <v>0</v>
      </c>
      <c r="BE88" s="167">
        <f>IF(AZ88=5,G88,0)</f>
        <v>0</v>
      </c>
      <c r="CA88" s="202">
        <v>1</v>
      </c>
      <c r="CB88" s="202">
        <v>7</v>
      </c>
      <c r="CZ88" s="167">
        <v>2.0000000000000002E-5</v>
      </c>
    </row>
    <row r="89" spans="1:104" ht="22.5">
      <c r="A89" s="196">
        <v>37</v>
      </c>
      <c r="B89" s="197" t="s">
        <v>205</v>
      </c>
      <c r="C89" s="198" t="s">
        <v>206</v>
      </c>
      <c r="D89" s="199" t="s">
        <v>90</v>
      </c>
      <c r="E89" s="200">
        <v>19.8</v>
      </c>
      <c r="F89" s="200">
        <v>0</v>
      </c>
      <c r="G89" s="201">
        <f>E89*F89</f>
        <v>0</v>
      </c>
      <c r="O89" s="195">
        <v>2</v>
      </c>
      <c r="AA89" s="167">
        <v>12</v>
      </c>
      <c r="AB89" s="167">
        <v>0</v>
      </c>
      <c r="AC89" s="167">
        <v>1</v>
      </c>
      <c r="AZ89" s="167">
        <v>2</v>
      </c>
      <c r="BA89" s="167">
        <f>IF(AZ89=1,G89,0)</f>
        <v>0</v>
      </c>
      <c r="BB89" s="167">
        <f>IF(AZ89=2,G89,0)</f>
        <v>0</v>
      </c>
      <c r="BC89" s="167">
        <f>IF(AZ89=3,G89,0)</f>
        <v>0</v>
      </c>
      <c r="BD89" s="167">
        <f>IF(AZ89=4,G89,0)</f>
        <v>0</v>
      </c>
      <c r="BE89" s="167">
        <f>IF(AZ89=5,G89,0)</f>
        <v>0</v>
      </c>
      <c r="CA89" s="202">
        <v>12</v>
      </c>
      <c r="CB89" s="202">
        <v>0</v>
      </c>
      <c r="CZ89" s="167">
        <v>0</v>
      </c>
    </row>
    <row r="90" spans="1:104">
      <c r="A90" s="203"/>
      <c r="B90" s="205"/>
      <c r="C90" s="206" t="s">
        <v>207</v>
      </c>
      <c r="D90" s="207"/>
      <c r="E90" s="208">
        <v>19.8</v>
      </c>
      <c r="F90" s="209"/>
      <c r="G90" s="210"/>
      <c r="M90" s="204" t="s">
        <v>207</v>
      </c>
      <c r="O90" s="195"/>
    </row>
    <row r="91" spans="1:104">
      <c r="A91" s="196">
        <v>38</v>
      </c>
      <c r="B91" s="197" t="s">
        <v>208</v>
      </c>
      <c r="C91" s="198" t="s">
        <v>209</v>
      </c>
      <c r="D91" s="199" t="s">
        <v>61</v>
      </c>
      <c r="E91" s="200"/>
      <c r="F91" s="200">
        <v>0</v>
      </c>
      <c r="G91" s="201">
        <f>E91*F91</f>
        <v>0</v>
      </c>
      <c r="O91" s="195">
        <v>2</v>
      </c>
      <c r="AA91" s="167">
        <v>7</v>
      </c>
      <c r="AB91" s="167">
        <v>1002</v>
      </c>
      <c r="AC91" s="167">
        <v>5</v>
      </c>
      <c r="AZ91" s="167">
        <v>2</v>
      </c>
      <c r="BA91" s="167">
        <f>IF(AZ91=1,G91,0)</f>
        <v>0</v>
      </c>
      <c r="BB91" s="167">
        <f>IF(AZ91=2,G91,0)</f>
        <v>0</v>
      </c>
      <c r="BC91" s="167">
        <f>IF(AZ91=3,G91,0)</f>
        <v>0</v>
      </c>
      <c r="BD91" s="167">
        <f>IF(AZ91=4,G91,0)</f>
        <v>0</v>
      </c>
      <c r="BE91" s="167">
        <f>IF(AZ91=5,G91,0)</f>
        <v>0</v>
      </c>
      <c r="CA91" s="202">
        <v>7</v>
      </c>
      <c r="CB91" s="202">
        <v>1002</v>
      </c>
      <c r="CZ91" s="167">
        <v>0</v>
      </c>
    </row>
    <row r="92" spans="1:104">
      <c r="A92" s="211"/>
      <c r="B92" s="212" t="s">
        <v>74</v>
      </c>
      <c r="C92" s="213" t="str">
        <f>CONCATENATE(B76," ",C76)</f>
        <v>776 Podlahy povlakové</v>
      </c>
      <c r="D92" s="214"/>
      <c r="E92" s="215"/>
      <c r="F92" s="216"/>
      <c r="G92" s="217">
        <f>SUM(G76:G91)</f>
        <v>0</v>
      </c>
      <c r="O92" s="195">
        <v>4</v>
      </c>
      <c r="BA92" s="218">
        <f>SUM(BA76:BA91)</f>
        <v>0</v>
      </c>
      <c r="BB92" s="218">
        <f>SUM(BB76:BB91)</f>
        <v>0</v>
      </c>
      <c r="BC92" s="218">
        <f>SUM(BC76:BC91)</f>
        <v>0</v>
      </c>
      <c r="BD92" s="218">
        <f>SUM(BD76:BD91)</f>
        <v>0</v>
      </c>
      <c r="BE92" s="218">
        <f>SUM(BE76:BE91)</f>
        <v>0</v>
      </c>
    </row>
    <row r="93" spans="1:104">
      <c r="A93" s="188" t="s">
        <v>72</v>
      </c>
      <c r="B93" s="189" t="s">
        <v>210</v>
      </c>
      <c r="C93" s="190" t="s">
        <v>211</v>
      </c>
      <c r="D93" s="191"/>
      <c r="E93" s="192"/>
      <c r="F93" s="192"/>
      <c r="G93" s="193"/>
      <c r="H93" s="194"/>
      <c r="I93" s="194"/>
      <c r="O93" s="195">
        <v>1</v>
      </c>
    </row>
    <row r="94" spans="1:104">
      <c r="A94" s="196">
        <v>39</v>
      </c>
      <c r="B94" s="197" t="s">
        <v>212</v>
      </c>
      <c r="C94" s="198" t="s">
        <v>213</v>
      </c>
      <c r="D94" s="199" t="s">
        <v>90</v>
      </c>
      <c r="E94" s="200">
        <v>124.306</v>
      </c>
      <c r="F94" s="200">
        <v>0</v>
      </c>
      <c r="G94" s="201">
        <f>E94*F94</f>
        <v>0</v>
      </c>
      <c r="O94" s="195">
        <v>2</v>
      </c>
      <c r="AA94" s="167">
        <v>1</v>
      </c>
      <c r="AB94" s="167">
        <v>7</v>
      </c>
      <c r="AC94" s="167">
        <v>7</v>
      </c>
      <c r="AZ94" s="167">
        <v>2</v>
      </c>
      <c r="BA94" s="167">
        <f>IF(AZ94=1,G94,0)</f>
        <v>0</v>
      </c>
      <c r="BB94" s="167">
        <f>IF(AZ94=2,G94,0)</f>
        <v>0</v>
      </c>
      <c r="BC94" s="167">
        <f>IF(AZ94=3,G94,0)</f>
        <v>0</v>
      </c>
      <c r="BD94" s="167">
        <f>IF(AZ94=4,G94,0)</f>
        <v>0</v>
      </c>
      <c r="BE94" s="167">
        <f>IF(AZ94=5,G94,0)</f>
        <v>0</v>
      </c>
      <c r="CA94" s="202">
        <v>1</v>
      </c>
      <c r="CB94" s="202">
        <v>7</v>
      </c>
      <c r="CZ94" s="167">
        <v>2.2000000000000001E-4</v>
      </c>
    </row>
    <row r="95" spans="1:104">
      <c r="A95" s="203"/>
      <c r="B95" s="205"/>
      <c r="C95" s="206" t="s">
        <v>214</v>
      </c>
      <c r="D95" s="207"/>
      <c r="E95" s="208">
        <v>81.055999999999997</v>
      </c>
      <c r="F95" s="209"/>
      <c r="G95" s="210"/>
      <c r="M95" s="204" t="s">
        <v>214</v>
      </c>
      <c r="O95" s="195"/>
    </row>
    <row r="96" spans="1:104">
      <c r="A96" s="203"/>
      <c r="B96" s="205"/>
      <c r="C96" s="206" t="s">
        <v>215</v>
      </c>
      <c r="D96" s="207"/>
      <c r="E96" s="208">
        <v>33.25</v>
      </c>
      <c r="F96" s="209"/>
      <c r="G96" s="210"/>
      <c r="M96" s="204" t="s">
        <v>215</v>
      </c>
      <c r="O96" s="195"/>
    </row>
    <row r="97" spans="1:104">
      <c r="A97" s="203"/>
      <c r="B97" s="205"/>
      <c r="C97" s="206" t="s">
        <v>216</v>
      </c>
      <c r="D97" s="207"/>
      <c r="E97" s="208">
        <v>10</v>
      </c>
      <c r="F97" s="209"/>
      <c r="G97" s="210"/>
      <c r="M97" s="204" t="s">
        <v>216</v>
      </c>
      <c r="O97" s="195"/>
    </row>
    <row r="98" spans="1:104">
      <c r="A98" s="196">
        <v>40</v>
      </c>
      <c r="B98" s="197" t="s">
        <v>217</v>
      </c>
      <c r="C98" s="198" t="s">
        <v>218</v>
      </c>
      <c r="D98" s="199" t="s">
        <v>90</v>
      </c>
      <c r="E98" s="200">
        <v>50.64</v>
      </c>
      <c r="F98" s="200">
        <v>0</v>
      </c>
      <c r="G98" s="201">
        <f>E98*F98</f>
        <v>0</v>
      </c>
      <c r="O98" s="195">
        <v>2</v>
      </c>
      <c r="AA98" s="167">
        <v>1</v>
      </c>
      <c r="AB98" s="167">
        <v>7</v>
      </c>
      <c r="AC98" s="167">
        <v>7</v>
      </c>
      <c r="AZ98" s="167">
        <v>2</v>
      </c>
      <c r="BA98" s="167">
        <f>IF(AZ98=1,G98,0)</f>
        <v>0</v>
      </c>
      <c r="BB98" s="167">
        <f>IF(AZ98=2,G98,0)</f>
        <v>0</v>
      </c>
      <c r="BC98" s="167">
        <f>IF(AZ98=3,G98,0)</f>
        <v>0</v>
      </c>
      <c r="BD98" s="167">
        <f>IF(AZ98=4,G98,0)</f>
        <v>0</v>
      </c>
      <c r="BE98" s="167">
        <f>IF(AZ98=5,G98,0)</f>
        <v>0</v>
      </c>
      <c r="CA98" s="202">
        <v>1</v>
      </c>
      <c r="CB98" s="202">
        <v>7</v>
      </c>
      <c r="CZ98" s="167">
        <v>0</v>
      </c>
    </row>
    <row r="99" spans="1:104">
      <c r="A99" s="203"/>
      <c r="B99" s="205"/>
      <c r="C99" s="206" t="s">
        <v>94</v>
      </c>
      <c r="D99" s="207"/>
      <c r="E99" s="208">
        <v>32.64</v>
      </c>
      <c r="F99" s="209"/>
      <c r="G99" s="210"/>
      <c r="M99" s="204" t="s">
        <v>94</v>
      </c>
      <c r="O99" s="195"/>
    </row>
    <row r="100" spans="1:104">
      <c r="A100" s="203"/>
      <c r="B100" s="205"/>
      <c r="C100" s="206" t="s">
        <v>91</v>
      </c>
      <c r="D100" s="207"/>
      <c r="E100" s="208">
        <v>18</v>
      </c>
      <c r="F100" s="209"/>
      <c r="G100" s="210"/>
      <c r="M100" s="204" t="s">
        <v>91</v>
      </c>
      <c r="O100" s="195"/>
    </row>
    <row r="101" spans="1:104">
      <c r="A101" s="211"/>
      <c r="B101" s="212" t="s">
        <v>74</v>
      </c>
      <c r="C101" s="213" t="str">
        <f>CONCATENATE(B93," ",C93)</f>
        <v>784 Malby</v>
      </c>
      <c r="D101" s="214"/>
      <c r="E101" s="215"/>
      <c r="F101" s="216"/>
      <c r="G101" s="217">
        <f>SUM(G93:G100)</f>
        <v>0</v>
      </c>
      <c r="O101" s="195">
        <v>4</v>
      </c>
      <c r="BA101" s="218">
        <f>SUM(BA93:BA100)</f>
        <v>0</v>
      </c>
      <c r="BB101" s="218">
        <f>SUM(BB93:BB100)</f>
        <v>0</v>
      </c>
      <c r="BC101" s="218">
        <f>SUM(BC93:BC100)</f>
        <v>0</v>
      </c>
      <c r="BD101" s="218">
        <f>SUM(BD93:BD100)</f>
        <v>0</v>
      </c>
      <c r="BE101" s="218">
        <f>SUM(BE93:BE100)</f>
        <v>0</v>
      </c>
    </row>
    <row r="102" spans="1:104">
      <c r="A102" s="188" t="s">
        <v>72</v>
      </c>
      <c r="B102" s="189" t="s">
        <v>219</v>
      </c>
      <c r="C102" s="190" t="s">
        <v>220</v>
      </c>
      <c r="D102" s="191"/>
      <c r="E102" s="192"/>
      <c r="F102" s="192"/>
      <c r="G102" s="193"/>
      <c r="H102" s="194"/>
      <c r="I102" s="194"/>
      <c r="O102" s="195">
        <v>1</v>
      </c>
    </row>
    <row r="103" spans="1:104">
      <c r="A103" s="196">
        <v>41</v>
      </c>
      <c r="B103" s="197" t="s">
        <v>221</v>
      </c>
      <c r="C103" s="198" t="s">
        <v>222</v>
      </c>
      <c r="D103" s="199" t="s">
        <v>223</v>
      </c>
      <c r="E103" s="200">
        <v>1</v>
      </c>
      <c r="F103" s="200">
        <v>0</v>
      </c>
      <c r="G103" s="201">
        <f>E103*F103</f>
        <v>0</v>
      </c>
      <c r="O103" s="195">
        <v>2</v>
      </c>
      <c r="AA103" s="167">
        <v>1</v>
      </c>
      <c r="AB103" s="167">
        <v>9</v>
      </c>
      <c r="AC103" s="167">
        <v>9</v>
      </c>
      <c r="AZ103" s="167">
        <v>4</v>
      </c>
      <c r="BA103" s="167">
        <f>IF(AZ103=1,G103,0)</f>
        <v>0</v>
      </c>
      <c r="BB103" s="167">
        <f>IF(AZ103=2,G103,0)</f>
        <v>0</v>
      </c>
      <c r="BC103" s="167">
        <f>IF(AZ103=3,G103,0)</f>
        <v>0</v>
      </c>
      <c r="BD103" s="167">
        <f>IF(AZ103=4,G103,0)</f>
        <v>0</v>
      </c>
      <c r="BE103" s="167">
        <f>IF(AZ103=5,G103,0)</f>
        <v>0</v>
      </c>
      <c r="CA103" s="202">
        <v>1</v>
      </c>
      <c r="CB103" s="202">
        <v>9</v>
      </c>
      <c r="CZ103" s="167">
        <v>0</v>
      </c>
    </row>
    <row r="104" spans="1:104">
      <c r="A104" s="211"/>
      <c r="B104" s="212" t="s">
        <v>74</v>
      </c>
      <c r="C104" s="213" t="str">
        <f>CONCATENATE(B102," ",C102)</f>
        <v>M21 Elektromontáže</v>
      </c>
      <c r="D104" s="214"/>
      <c r="E104" s="215"/>
      <c r="F104" s="216"/>
      <c r="G104" s="217">
        <f>SUM(G102:G103)</f>
        <v>0</v>
      </c>
      <c r="O104" s="195">
        <v>4</v>
      </c>
      <c r="BA104" s="218">
        <f>SUM(BA102:BA103)</f>
        <v>0</v>
      </c>
      <c r="BB104" s="218">
        <f>SUM(BB102:BB103)</f>
        <v>0</v>
      </c>
      <c r="BC104" s="218">
        <f>SUM(BC102:BC103)</f>
        <v>0</v>
      </c>
      <c r="BD104" s="218">
        <f>SUM(BD102:BD103)</f>
        <v>0</v>
      </c>
      <c r="BE104" s="218">
        <f>SUM(BE102:BE103)</f>
        <v>0</v>
      </c>
    </row>
    <row r="105" spans="1:104">
      <c r="A105" s="188" t="s">
        <v>72</v>
      </c>
      <c r="B105" s="189" t="s">
        <v>224</v>
      </c>
      <c r="C105" s="190" t="s">
        <v>225</v>
      </c>
      <c r="D105" s="191"/>
      <c r="E105" s="192"/>
      <c r="F105" s="192"/>
      <c r="G105" s="193"/>
      <c r="H105" s="194"/>
      <c r="I105" s="194"/>
      <c r="O105" s="195">
        <v>1</v>
      </c>
    </row>
    <row r="106" spans="1:104">
      <c r="A106" s="196">
        <v>42</v>
      </c>
      <c r="B106" s="197" t="s">
        <v>226</v>
      </c>
      <c r="C106" s="198" t="s">
        <v>227</v>
      </c>
      <c r="D106" s="199" t="s">
        <v>118</v>
      </c>
      <c r="E106" s="200">
        <v>2.2070424000000002</v>
      </c>
      <c r="F106" s="200">
        <v>0</v>
      </c>
      <c r="G106" s="201">
        <f>E106*F106</f>
        <v>0</v>
      </c>
      <c r="O106" s="195">
        <v>2</v>
      </c>
      <c r="AA106" s="167">
        <v>8</v>
      </c>
      <c r="AB106" s="167">
        <v>0</v>
      </c>
      <c r="AC106" s="167">
        <v>3</v>
      </c>
      <c r="AZ106" s="167">
        <v>1</v>
      </c>
      <c r="BA106" s="167">
        <f>IF(AZ106=1,G106,0)</f>
        <v>0</v>
      </c>
      <c r="BB106" s="167">
        <f>IF(AZ106=2,G106,0)</f>
        <v>0</v>
      </c>
      <c r="BC106" s="167">
        <f>IF(AZ106=3,G106,0)</f>
        <v>0</v>
      </c>
      <c r="BD106" s="167">
        <f>IF(AZ106=4,G106,0)</f>
        <v>0</v>
      </c>
      <c r="BE106" s="167">
        <f>IF(AZ106=5,G106,0)</f>
        <v>0</v>
      </c>
      <c r="CA106" s="202">
        <v>8</v>
      </c>
      <c r="CB106" s="202">
        <v>0</v>
      </c>
      <c r="CZ106" s="167">
        <v>0</v>
      </c>
    </row>
    <row r="107" spans="1:104">
      <c r="A107" s="196">
        <v>43</v>
      </c>
      <c r="B107" s="197" t="s">
        <v>228</v>
      </c>
      <c r="C107" s="198" t="s">
        <v>229</v>
      </c>
      <c r="D107" s="199" t="s">
        <v>118</v>
      </c>
      <c r="E107" s="200">
        <v>2.2070424000000002</v>
      </c>
      <c r="F107" s="200">
        <v>0</v>
      </c>
      <c r="G107" s="201">
        <f>E107*F107</f>
        <v>0</v>
      </c>
      <c r="O107" s="195">
        <v>2</v>
      </c>
      <c r="AA107" s="167">
        <v>8</v>
      </c>
      <c r="AB107" s="167">
        <v>0</v>
      </c>
      <c r="AC107" s="167">
        <v>3</v>
      </c>
      <c r="AZ107" s="167">
        <v>1</v>
      </c>
      <c r="BA107" s="167">
        <f>IF(AZ107=1,G107,0)</f>
        <v>0</v>
      </c>
      <c r="BB107" s="167">
        <f>IF(AZ107=2,G107,0)</f>
        <v>0</v>
      </c>
      <c r="BC107" s="167">
        <f>IF(AZ107=3,G107,0)</f>
        <v>0</v>
      </c>
      <c r="BD107" s="167">
        <f>IF(AZ107=4,G107,0)</f>
        <v>0</v>
      </c>
      <c r="BE107" s="167">
        <f>IF(AZ107=5,G107,0)</f>
        <v>0</v>
      </c>
      <c r="CA107" s="202">
        <v>8</v>
      </c>
      <c r="CB107" s="202">
        <v>0</v>
      </c>
      <c r="CZ107" s="167">
        <v>0</v>
      </c>
    </row>
    <row r="108" spans="1:104">
      <c r="A108" s="196">
        <v>44</v>
      </c>
      <c r="B108" s="197" t="s">
        <v>230</v>
      </c>
      <c r="C108" s="198" t="s">
        <v>231</v>
      </c>
      <c r="D108" s="199" t="s">
        <v>118</v>
      </c>
      <c r="E108" s="200">
        <v>2.2070424000000002</v>
      </c>
      <c r="F108" s="200">
        <v>0</v>
      </c>
      <c r="G108" s="201">
        <f>E108*F108</f>
        <v>0</v>
      </c>
      <c r="O108" s="195">
        <v>2</v>
      </c>
      <c r="AA108" s="167">
        <v>8</v>
      </c>
      <c r="AB108" s="167">
        <v>0</v>
      </c>
      <c r="AC108" s="167">
        <v>3</v>
      </c>
      <c r="AZ108" s="167">
        <v>1</v>
      </c>
      <c r="BA108" s="167">
        <f>IF(AZ108=1,G108,0)</f>
        <v>0</v>
      </c>
      <c r="BB108" s="167">
        <f>IF(AZ108=2,G108,0)</f>
        <v>0</v>
      </c>
      <c r="BC108" s="167">
        <f>IF(AZ108=3,G108,0)</f>
        <v>0</v>
      </c>
      <c r="BD108" s="167">
        <f>IF(AZ108=4,G108,0)</f>
        <v>0</v>
      </c>
      <c r="BE108" s="167">
        <f>IF(AZ108=5,G108,0)</f>
        <v>0</v>
      </c>
      <c r="CA108" s="202">
        <v>8</v>
      </c>
      <c r="CB108" s="202">
        <v>0</v>
      </c>
      <c r="CZ108" s="167">
        <v>0</v>
      </c>
    </row>
    <row r="109" spans="1:104">
      <c r="A109" s="196">
        <v>45</v>
      </c>
      <c r="B109" s="197" t="s">
        <v>232</v>
      </c>
      <c r="C109" s="198" t="s">
        <v>233</v>
      </c>
      <c r="D109" s="199" t="s">
        <v>118</v>
      </c>
      <c r="E109" s="200">
        <v>2.2070424000000002</v>
      </c>
      <c r="F109" s="200">
        <v>0</v>
      </c>
      <c r="G109" s="201">
        <f>E109*F109</f>
        <v>0</v>
      </c>
      <c r="O109" s="195">
        <v>2</v>
      </c>
      <c r="AA109" s="167">
        <v>8</v>
      </c>
      <c r="AB109" s="167">
        <v>0</v>
      </c>
      <c r="AC109" s="167">
        <v>3</v>
      </c>
      <c r="AZ109" s="167">
        <v>1</v>
      </c>
      <c r="BA109" s="167">
        <f>IF(AZ109=1,G109,0)</f>
        <v>0</v>
      </c>
      <c r="BB109" s="167">
        <f>IF(AZ109=2,G109,0)</f>
        <v>0</v>
      </c>
      <c r="BC109" s="167">
        <f>IF(AZ109=3,G109,0)</f>
        <v>0</v>
      </c>
      <c r="BD109" s="167">
        <f>IF(AZ109=4,G109,0)</f>
        <v>0</v>
      </c>
      <c r="BE109" s="167">
        <f>IF(AZ109=5,G109,0)</f>
        <v>0</v>
      </c>
      <c r="CA109" s="202">
        <v>8</v>
      </c>
      <c r="CB109" s="202">
        <v>0</v>
      </c>
      <c r="CZ109" s="167">
        <v>0</v>
      </c>
    </row>
    <row r="110" spans="1:104">
      <c r="A110" s="196">
        <v>46</v>
      </c>
      <c r="B110" s="197" t="s">
        <v>234</v>
      </c>
      <c r="C110" s="198" t="s">
        <v>235</v>
      </c>
      <c r="D110" s="199" t="s">
        <v>118</v>
      </c>
      <c r="E110" s="200">
        <v>2.2070424000000002</v>
      </c>
      <c r="F110" s="200">
        <v>0</v>
      </c>
      <c r="G110" s="201">
        <f>E110*F110</f>
        <v>0</v>
      </c>
      <c r="O110" s="195">
        <v>2</v>
      </c>
      <c r="AA110" s="167">
        <v>8</v>
      </c>
      <c r="AB110" s="167">
        <v>0</v>
      </c>
      <c r="AC110" s="167">
        <v>3</v>
      </c>
      <c r="AZ110" s="167">
        <v>1</v>
      </c>
      <c r="BA110" s="167">
        <f>IF(AZ110=1,G110,0)</f>
        <v>0</v>
      </c>
      <c r="BB110" s="167">
        <f>IF(AZ110=2,G110,0)</f>
        <v>0</v>
      </c>
      <c r="BC110" s="167">
        <f>IF(AZ110=3,G110,0)</f>
        <v>0</v>
      </c>
      <c r="BD110" s="167">
        <f>IF(AZ110=4,G110,0)</f>
        <v>0</v>
      </c>
      <c r="BE110" s="167">
        <f>IF(AZ110=5,G110,0)</f>
        <v>0</v>
      </c>
      <c r="CA110" s="202">
        <v>8</v>
      </c>
      <c r="CB110" s="202">
        <v>0</v>
      </c>
      <c r="CZ110" s="167">
        <v>0</v>
      </c>
    </row>
    <row r="111" spans="1:104">
      <c r="A111" s="196">
        <v>47</v>
      </c>
      <c r="B111" s="197" t="s">
        <v>236</v>
      </c>
      <c r="C111" s="198" t="s">
        <v>237</v>
      </c>
      <c r="D111" s="199" t="s">
        <v>118</v>
      </c>
      <c r="E111" s="200">
        <v>2.2070424000000002</v>
      </c>
      <c r="F111" s="200">
        <v>0</v>
      </c>
      <c r="G111" s="201">
        <f>E111*F111</f>
        <v>0</v>
      </c>
      <c r="O111" s="195">
        <v>2</v>
      </c>
      <c r="AA111" s="167">
        <v>8</v>
      </c>
      <c r="AB111" s="167">
        <v>0</v>
      </c>
      <c r="AC111" s="167">
        <v>3</v>
      </c>
      <c r="AZ111" s="167">
        <v>1</v>
      </c>
      <c r="BA111" s="167">
        <f>IF(AZ111=1,G111,0)</f>
        <v>0</v>
      </c>
      <c r="BB111" s="167">
        <f>IF(AZ111=2,G111,0)</f>
        <v>0</v>
      </c>
      <c r="BC111" s="167">
        <f>IF(AZ111=3,G111,0)</f>
        <v>0</v>
      </c>
      <c r="BD111" s="167">
        <f>IF(AZ111=4,G111,0)</f>
        <v>0</v>
      </c>
      <c r="BE111" s="167">
        <f>IF(AZ111=5,G111,0)</f>
        <v>0</v>
      </c>
      <c r="CA111" s="202">
        <v>8</v>
      </c>
      <c r="CB111" s="202">
        <v>0</v>
      </c>
      <c r="CZ111" s="167">
        <v>0</v>
      </c>
    </row>
    <row r="112" spans="1:104">
      <c r="A112" s="196">
        <v>48</v>
      </c>
      <c r="B112" s="197" t="s">
        <v>238</v>
      </c>
      <c r="C112" s="198" t="s">
        <v>239</v>
      </c>
      <c r="D112" s="199" t="s">
        <v>118</v>
      </c>
      <c r="E112" s="200">
        <v>2.2070424000000002</v>
      </c>
      <c r="F112" s="200">
        <v>0</v>
      </c>
      <c r="G112" s="201">
        <f>E112*F112</f>
        <v>0</v>
      </c>
      <c r="O112" s="195">
        <v>2</v>
      </c>
      <c r="AA112" s="167">
        <v>8</v>
      </c>
      <c r="AB112" s="167">
        <v>0</v>
      </c>
      <c r="AC112" s="167">
        <v>3</v>
      </c>
      <c r="AZ112" s="167">
        <v>1</v>
      </c>
      <c r="BA112" s="167">
        <f>IF(AZ112=1,G112,0)</f>
        <v>0</v>
      </c>
      <c r="BB112" s="167">
        <f>IF(AZ112=2,G112,0)</f>
        <v>0</v>
      </c>
      <c r="BC112" s="167">
        <f>IF(AZ112=3,G112,0)</f>
        <v>0</v>
      </c>
      <c r="BD112" s="167">
        <f>IF(AZ112=4,G112,0)</f>
        <v>0</v>
      </c>
      <c r="BE112" s="167">
        <f>IF(AZ112=5,G112,0)</f>
        <v>0</v>
      </c>
      <c r="CA112" s="202">
        <v>8</v>
      </c>
      <c r="CB112" s="202">
        <v>0</v>
      </c>
      <c r="CZ112" s="167">
        <v>0</v>
      </c>
    </row>
    <row r="113" spans="1:57">
      <c r="A113" s="211"/>
      <c r="B113" s="212" t="s">
        <v>74</v>
      </c>
      <c r="C113" s="213" t="str">
        <f>CONCATENATE(B105," ",C105)</f>
        <v>D96 Přesuny suti a vybouraných hmot</v>
      </c>
      <c r="D113" s="214"/>
      <c r="E113" s="215"/>
      <c r="F113" s="216"/>
      <c r="G113" s="217">
        <f>SUM(G105:G112)</f>
        <v>0</v>
      </c>
      <c r="O113" s="195">
        <v>4</v>
      </c>
      <c r="BA113" s="218">
        <f>SUM(BA105:BA112)</f>
        <v>0</v>
      </c>
      <c r="BB113" s="218">
        <f>SUM(BB105:BB112)</f>
        <v>0</v>
      </c>
      <c r="BC113" s="218">
        <f>SUM(BC105:BC112)</f>
        <v>0</v>
      </c>
      <c r="BD113" s="218">
        <f>SUM(BD105:BD112)</f>
        <v>0</v>
      </c>
      <c r="BE113" s="218">
        <f>SUM(BE105:BE112)</f>
        <v>0</v>
      </c>
    </row>
    <row r="114" spans="1:57">
      <c r="E114" s="167"/>
    </row>
    <row r="115" spans="1:57">
      <c r="E115" s="167"/>
    </row>
    <row r="116" spans="1:57">
      <c r="E116" s="167"/>
    </row>
    <row r="117" spans="1:57">
      <c r="E117" s="167"/>
    </row>
    <row r="118" spans="1:57">
      <c r="E118" s="167"/>
    </row>
    <row r="119" spans="1:57">
      <c r="E119" s="167"/>
    </row>
    <row r="120" spans="1:57">
      <c r="E120" s="167"/>
    </row>
    <row r="121" spans="1:57">
      <c r="E121" s="167"/>
    </row>
    <row r="122" spans="1:57">
      <c r="E122" s="167"/>
    </row>
    <row r="123" spans="1:57">
      <c r="E123" s="167"/>
    </row>
    <row r="124" spans="1:57">
      <c r="E124" s="167"/>
    </row>
    <row r="125" spans="1:57">
      <c r="E125" s="167"/>
    </row>
    <row r="126" spans="1:57">
      <c r="E126" s="167"/>
    </row>
    <row r="127" spans="1:57">
      <c r="E127" s="167"/>
    </row>
    <row r="128" spans="1:57">
      <c r="E128" s="167"/>
    </row>
    <row r="129" spans="1:7">
      <c r="E129" s="167"/>
    </row>
    <row r="130" spans="1:7">
      <c r="E130" s="167"/>
    </row>
    <row r="131" spans="1:7">
      <c r="E131" s="167"/>
    </row>
    <row r="132" spans="1:7">
      <c r="E132" s="167"/>
    </row>
    <row r="133" spans="1:7">
      <c r="E133" s="167"/>
    </row>
    <row r="134" spans="1:7">
      <c r="E134" s="167"/>
    </row>
    <row r="135" spans="1:7">
      <c r="E135" s="167"/>
    </row>
    <row r="136" spans="1:7">
      <c r="E136" s="167"/>
    </row>
    <row r="137" spans="1:7">
      <c r="A137" s="219"/>
      <c r="B137" s="219"/>
      <c r="C137" s="219"/>
      <c r="D137" s="219"/>
      <c r="E137" s="219"/>
      <c r="F137" s="219"/>
      <c r="G137" s="219"/>
    </row>
    <row r="138" spans="1:7">
      <c r="A138" s="219"/>
      <c r="B138" s="219"/>
      <c r="C138" s="219"/>
      <c r="D138" s="219"/>
      <c r="E138" s="219"/>
      <c r="F138" s="219"/>
      <c r="G138" s="219"/>
    </row>
    <row r="139" spans="1:7">
      <c r="A139" s="219"/>
      <c r="B139" s="219"/>
      <c r="C139" s="219"/>
      <c r="D139" s="219"/>
      <c r="E139" s="219"/>
      <c r="F139" s="219"/>
      <c r="G139" s="219"/>
    </row>
    <row r="140" spans="1:7">
      <c r="A140" s="219"/>
      <c r="B140" s="219"/>
      <c r="C140" s="219"/>
      <c r="D140" s="219"/>
      <c r="E140" s="219"/>
      <c r="F140" s="219"/>
      <c r="G140" s="219"/>
    </row>
    <row r="141" spans="1:7">
      <c r="E141" s="167"/>
    </row>
    <row r="142" spans="1:7">
      <c r="E142" s="167"/>
    </row>
    <row r="143" spans="1:7">
      <c r="E143" s="167"/>
    </row>
    <row r="144" spans="1:7">
      <c r="E144" s="167"/>
    </row>
    <row r="145" spans="5:5">
      <c r="E145" s="167"/>
    </row>
    <row r="146" spans="5:5">
      <c r="E146" s="167"/>
    </row>
    <row r="147" spans="5:5">
      <c r="E147" s="167"/>
    </row>
    <row r="148" spans="5:5">
      <c r="E148" s="167"/>
    </row>
    <row r="149" spans="5:5">
      <c r="E149" s="167"/>
    </row>
    <row r="150" spans="5:5">
      <c r="E150" s="167"/>
    </row>
    <row r="151" spans="5:5">
      <c r="E151" s="167"/>
    </row>
    <row r="152" spans="5:5">
      <c r="E152" s="167"/>
    </row>
    <row r="153" spans="5:5">
      <c r="E153" s="167"/>
    </row>
    <row r="154" spans="5:5">
      <c r="E154" s="167"/>
    </row>
    <row r="155" spans="5:5">
      <c r="E155" s="167"/>
    </row>
    <row r="156" spans="5:5">
      <c r="E156" s="167"/>
    </row>
    <row r="157" spans="5:5">
      <c r="E157" s="167"/>
    </row>
    <row r="158" spans="5:5">
      <c r="E158" s="167"/>
    </row>
    <row r="159" spans="5:5">
      <c r="E159" s="167"/>
    </row>
    <row r="160" spans="5:5">
      <c r="E160" s="167"/>
    </row>
    <row r="161" spans="1:7">
      <c r="E161" s="167"/>
    </row>
    <row r="162" spans="1:7">
      <c r="E162" s="167"/>
    </row>
    <row r="163" spans="1:7">
      <c r="E163" s="167"/>
    </row>
    <row r="164" spans="1:7">
      <c r="E164" s="167"/>
    </row>
    <row r="165" spans="1:7">
      <c r="E165" s="167"/>
    </row>
    <row r="166" spans="1:7">
      <c r="E166" s="167"/>
    </row>
    <row r="167" spans="1:7">
      <c r="E167" s="167"/>
    </row>
    <row r="168" spans="1:7">
      <c r="E168" s="167"/>
    </row>
    <row r="169" spans="1:7">
      <c r="E169" s="167"/>
    </row>
    <row r="170" spans="1:7">
      <c r="E170" s="167"/>
    </row>
    <row r="171" spans="1:7">
      <c r="E171" s="167"/>
    </row>
    <row r="172" spans="1:7">
      <c r="A172" s="220"/>
      <c r="B172" s="220"/>
    </row>
    <row r="173" spans="1:7">
      <c r="A173" s="219"/>
      <c r="B173" s="219"/>
      <c r="C173" s="222"/>
      <c r="D173" s="222"/>
      <c r="E173" s="223"/>
      <c r="F173" s="222"/>
      <c r="G173" s="224"/>
    </row>
    <row r="174" spans="1:7">
      <c r="A174" s="225"/>
      <c r="B174" s="225"/>
      <c r="C174" s="219"/>
      <c r="D174" s="219"/>
      <c r="E174" s="226"/>
      <c r="F174" s="219"/>
      <c r="G174" s="219"/>
    </row>
    <row r="175" spans="1:7">
      <c r="A175" s="219"/>
      <c r="B175" s="219"/>
      <c r="C175" s="219"/>
      <c r="D175" s="219"/>
      <c r="E175" s="226"/>
      <c r="F175" s="219"/>
      <c r="G175" s="219"/>
    </row>
    <row r="176" spans="1:7">
      <c r="A176" s="219"/>
      <c r="B176" s="219"/>
      <c r="C176" s="219"/>
      <c r="D176" s="219"/>
      <c r="E176" s="226"/>
      <c r="F176" s="219"/>
      <c r="G176" s="219"/>
    </row>
    <row r="177" spans="1:7">
      <c r="A177" s="219"/>
      <c r="B177" s="219"/>
      <c r="C177" s="219"/>
      <c r="D177" s="219"/>
      <c r="E177" s="226"/>
      <c r="F177" s="219"/>
      <c r="G177" s="219"/>
    </row>
    <row r="178" spans="1:7">
      <c r="A178" s="219"/>
      <c r="B178" s="219"/>
      <c r="C178" s="219"/>
      <c r="D178" s="219"/>
      <c r="E178" s="226"/>
      <c r="F178" s="219"/>
      <c r="G178" s="219"/>
    </row>
    <row r="179" spans="1:7">
      <c r="A179" s="219"/>
      <c r="B179" s="219"/>
      <c r="C179" s="219"/>
      <c r="D179" s="219"/>
      <c r="E179" s="226"/>
      <c r="F179" s="219"/>
      <c r="G179" s="219"/>
    </row>
    <row r="180" spans="1:7">
      <c r="A180" s="219"/>
      <c r="B180" s="219"/>
      <c r="C180" s="219"/>
      <c r="D180" s="219"/>
      <c r="E180" s="226"/>
      <c r="F180" s="219"/>
      <c r="G180" s="219"/>
    </row>
    <row r="181" spans="1:7">
      <c r="A181" s="219"/>
      <c r="B181" s="219"/>
      <c r="C181" s="219"/>
      <c r="D181" s="219"/>
      <c r="E181" s="226"/>
      <c r="F181" s="219"/>
      <c r="G181" s="219"/>
    </row>
    <row r="182" spans="1:7">
      <c r="A182" s="219"/>
      <c r="B182" s="219"/>
      <c r="C182" s="219"/>
      <c r="D182" s="219"/>
      <c r="E182" s="226"/>
      <c r="F182" s="219"/>
      <c r="G182" s="219"/>
    </row>
    <row r="183" spans="1:7">
      <c r="A183" s="219"/>
      <c r="B183" s="219"/>
      <c r="C183" s="219"/>
      <c r="D183" s="219"/>
      <c r="E183" s="226"/>
      <c r="F183" s="219"/>
      <c r="G183" s="219"/>
    </row>
    <row r="184" spans="1:7">
      <c r="A184" s="219"/>
      <c r="B184" s="219"/>
      <c r="C184" s="219"/>
      <c r="D184" s="219"/>
      <c r="E184" s="226"/>
      <c r="F184" s="219"/>
      <c r="G184" s="219"/>
    </row>
    <row r="185" spans="1:7">
      <c r="A185" s="219"/>
      <c r="B185" s="219"/>
      <c r="C185" s="219"/>
      <c r="D185" s="219"/>
      <c r="E185" s="226"/>
      <c r="F185" s="219"/>
      <c r="G185" s="219"/>
    </row>
    <row r="186" spans="1:7">
      <c r="A186" s="219"/>
      <c r="B186" s="219"/>
      <c r="C186" s="219"/>
      <c r="D186" s="219"/>
      <c r="E186" s="226"/>
      <c r="F186" s="219"/>
      <c r="G186" s="219"/>
    </row>
  </sheetData>
  <mergeCells count="29">
    <mergeCell ref="C95:D95"/>
    <mergeCell ref="C96:D96"/>
    <mergeCell ref="C97:D97"/>
    <mergeCell ref="C99:D99"/>
    <mergeCell ref="C100:D100"/>
    <mergeCell ref="C78:D78"/>
    <mergeCell ref="C80:D80"/>
    <mergeCell ref="C82:D82"/>
    <mergeCell ref="C85:D85"/>
    <mergeCell ref="C87:D87"/>
    <mergeCell ref="C90:D90"/>
    <mergeCell ref="C70:D70"/>
    <mergeCell ref="C74:D74"/>
    <mergeCell ref="C54:D54"/>
    <mergeCell ref="C58:D58"/>
    <mergeCell ref="C60:D60"/>
    <mergeCell ref="C61:D61"/>
    <mergeCell ref="C35:D35"/>
    <mergeCell ref="C24:D24"/>
    <mergeCell ref="C25:D25"/>
    <mergeCell ref="C28:D28"/>
    <mergeCell ref="C12:D12"/>
    <mergeCell ref="C14:D14"/>
    <mergeCell ref="C16:D16"/>
    <mergeCell ref="C17:D17"/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Volcik</dc:creator>
  <cp:lastModifiedBy>Volcik</cp:lastModifiedBy>
  <dcterms:created xsi:type="dcterms:W3CDTF">2013-06-03T05:47:50Z</dcterms:created>
  <dcterms:modified xsi:type="dcterms:W3CDTF">2013-06-03T05:48:13Z</dcterms:modified>
</cp:coreProperties>
</file>