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965" yWindow="135" windowWidth="13275" windowHeight="11640" activeTab="3"/>
  </bookViews>
  <sheets>
    <sheet name="Obsah" sheetId="1" r:id="rId1"/>
    <sheet name="Tabulka 1" sheetId="2" r:id="rId2"/>
    <sheet name="Tabulka 2" sheetId="6" r:id="rId3"/>
    <sheet name="Tabulka 3a" sheetId="12" r:id="rId4"/>
    <sheet name="Tabulka 3b" sheetId="7" r:id="rId5"/>
    <sheet name="Tabulka 4" sheetId="8" r:id="rId6"/>
    <sheet name="Tabulka 5" sheetId="9" r:id="rId7"/>
    <sheet name="Tabulka 6" sheetId="10" r:id="rId8"/>
    <sheet name="Tabulka 7" sheetId="11" r:id="rId9"/>
    <sheet name="Tabulka 8" sheetId="3" r:id="rId10"/>
    <sheet name="Tabulka 9" sheetId="4" r:id="rId11"/>
  </sheets>
  <calcPr calcId="145621"/>
</workbook>
</file>

<file path=xl/calcChain.xml><?xml version="1.0" encoding="utf-8"?>
<calcChain xmlns="http://schemas.openxmlformats.org/spreadsheetml/2006/main">
  <c r="H9" i="11" l="1"/>
  <c r="I10" i="2"/>
  <c r="Q12" i="7" l="1"/>
  <c r="Q7" i="7"/>
  <c r="Q16" i="7"/>
  <c r="Q15" i="7"/>
  <c r="Q14" i="7"/>
  <c r="Q13" i="7"/>
  <c r="Q11" i="7"/>
  <c r="Q10" i="7"/>
  <c r="Q9" i="7"/>
  <c r="Q8" i="7"/>
  <c r="Q6" i="7"/>
  <c r="Q5" i="7"/>
  <c r="Q4" i="7"/>
  <c r="Q3" i="7"/>
  <c r="Q17" i="7" l="1"/>
  <c r="G9" i="11"/>
  <c r="I11" i="8" l="1"/>
  <c r="I54" i="8" s="1"/>
  <c r="I53" i="8"/>
  <c r="H37" i="12" l="1"/>
  <c r="H19" i="12"/>
  <c r="H38" i="12" s="1"/>
  <c r="J17" i="7"/>
  <c r="H17" i="7"/>
  <c r="F17" i="7"/>
  <c r="D17" i="7"/>
  <c r="B17" i="7"/>
  <c r="H6" i="9" l="1"/>
  <c r="F53" i="8"/>
  <c r="G53" i="8"/>
  <c r="H53" i="8"/>
  <c r="G11" i="8"/>
  <c r="H11" i="8"/>
  <c r="F19" i="12"/>
  <c r="G19" i="12"/>
  <c r="G38" i="12" s="1"/>
  <c r="I19" i="12"/>
  <c r="F10" i="2"/>
  <c r="H10" i="2"/>
  <c r="G37" i="12"/>
  <c r="F37" i="12"/>
  <c r="F38" i="12"/>
  <c r="C9" i="11"/>
  <c r="H54" i="8" l="1"/>
  <c r="G54" i="8"/>
  <c r="F18" i="6"/>
  <c r="E18" i="6"/>
  <c r="C18" i="6"/>
  <c r="B18" i="6"/>
  <c r="P5" i="4"/>
  <c r="O5" i="4"/>
  <c r="J5" i="4"/>
  <c r="K5" i="4"/>
  <c r="L5" i="4"/>
  <c r="F6" i="9"/>
  <c r="G6" i="9"/>
  <c r="E6" i="9"/>
  <c r="F11" i="8"/>
  <c r="F54" i="8" s="1"/>
  <c r="G10" i="2"/>
  <c r="D11" i="6"/>
  <c r="D18" i="6" s="1"/>
  <c r="D9" i="11"/>
  <c r="Q21" i="3"/>
  <c r="I21" i="3"/>
  <c r="J21" i="3"/>
  <c r="K21" i="3"/>
  <c r="L21" i="3"/>
  <c r="M21" i="3"/>
  <c r="N21" i="3"/>
  <c r="P21" i="3"/>
  <c r="Q5" i="4"/>
  <c r="O21" i="3"/>
  <c r="H21" i="3"/>
  <c r="F9" i="11"/>
  <c r="E9" i="11"/>
  <c r="K6" i="9"/>
  <c r="J6" i="9"/>
  <c r="R17" i="7"/>
  <c r="K17" i="7"/>
  <c r="I17" i="7"/>
  <c r="G17" i="7"/>
  <c r="E17" i="7"/>
  <c r="C17" i="7"/>
</calcChain>
</file>

<file path=xl/sharedStrings.xml><?xml version="1.0" encoding="utf-8"?>
<sst xmlns="http://schemas.openxmlformats.org/spreadsheetml/2006/main" count="702" uniqueCount="437">
  <si>
    <t>Návrh předběžného rozpočtu na zabezpečení mezinárodních soutěží v roce 2013</t>
  </si>
  <si>
    <t>Číslo soutěže</t>
  </si>
  <si>
    <t>Místo konání</t>
  </si>
  <si>
    <t>Počet osob</t>
  </si>
  <si>
    <t>Termín konání</t>
  </si>
  <si>
    <t>Délka pobytu</t>
  </si>
  <si>
    <t>Účastnický poplatek</t>
  </si>
  <si>
    <t>Cestovné -zahraniční</t>
  </si>
  <si>
    <t>Cestovné -tuzemské</t>
  </si>
  <si>
    <t>Ubytování</t>
  </si>
  <si>
    <t>Stravování</t>
  </si>
  <si>
    <t>Víza</t>
  </si>
  <si>
    <t>Pojištění</t>
  </si>
  <si>
    <t>Ostatní</t>
  </si>
  <si>
    <t>Požadovaná výše dotace na rok 2013</t>
  </si>
  <si>
    <t>MA  1</t>
  </si>
  <si>
    <t>Mezinárodní matematická olympiáda, IČO  00444871</t>
  </si>
  <si>
    <t>Jihoafrická republika</t>
  </si>
  <si>
    <t>6+2</t>
  </si>
  <si>
    <t>3.7.</t>
  </si>
  <si>
    <t>11+2(vedoucí), 8+2 (ostatní)</t>
  </si>
  <si>
    <t>MA  2</t>
  </si>
  <si>
    <t>Středoevropská matematická olympiáda, IČO  00444871</t>
  </si>
  <si>
    <t>Německo,     Drážďany</t>
  </si>
  <si>
    <t>18.9.</t>
  </si>
  <si>
    <t>5+2</t>
  </si>
  <si>
    <t xml:space="preserve">MA  3 </t>
  </si>
  <si>
    <t>Mezinárodní fyzikální olympiáda, IČO  00444871</t>
  </si>
  <si>
    <t>Kazachstán, Astana</t>
  </si>
  <si>
    <t>13.7.</t>
  </si>
  <si>
    <t>8+2</t>
  </si>
  <si>
    <t>MA  4</t>
  </si>
  <si>
    <t>Mezinárodní turnaj mladých fyziků, IČO  00444871</t>
  </si>
  <si>
    <t>Velká Británie,   Shrewsbury</t>
  </si>
  <si>
    <t>5+3</t>
  </si>
  <si>
    <t>6+2 (8+2, 1 os.)</t>
  </si>
  <si>
    <t>MA  5</t>
  </si>
  <si>
    <t>Mezinárodní olympiáda v informatice, IČO  00444871</t>
  </si>
  <si>
    <t>Tchaj-Wan</t>
  </si>
  <si>
    <t>4+2</t>
  </si>
  <si>
    <t>MA  6</t>
  </si>
  <si>
    <t>Středoevropská olympiáda v informatice, IČO  00444871</t>
  </si>
  <si>
    <t>Německo, Jena</t>
  </si>
  <si>
    <t>červen</t>
  </si>
  <si>
    <t>MA  7</t>
  </si>
  <si>
    <t>INTEL ISEF 2014, IČO 00564613</t>
  </si>
  <si>
    <t>USA, Los Angeles</t>
  </si>
  <si>
    <t>3+1</t>
  </si>
  <si>
    <t>květen</t>
  </si>
  <si>
    <t>MA  8</t>
  </si>
  <si>
    <t>MA  9</t>
  </si>
  <si>
    <t>Vietnam, Hanoj</t>
  </si>
  <si>
    <t>21.7.</t>
  </si>
  <si>
    <t>MA  10</t>
  </si>
  <si>
    <t>Mezinárodní biologická olympiáda (IBO), IČO 60460709</t>
  </si>
  <si>
    <t xml:space="preserve">Indonésie, Bali </t>
  </si>
  <si>
    <t>6.7.</t>
  </si>
  <si>
    <t>8+3</t>
  </si>
  <si>
    <t>MA 11</t>
  </si>
  <si>
    <t>Mezinárodní astronomická olympiáda (IAO), IČO 00444537</t>
  </si>
  <si>
    <t>Kyrgystán</t>
  </si>
  <si>
    <t>10+4</t>
  </si>
  <si>
    <t>9+2</t>
  </si>
  <si>
    <t>MA  12</t>
  </si>
  <si>
    <t>Mezinárodní olympiáda v astronomii a astrofyzice (IOAA), IČO 00444537</t>
  </si>
  <si>
    <t>Rumunsko</t>
  </si>
  <si>
    <t>MA  13</t>
  </si>
  <si>
    <t>Mezinárodní geografická olympiáda (IGU), IČO 00216208</t>
  </si>
  <si>
    <t>Poslko, Kraków</t>
  </si>
  <si>
    <t>11.9.</t>
  </si>
  <si>
    <t>7+2</t>
  </si>
  <si>
    <t>MA  14</t>
  </si>
  <si>
    <t>Evropa ve škole, IČO 00022217</t>
  </si>
  <si>
    <t>Německo, Bad Marienberg</t>
  </si>
  <si>
    <t>červenec</t>
  </si>
  <si>
    <t>MA  15</t>
  </si>
  <si>
    <t>European Union Contest for Young Scientists,IČO 00022217</t>
  </si>
  <si>
    <t>Polsko, Varšava</t>
  </si>
  <si>
    <t>září</t>
  </si>
  <si>
    <t>MA  16</t>
  </si>
  <si>
    <t>USA, Nové Mexiko, Albuquerque</t>
  </si>
  <si>
    <t>1.8.</t>
  </si>
  <si>
    <t>MA  17</t>
  </si>
  <si>
    <t>International Linguistics Olympiad, IČO 00216208</t>
  </si>
  <si>
    <t>Čína, Peking</t>
  </si>
  <si>
    <t>CELKEM</t>
  </si>
  <si>
    <t>MA I.</t>
  </si>
  <si>
    <t>Česko-slovenský Autoopravář Junior, IČO 00219321</t>
  </si>
  <si>
    <t>ČR, Mladá Boleslav</t>
  </si>
  <si>
    <t>22+22</t>
  </si>
  <si>
    <t>MA II.</t>
  </si>
  <si>
    <t>Česká repulika, Brno</t>
  </si>
  <si>
    <t>32+14</t>
  </si>
  <si>
    <t>Tabulka č. 2</t>
  </si>
  <si>
    <t>Tabulka č. 1</t>
  </si>
  <si>
    <t>Tabulka č. 4</t>
  </si>
  <si>
    <t>Tabulka č. 5</t>
  </si>
  <si>
    <t>Tabulka č. 6</t>
  </si>
  <si>
    <t>Tabulka č. 7</t>
  </si>
  <si>
    <t>Tabulka č. 8</t>
  </si>
  <si>
    <t>Finanční prostředky po krajích k zabezpečení jednotlivých ústředních kol</t>
  </si>
  <si>
    <t>Kontrolní součty podle způsobu převodu FP</t>
  </si>
  <si>
    <t>Tabulka č. 9</t>
  </si>
  <si>
    <t>Ozn.</t>
  </si>
  <si>
    <t>Kraj</t>
  </si>
  <si>
    <t>Soutěž</t>
  </si>
  <si>
    <t>Adresa</t>
  </si>
  <si>
    <t>Finanční prostředky</t>
  </si>
  <si>
    <t>Požadované</t>
  </si>
  <si>
    <t xml:space="preserve"> z toho OON</t>
  </si>
  <si>
    <t>Přidělené</t>
  </si>
  <si>
    <t>z toho OON</t>
  </si>
  <si>
    <t>PHA</t>
  </si>
  <si>
    <t>Celostátní sportovní hry sluchově postiženého žactva</t>
  </si>
  <si>
    <t>B/31</t>
  </si>
  <si>
    <t>ZLK</t>
  </si>
  <si>
    <t>LBK</t>
  </si>
  <si>
    <t>Podzimní přebory dětských vých. zaříz. v minikopané a vybíjené</t>
  </si>
  <si>
    <t>B/33</t>
  </si>
  <si>
    <t>KHK</t>
  </si>
  <si>
    <t>Zimní olympiáda DDŠ a VÚ</t>
  </si>
  <si>
    <t>STK</t>
  </si>
  <si>
    <t>Letní olympiáda VÚ a DDŠ – dívky</t>
  </si>
  <si>
    <t>B/38</t>
  </si>
  <si>
    <t>JMK</t>
  </si>
  <si>
    <t>Letní olympiáda chlapců dětských domovů se školou</t>
  </si>
  <si>
    <t>Mistrovství ČR v grafických předmětech</t>
  </si>
  <si>
    <t>A/15</t>
  </si>
  <si>
    <t>JHM</t>
  </si>
  <si>
    <t>USK</t>
  </si>
  <si>
    <t>A/16</t>
  </si>
  <si>
    <t>Soutěž konzervatoří</t>
  </si>
  <si>
    <t>A/20</t>
  </si>
  <si>
    <t>JHČ</t>
  </si>
  <si>
    <t>Hudební festival SPgŠ a VOŠ pedagogických</t>
  </si>
  <si>
    <t>VOŠ sociální  a SPgŠ Prachatice, Zahradní 249, 383 01 Prachatice, IČO 00072818</t>
  </si>
  <si>
    <t>A/23</t>
  </si>
  <si>
    <t>Práce s grafickými programy na stavební průmyslovce</t>
  </si>
  <si>
    <t>SPŠ stavební, Resslova 2, 372 11 České Budějovice, kraj Jihočeský, IČO 60076089</t>
  </si>
  <si>
    <t>A/24</t>
  </si>
  <si>
    <t>Česká liga robotiky - FIRST Lego League, IČO 00064289</t>
  </si>
  <si>
    <t>Soběslavská růže</t>
  </si>
  <si>
    <t>OU, Praktická škola a ZŠ, Wilsonova 405, 392 01 Soběslav, kraj Jihočeský, IČO 72549572</t>
  </si>
  <si>
    <t>A/26</t>
  </si>
  <si>
    <t>Atletický čtyřboj žáků zákl., praktických a speciálních škol</t>
  </si>
  <si>
    <t>CELKEM (A)</t>
  </si>
  <si>
    <t>z toho 00N</t>
  </si>
  <si>
    <t>B/4</t>
  </si>
  <si>
    <t>Soutěž první pomoci</t>
  </si>
  <si>
    <t>Střední zdravotnická škola, Jaselská 7/9, 602 00 Brno, kraj Jihomoravský, IČO 00637998</t>
  </si>
  <si>
    <t>Autoopravář - junior 2013</t>
  </si>
  <si>
    <t>B/11</t>
  </si>
  <si>
    <t>B/25</t>
  </si>
  <si>
    <t>Celostátní sportovní hry sluchově postižené mládeže</t>
  </si>
  <si>
    <t>MSK</t>
  </si>
  <si>
    <t>Nejmilejší koncert</t>
  </si>
  <si>
    <t xml:space="preserve">Učeň instalatér </t>
  </si>
  <si>
    <t>SŠ polytechnická, Jílová 36g, 639 00 Brno, kraj Jihomoravský, IČO 00638013</t>
  </si>
  <si>
    <t>Soutěž dovednosti mladých grafiků</t>
  </si>
  <si>
    <t>B/61</t>
  </si>
  <si>
    <t>Gastronomická soutěž AHOL CUP 2013</t>
  </si>
  <si>
    <t xml:space="preserve">SŠ gastronomie, turismu a lázeňství, Dušní 1106/8, 703 00 Ostrava, kraj Mokravskoslezský, IČO 71340815 </t>
  </si>
  <si>
    <t xml:space="preserve">Sudentský design </t>
  </si>
  <si>
    <t>Střední odborná škola a Střední odborné učiliště stavební, Pražská 38b, 642 00 Brno, kraj Jihomoravský, IČO 00173843</t>
  </si>
  <si>
    <t>CELKEM (B)</t>
  </si>
  <si>
    <t>CELKEM (A+B)</t>
  </si>
  <si>
    <t>kraj</t>
  </si>
  <si>
    <t>Praha</t>
  </si>
  <si>
    <t>Středočeský</t>
  </si>
  <si>
    <t>Jihočeský</t>
  </si>
  <si>
    <t>Plzeňský</t>
  </si>
  <si>
    <t>Karlovarský</t>
  </si>
  <si>
    <t>Ústecký</t>
  </si>
  <si>
    <t>Liberecký</t>
  </si>
  <si>
    <t>Královéhradecký</t>
  </si>
  <si>
    <t>Pardubický</t>
  </si>
  <si>
    <t>Vysočina</t>
  </si>
  <si>
    <t>Jihomoravský</t>
  </si>
  <si>
    <t>Zlínský</t>
  </si>
  <si>
    <t>Moravskoslezský</t>
  </si>
  <si>
    <t>Olomoucký</t>
  </si>
  <si>
    <t>1. soutěž</t>
  </si>
  <si>
    <t>OON</t>
  </si>
  <si>
    <t>2. soutěž</t>
  </si>
  <si>
    <t>3. soutěž</t>
  </si>
  <si>
    <t>4. soutěž</t>
  </si>
  <si>
    <t>5. soutěž</t>
  </si>
  <si>
    <t>6. soutěž</t>
  </si>
  <si>
    <t>9. soutěž</t>
  </si>
  <si>
    <t>počet subjektů</t>
  </si>
  <si>
    <t>součet FP</t>
  </si>
  <si>
    <t>A/3</t>
  </si>
  <si>
    <t>Chemická olympiáda</t>
  </si>
  <si>
    <t>Vysoká škola chemicko-technologická v Praze, Technická 5, 166 28 Praha 6, IČO 60461373</t>
  </si>
  <si>
    <t>A/4</t>
  </si>
  <si>
    <t>Biologická olympiáda</t>
  </si>
  <si>
    <t>Česká zemědělská univerzita v Praze, Kamýcká 129, 165 21 Praha 6, IČO 60460709</t>
  </si>
  <si>
    <t>A/8</t>
  </si>
  <si>
    <t>Zeměpisná olympiáda</t>
  </si>
  <si>
    <t>Univerzita Karlova v Praze, Přírodovědecká fakulta, Grafická sekce, Albertov 6, 128 43 Praha 2, IČO 00216208</t>
  </si>
  <si>
    <t xml:space="preserve">A/1, 2,
10, 12, 14
</t>
  </si>
  <si>
    <t>Jednota českých matematiků a fyziků, Žitná 25, 117 10 Praha 1, IČO 0044871</t>
  </si>
  <si>
    <t>A/11</t>
  </si>
  <si>
    <t>Astronomická olympiáda</t>
  </si>
  <si>
    <t>Česká astronomická společnost, Fričova 298, 251 65 Ondřejov, IČO 00444537</t>
  </si>
  <si>
    <t>A/21</t>
  </si>
  <si>
    <t>Pedagogická poema</t>
  </si>
  <si>
    <t>A/22</t>
  </si>
  <si>
    <t>Soutěž učňů stavebních oborů</t>
  </si>
  <si>
    <t>ABF, a.s.  Mimoňská 645, 190 00 Praha 9, IČO 63080575</t>
  </si>
  <si>
    <t>Finanční gramotnost</t>
  </si>
  <si>
    <t>FP kraje</t>
  </si>
  <si>
    <t>FP Σ</t>
  </si>
  <si>
    <t>NIPOS-ARTAMA, P.O. Box 12,                                               Blanická 4, 120 21  Praha 2, IČO 14450551</t>
  </si>
  <si>
    <t>STC</t>
  </si>
  <si>
    <t>č. tabulky</t>
  </si>
  <si>
    <t>Specifická skupina organizátorů a specifický typ převodu finančních prostředků</t>
  </si>
  <si>
    <t>okresy</t>
  </si>
  <si>
    <t>kraje</t>
  </si>
  <si>
    <t>ústředí</t>
  </si>
  <si>
    <t>celkem</t>
  </si>
  <si>
    <t>Soutěže zabezpečované školami a školskými zařízeními zřizovanými MŠMT</t>
  </si>
  <si>
    <t>Kraje – na zabezpečení okresních a krajských kol vybraných soutěží</t>
  </si>
  <si>
    <t>Vysoké školy, občanská sdružení, akciové společnosti, v.p.s., s.r.o.</t>
  </si>
  <si>
    <t>Rozpočtovým opatřením z MŠMT na MF do rozpočtu MK</t>
  </si>
  <si>
    <r>
      <t xml:space="preserve">Mezinárodní dětská výtvarná soutěž Lidice (MK ČR), </t>
    </r>
    <r>
      <rPr>
        <i/>
        <sz val="10"/>
        <color indexed="8"/>
        <rFont val="Times New Roman"/>
        <family val="1"/>
        <charset val="238"/>
      </rPr>
      <t xml:space="preserve"> </t>
    </r>
  </si>
  <si>
    <r>
      <t xml:space="preserve">Památník Lidice, Tokajická 152, 273 54 Lidice, </t>
    </r>
    <r>
      <rPr>
        <i/>
        <sz val="10"/>
        <color indexed="8"/>
        <rFont val="Times New Roman"/>
        <family val="1"/>
        <charset val="238"/>
      </rPr>
      <t xml:space="preserve"> IČO</t>
    </r>
    <r>
      <rPr>
        <sz val="10"/>
        <color indexed="8"/>
        <rFont val="Times New Roman"/>
        <family val="1"/>
        <charset val="238"/>
      </rPr>
      <t xml:space="preserve"> 70886342</t>
    </r>
  </si>
  <si>
    <t>Tabulka č. 3a</t>
  </si>
  <si>
    <t>Tabulka č. 3b</t>
  </si>
  <si>
    <t>3b. Finanční prostředky po krajích k zabezpečení jednotlivých ústředních kol</t>
  </si>
  <si>
    <t>8. Návrh předběžného rozpočtu na zabezpečení mezinárodních soutěží v roce 2014</t>
  </si>
  <si>
    <t>z toho oon</t>
  </si>
  <si>
    <t>B/18</t>
  </si>
  <si>
    <t>B/29</t>
  </si>
  <si>
    <t>Pražská konzervatoř, Na Rejdišti 1, 110 00 Praha 1, IČO 70837911</t>
  </si>
  <si>
    <t>DDM hlavního města Praha, Karlínské nám.7, 186 00 Praha 8, IČO  00064289</t>
  </si>
  <si>
    <t>ZŠ, DD, Šk a Šj, Vrbno pod Pradědem, nám sv. Michala 17, Vrbno pod Pradědem, 793 26, IČO 00852619</t>
  </si>
  <si>
    <t>B/56</t>
  </si>
  <si>
    <t>B/57</t>
  </si>
  <si>
    <t>B/53</t>
  </si>
  <si>
    <t>B/65-68</t>
  </si>
  <si>
    <t>A/29</t>
  </si>
  <si>
    <t>A/19
B/19-24</t>
  </si>
  <si>
    <t>Soutěž recitátorů a recitačních kolektivů – ústřední kolo(Dětská scéna 2013 ), Přehlídka dětského divadla, Celostátní přehlídka dětských skupin scénického tance, Celostátní přehlídka středoškolských pěveckých sborů, Celostátní přehlídka školních  dětských pěveckých sborů,                                                                               Celostátní festival poezie Wolkrův Prostějov 2013 – krajská kola (MK ČR), Celostátní přehlídka studentských divadelních souborů, Celostátní přehlídka středoškolských pěveckých sborů Opava cantat 2014</t>
  </si>
  <si>
    <t xml:space="preserve">Matematická olympiáda, Fyzikální olympiáda, Turnaj mladých fyziků, Matematický Klokan 2014, Celostátní matematická soutěž žáků SOŠ, ISŠ, SOU a OU </t>
  </si>
  <si>
    <t>požadavek OON (rok 2014)</t>
  </si>
  <si>
    <t>požadavek ONIV (rok 2014)</t>
  </si>
  <si>
    <t>požadavek celkem</t>
  </si>
  <si>
    <t>B/30</t>
  </si>
  <si>
    <t>B/34</t>
  </si>
  <si>
    <t>HRK</t>
  </si>
  <si>
    <t>Braillský klíč</t>
  </si>
  <si>
    <t>PRA</t>
  </si>
  <si>
    <t>A/31</t>
  </si>
  <si>
    <t>A/25</t>
  </si>
  <si>
    <t>A/28</t>
  </si>
  <si>
    <t>OA, SPgŠ, a JŠ Beroun, U stadionu 486 IČO 47558415</t>
  </si>
  <si>
    <r>
      <rPr>
        <sz val="9"/>
        <rFont val="Times New Roman"/>
        <family val="1"/>
        <charset val="238"/>
      </rPr>
      <t>Škola Jaroslava Ježka, MŠ, ZŠ, PŘS A ZUŠ  pro zrakově postižené Loretánská 19, Praha 1</t>
    </r>
    <r>
      <rPr>
        <b/>
        <sz val="9"/>
        <rFont val="Times New Roman"/>
        <family val="1"/>
        <charset val="238"/>
      </rPr>
      <t xml:space="preserve"> </t>
    </r>
    <r>
      <rPr>
        <sz val="9"/>
        <rFont val="Times New Roman"/>
        <family val="1"/>
        <charset val="238"/>
      </rPr>
      <t>IČO 48134546</t>
    </r>
  </si>
  <si>
    <t>Gastro Mánes</t>
  </si>
  <si>
    <t>SŠ hotelová a lužeb Kroměříž, Na Lindlovce 1463, 767 01 Kroměříž IČO 47934832</t>
  </si>
  <si>
    <t>B/32</t>
  </si>
  <si>
    <t>OLM</t>
  </si>
  <si>
    <t>Sladké opojení</t>
  </si>
  <si>
    <t>Letní olympiáda VÚ ČR - chlapci</t>
  </si>
  <si>
    <t>VÚ, SŠ, ŠJ B.Smetany 474 Hostinné IČO 60153385</t>
  </si>
  <si>
    <t>DDŠ, SVP a ZŠ Chrudim, Čáslavská 624, Chrudím 537 01, IČO 60103264</t>
  </si>
  <si>
    <t>B/36</t>
  </si>
  <si>
    <t>DD se školou, ZŠ a ŠJ, Školní 89, 471 28 Hamr na Jezeře IČO 62237047</t>
  </si>
  <si>
    <t>DDÚ, DDŠ, SVP, ZŠ a ŠJ Homole, Homole 90, 370 01 České Budějovice IČO 60076178</t>
  </si>
  <si>
    <t>B/26</t>
  </si>
  <si>
    <t>Celostátní přehlídka církevních škol v zájmové umělecké činnosti</t>
  </si>
  <si>
    <t>SPŠ, SZŠ sv. Anežky České, 1. máje 249/37, Odry 742 35 IČO 16628144</t>
  </si>
  <si>
    <t>Národní přehlídka výtvarného oboru ZUŠ</t>
  </si>
  <si>
    <t>ZUŠ  Libora Ctibora Olomouc, Pionýrský 4, Olomouc 77 900, IČO 47654279</t>
  </si>
  <si>
    <t>Soutěž hudebního oboru ZUŠ</t>
  </si>
  <si>
    <t>LIK</t>
  </si>
  <si>
    <t>Ústřední kolo pro jazzové a ostatní orchestry ZUŠ</t>
  </si>
  <si>
    <t>ZUŠ Litvínov, Podkrušnohorská 1720, 436 01 Litvínov, IČO 00832430</t>
  </si>
  <si>
    <t>Národní soutěž ZUŠ ve hře na klavír</t>
  </si>
  <si>
    <t>Základní umělecká škola, Praha 8, Taussigova 1150 IČO 48132811</t>
  </si>
  <si>
    <t>Ústřední kolo ZUŠ ve hře na kytaru</t>
  </si>
  <si>
    <t>ZUŠ Nové Strašecí, Komenského 189, IČO 47013729</t>
  </si>
  <si>
    <t>ZUŠ Uherské Hradiště, Mariánské náměstí 125, 686 01 Uherské Hradiště, IČO 46254323</t>
  </si>
  <si>
    <t>Literárně dramatický obor ZUŠ</t>
  </si>
  <si>
    <t>Ústřední kolo dechové orchestry ZUŠ</t>
  </si>
  <si>
    <t>ZUŠ Letovice, Masarykovo nám. 29, 679 61 Letovice, IČO 00839639</t>
  </si>
  <si>
    <t>SZŠ, Smetanova 123, Chlumec nad Cidlinou 503 51 IČO 70837511</t>
  </si>
  <si>
    <t>B/1</t>
  </si>
  <si>
    <t>B/2</t>
  </si>
  <si>
    <t>Náboj</t>
  </si>
  <si>
    <t>B/3</t>
  </si>
  <si>
    <t>OLK</t>
  </si>
  <si>
    <t>Přírodovědný klokan</t>
  </si>
  <si>
    <t>B/6</t>
  </si>
  <si>
    <t>Bobřík informatiky</t>
  </si>
  <si>
    <t>Katedra informatiky Pedagogické fakulty JU, Jeronýmova 10, 371 15 České Budějovice, IČO 60076658</t>
  </si>
  <si>
    <t>B/7</t>
  </si>
  <si>
    <t>Debatní liga</t>
  </si>
  <si>
    <t>Asociace debatních klubů, os.s, Senovážné nám. 24, 116 47 Praha 1, IČO 69058041</t>
  </si>
  <si>
    <t>B/8</t>
  </si>
  <si>
    <t>B/9</t>
  </si>
  <si>
    <t>VYS</t>
  </si>
  <si>
    <t>PDK</t>
  </si>
  <si>
    <t>Komenský a my</t>
  </si>
  <si>
    <t>Unie Comenius, Valdštejnská 20, 118 00 Praha 1, IČO 00563439</t>
  </si>
  <si>
    <t>B/27</t>
  </si>
  <si>
    <t>KV</t>
  </si>
  <si>
    <t>Mezinárodní pěvecká soutěž A. Dvořáka</t>
  </si>
  <si>
    <t>Mezinárodní pěvecké centrum o.p.s., Šmeralova 40, 360 05 Karlovy Vary, IČO 26328160</t>
  </si>
  <si>
    <t>B/28</t>
  </si>
  <si>
    <t>Kociánova hoslová soutěž</t>
  </si>
  <si>
    <t>Klub centrum Ústí nad Orlicí, Lochmanova 1400, 562 01 Ústí nad Orlicí, IČO 00485195</t>
  </si>
  <si>
    <t>SAPERE-vědět jak žít</t>
  </si>
  <si>
    <t>COFET, a.s., Vyšehradská 320, 128 00 Praha 2, IČO 60916621</t>
  </si>
  <si>
    <t>B/62</t>
  </si>
  <si>
    <t>Asociace středních škol ICT, poštovnictví, peněžnictví a logistiky, Čichnova 23, 624 00 Brno, IČO 26670526</t>
  </si>
  <si>
    <t>B/64</t>
  </si>
  <si>
    <t>OMK</t>
  </si>
  <si>
    <t>Prezentiáda</t>
  </si>
  <si>
    <t>České hlavičky 2013</t>
  </si>
  <si>
    <t>Česká hlava Promo s.r.o.,Svatý Jan pod Skalou, Sedlec 23, 277 12, Hradešínská 5, 101 00 Praha 10, IČO 61459186</t>
  </si>
  <si>
    <t>CELKEM  (A+B)</t>
  </si>
  <si>
    <t>Pohár vědy 2014</t>
  </si>
  <si>
    <t>Asociace malých debrujárů České republiky, o.s., Praha 1, Sokolovská 702 IČO 46271066</t>
  </si>
  <si>
    <t>B/5</t>
  </si>
  <si>
    <t>FYKOSí Fyziklání</t>
  </si>
  <si>
    <t>Univerzita Karlova v Praze, Ovocný trh 3-5, 116 36 Praha 1, IČO 00216208</t>
  </si>
  <si>
    <t>Debate league</t>
  </si>
  <si>
    <t>Fyziklání online</t>
  </si>
  <si>
    <t>B/10</t>
  </si>
  <si>
    <t>Dějepisná soutěž studentů gymnázií</t>
  </si>
  <si>
    <t>KVK</t>
  </si>
  <si>
    <t>B/14</t>
  </si>
  <si>
    <t>Eustory</t>
  </si>
  <si>
    <t>Občanské sdružení PANT, Nábřežní 1272/2a Polanka nad Odrou 725 25, IČO 22667393</t>
  </si>
  <si>
    <t>B/15</t>
  </si>
  <si>
    <t>Česká lingvistická olympiáda</t>
  </si>
  <si>
    <t>B/16</t>
  </si>
  <si>
    <t>Virtuosi per musica di pianoforte</t>
  </si>
  <si>
    <t>ZUŠ Evy Randové, W. Churchilla 4, 400 01 Ústí nad Labem, IČO 00831085</t>
  </si>
  <si>
    <t>B/17</t>
  </si>
  <si>
    <t>Mladý módní tvůrce ČR 2014</t>
  </si>
  <si>
    <t>Sdružení pro pořádání soutěže Mladý módní tvůrce ČR, Karoliny Světlé 2, 586 01 Jihlava, IČO 64243605</t>
  </si>
  <si>
    <t>B/51</t>
  </si>
  <si>
    <t>Ekologická olympiáda</t>
  </si>
  <si>
    <t>Sdružení mladých ochránců přírody Českého svazu ochránců přírody, Michelská 5, Praha 4, 140 00, IČO 22743731</t>
  </si>
  <si>
    <t>B/52</t>
  </si>
  <si>
    <t>B/55</t>
  </si>
  <si>
    <t>Zlatý list</t>
  </si>
  <si>
    <t>B/59</t>
  </si>
  <si>
    <t>B/63</t>
  </si>
  <si>
    <t>Poštovní a finanční služby</t>
  </si>
  <si>
    <t>Telekomunikace a informační technologie</t>
  </si>
  <si>
    <t>Autodesk Academia Design 2014</t>
  </si>
  <si>
    <t>JHK</t>
  </si>
  <si>
    <t>B/69</t>
  </si>
  <si>
    <t>B/70</t>
  </si>
  <si>
    <t>Eurorebus</t>
  </si>
  <si>
    <t>TERRA-KLUB, o.p.s., Americká 5, 120 00 Praha 2, IČO 25751514</t>
  </si>
  <si>
    <t>B/71</t>
  </si>
  <si>
    <t>Region 2014</t>
  </si>
  <si>
    <t>SOŠ obhodu, užitého umění a designu, Nerudova 33, 301 00 Plzeň, IČO 00520152</t>
  </si>
  <si>
    <t>Cemach</t>
  </si>
  <si>
    <t>Česko-izraelská smíšená obchodní komora, Václavské náměstí 802, Praha 1 110 00 IČO 26128934</t>
  </si>
  <si>
    <t>B/35</t>
  </si>
  <si>
    <t>DD se školu, ZŠ a ŠJ, Školní 89, 471 28 Hamr na Jezeře, IČO 62237047</t>
  </si>
  <si>
    <t>Finanční gramotnost o.p.s., Vyšehradská 320/49, 128 00 Praha 2, IČO 28433980</t>
  </si>
  <si>
    <t>ZUŠ Liberec, Frýdlantská 1359/19, 460 01 Liberec 1 IČO 64040445</t>
  </si>
  <si>
    <t>Integrovaná střední škola automobilní, Křižíkova 15, 612 00 Brno, IČO 00219321</t>
  </si>
  <si>
    <t>ZŠ a MŠ pro sluchově postižené, Spartakovců 1153, Ostrava-Poruba, 708 00, IČO: 00601985</t>
  </si>
  <si>
    <t>Soukromá střední uměleckoprůmyslová škola - Zámeček, Pod Vinicemi 889/82, 301 00 Plzeň IČO 25215531</t>
  </si>
  <si>
    <t>Univerzita Karlova, Ovocný trh 3-5, 116 36 Praha 1, IČO 00216208</t>
  </si>
  <si>
    <t>Univerzita Palackého v Olomouci, Křížkovského 511/8, 771 46 Olomouc, IČO 61989592</t>
  </si>
  <si>
    <t>Student Cyber Games, Veveří 24, 602 00, Brno, IČO 26678586</t>
  </si>
  <si>
    <t>Návrh komise (rok 2014)</t>
  </si>
  <si>
    <r>
      <rPr>
        <sz val="11"/>
        <color indexed="8"/>
        <rFont val="Times New Roman"/>
        <family val="1"/>
        <charset val="238"/>
      </rPr>
      <t>(</t>
    </r>
    <r>
      <rPr>
        <b/>
        <sz val="11"/>
        <color indexed="8"/>
        <rFont val="Times New Roman"/>
        <family val="1"/>
        <charset val="238"/>
      </rPr>
      <t>rok 2014</t>
    </r>
    <r>
      <rPr>
        <sz val="11"/>
        <color indexed="8"/>
        <rFont val="Times New Roman"/>
        <family val="1"/>
        <charset val="238"/>
      </rPr>
      <t>)</t>
    </r>
  </si>
  <si>
    <t>Požadavky na pořádání mezinárodních soutěží v roce 2015</t>
  </si>
  <si>
    <t>9. Požadavky na pořádání mezinárodních soutěží v roce 2015</t>
  </si>
  <si>
    <t>B/58</t>
  </si>
  <si>
    <t>Česká pedagogická komora o.s., Václavkova 2, Praha 6, 160 IČO 26661136</t>
  </si>
  <si>
    <t>Evropské srdce</t>
  </si>
  <si>
    <t>OA Neveklov, Školní 303, 257 56 Neveklov, IČO 68422709</t>
  </si>
  <si>
    <t>Schváleno</t>
  </si>
  <si>
    <t>SČK</t>
  </si>
  <si>
    <t>PLK</t>
  </si>
  <si>
    <t>Rozpis soutěží na rok 2014</t>
  </si>
  <si>
    <t>SŠ polygrafická, Střední novosadská 53, Olomouc 772 00, IČO 00848778</t>
  </si>
  <si>
    <t>České ručičky, Pokrývač, Tesař, Klempíř</t>
  </si>
  <si>
    <t>Právní subjektivita</t>
  </si>
  <si>
    <t>příspěvková organizace</t>
  </si>
  <si>
    <t>školská právnická osoba</t>
  </si>
  <si>
    <t>společnost s ručením omezením</t>
  </si>
  <si>
    <t>školské zařízení</t>
  </si>
  <si>
    <t>4. Návrh hodnotící komise na přidělení dotací vysokým školám, občanským sdružením, akciovým společnostem</t>
  </si>
  <si>
    <t>Návrh hodnotící komise na přidělení dotací soutěžím zabezpečovanými školami a školskými zařízeními</t>
  </si>
  <si>
    <t xml:space="preserve">Návrh hodnotící komise na přidělení dotací krajům na zabezpečení okresních a krajský kol </t>
  </si>
  <si>
    <t>Návrh hodnotící komise na přidělení dotací ústředního kola - kraje</t>
  </si>
  <si>
    <t>Návrh hodnotící komise na přidělení dotací vysokým školám, občanským sdružením, akciovým společnostem</t>
  </si>
  <si>
    <t xml:space="preserve">Návrh hodnotící komise na přidělení dotací do rozpočtu Ministrestva kultury </t>
  </si>
  <si>
    <t>Návrh hodnotící komise na přidělení dotací NIDM MŠMT</t>
  </si>
  <si>
    <t>5. Návrh hodnotící komise na přidělení dotací do rozpočtu Ministerstva kultury</t>
  </si>
  <si>
    <t>Computer Agency o.p.s., Brno Merhautova 26, IČO 25549511</t>
  </si>
  <si>
    <t>Nadační fond Gaudeamus, Nerudova 7, 350 02 Cheb, IČO 25228633</t>
  </si>
  <si>
    <t>Název soutěže/ IČO žadatele</t>
  </si>
  <si>
    <r>
      <t xml:space="preserve">Mezinárodní chemická olympiáda (IChO), </t>
    </r>
    <r>
      <rPr>
        <sz val="8"/>
        <color indexed="8"/>
        <rFont val="Times New Roman"/>
        <family val="1"/>
        <charset val="238"/>
      </rPr>
      <t xml:space="preserve">IČO </t>
    </r>
    <r>
      <rPr>
        <i/>
        <sz val="8"/>
        <color indexed="8"/>
        <rFont val="Times New Roman"/>
        <family val="1"/>
        <charset val="238"/>
      </rPr>
      <t>60461373</t>
    </r>
  </si>
  <si>
    <r>
      <t xml:space="preserve">Mezinárodní veletrh vědy a techniky (INTEL ISEF), IČO </t>
    </r>
    <r>
      <rPr>
        <i/>
        <sz val="8"/>
        <color indexed="8"/>
        <rFont val="Times New Roman"/>
        <family val="1"/>
        <charset val="238"/>
      </rPr>
      <t xml:space="preserve"> 00022217</t>
    </r>
  </si>
  <si>
    <t>RoboRAVE International 2014, IČO 00564613</t>
  </si>
  <si>
    <t>Název soutěže/IČO</t>
  </si>
  <si>
    <t>Požadovaná výše dotace</t>
  </si>
  <si>
    <t>občanské sdružení</t>
  </si>
  <si>
    <t>ostatní přímo řízená organizace</t>
  </si>
  <si>
    <t>vysoká škola</t>
  </si>
  <si>
    <t>občanské sddružení</t>
  </si>
  <si>
    <t>akciová společnost</t>
  </si>
  <si>
    <t>obecně prospěčná společnost</t>
  </si>
  <si>
    <t>nadační fond</t>
  </si>
  <si>
    <t>zájmové sdružení právnických osob</t>
  </si>
  <si>
    <t>obecně prospěšná společnost</t>
  </si>
  <si>
    <t>společnost s ručením omezeným</t>
  </si>
  <si>
    <t>komora</t>
  </si>
  <si>
    <t>přímořízená organizace MŠMT</t>
  </si>
  <si>
    <t>Doporučeno na rok 2015</t>
  </si>
  <si>
    <t>1. Návrh hodnotící komise na přidělení dotací soutěžím zabezpečovanými školami a školskými zařízeními (v Kč)</t>
  </si>
  <si>
    <t>2. Návrh hodnotící komise na přidělení dotací krajům na zabezpečení okresních a krajských kol (v Kč)</t>
  </si>
  <si>
    <t>3a. Návrh hodnotící komise na přidělení dotací ústředního kola - kraje (v Kč)</t>
  </si>
  <si>
    <t>7. Kontrolní součty podle způsobu FP (v Kč)</t>
  </si>
  <si>
    <t>Soutěže v cizích jazycích, Olympiáda v českém jazyce,                                                               Dějepisná olympiáda, Středoškolská odborná činnost,                                                                                 Náš svět, Evropa ve škole, Soutěž v programování,                                                           Daniel, Pythagoriáda</t>
  </si>
  <si>
    <t>A/5-7, 9, 13, 17, 18, 27, 30</t>
  </si>
  <si>
    <t>Výsledky hodnocení projektů na soutěže v roce 2014, na účast</t>
  </si>
  <si>
    <t>III.</t>
  </si>
  <si>
    <t>NIDV MŠMT</t>
  </si>
  <si>
    <r>
      <t xml:space="preserve">6. Návrh hodnotící komise na přidělení dotace NIDV MŠMT </t>
    </r>
    <r>
      <rPr>
        <sz val="11"/>
        <color indexed="8"/>
        <rFont val="Times New Roman"/>
        <family val="1"/>
        <charset val="238"/>
      </rPr>
      <t>(údaje jsou v Kč), IČO 45768455</t>
    </r>
  </si>
  <si>
    <t>zástupců ČR na mezinárodních soutěžích a na mezinárodní soutěže v roce 2015</t>
  </si>
  <si>
    <t>B 37</t>
  </si>
  <si>
    <t>MŠ,ZŠ a SŠ pro sluchově postižené, Vstetínská 454, 757 00 Valašské Meziříčí,IČO 00843598</t>
  </si>
  <si>
    <t>Kraje – na zabezpečení ústředních kol + církevní školy</t>
  </si>
  <si>
    <t>STČ</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</si>
</sst>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yy"/>
    <numFmt numFmtId="165" formatCode="m/d/yyyy"/>
  </numFmts>
  <fonts count="30" x14ac:knownFonts="1">
    <font>
      <sz val="11"/>
      <color theme="1"/>
      <name val="Calibri"/>
      <family val="2"/>
      <charset val="238"/>
      <scheme val="minor"/>
    </font>
    <font>
      <sz val="12"/>
      <name val="Times New Roman"/>
      <family val="1"/>
      <charset val="238"/>
    </font>
    <font>
      <sz val="11"/>
      <color indexed="8"/>
      <name val="Calibri"/>
      <family val="2"/>
      <charset val="238"/>
    </font>
    <font>
      <b/>
      <sz val="8"/>
      <name val="Times New Roman"/>
      <family val="1"/>
      <charset val="238"/>
    </font>
    <font>
      <sz val="8"/>
      <color indexed="8"/>
      <name val="Times New Roman"/>
      <family val="1"/>
      <charset val="238"/>
    </font>
    <font>
      <sz val="8"/>
      <name val="Times New Roman"/>
      <family val="1"/>
      <charset val="238"/>
    </font>
    <font>
      <i/>
      <sz val="8"/>
      <color indexed="8"/>
      <name val="Times New Roman"/>
      <family val="1"/>
      <charset val="238"/>
    </font>
    <font>
      <b/>
      <sz val="10"/>
      <color indexed="8"/>
      <name val="Times New Roman"/>
      <family val="1"/>
      <charset val="238"/>
    </font>
    <font>
      <sz val="10"/>
      <color indexed="8"/>
      <name val="Times New Roman"/>
      <family val="1"/>
      <charset val="238"/>
    </font>
    <font>
      <sz val="11"/>
      <color indexed="8"/>
      <name val="Times New Roman"/>
      <family val="1"/>
      <charset val="238"/>
    </font>
    <font>
      <b/>
      <sz val="11"/>
      <color indexed="8"/>
      <name val="Times New Roman"/>
      <family val="1"/>
      <charset val="238"/>
    </font>
    <font>
      <b/>
      <sz val="9"/>
      <color indexed="8"/>
      <name val="Times New Roman"/>
      <family val="1"/>
      <charset val="238"/>
    </font>
    <font>
      <sz val="9"/>
      <color indexed="8"/>
      <name val="Times New Roman"/>
      <family val="1"/>
      <charset val="238"/>
    </font>
    <font>
      <i/>
      <sz val="10"/>
      <color indexed="8"/>
      <name val="Times New Roman"/>
      <family val="1"/>
      <charset val="238"/>
    </font>
    <font>
      <sz val="9"/>
      <name val="Times New Roman"/>
      <family val="1"/>
      <charset val="238"/>
    </font>
    <font>
      <b/>
      <sz val="9"/>
      <name val="Times New Roman"/>
      <family val="1"/>
      <charset val="238"/>
    </font>
    <font>
      <sz val="10"/>
      <name val="Times New Roman"/>
      <family val="1"/>
      <charset val="238"/>
    </font>
    <font>
      <b/>
      <sz val="8"/>
      <color indexed="8"/>
      <name val="Times New Roman"/>
      <family val="1"/>
      <charset val="238"/>
    </font>
    <font>
      <sz val="10"/>
      <name val="Arial"/>
      <family val="2"/>
    </font>
    <font>
      <sz val="11"/>
      <color theme="1"/>
      <name val="Calibri"/>
      <family val="2"/>
      <charset val="238"/>
      <scheme val="minor"/>
    </font>
    <font>
      <sz val="11"/>
      <color theme="1"/>
      <name val="Times New Roman"/>
      <family val="1"/>
      <charset val="238"/>
    </font>
    <font>
      <b/>
      <sz val="11"/>
      <color theme="1"/>
      <name val="Times New Roman"/>
      <family val="1"/>
      <charset val="238"/>
    </font>
    <font>
      <sz val="10"/>
      <color theme="1"/>
      <name val="Times New Roman"/>
      <family val="1"/>
      <charset val="238"/>
    </font>
    <font>
      <sz val="9"/>
      <color theme="1"/>
      <name val="Times New Roman"/>
      <family val="1"/>
      <charset val="238"/>
    </font>
    <font>
      <sz val="12"/>
      <color theme="1"/>
      <name val="Times New Roman"/>
      <family val="1"/>
      <charset val="238"/>
    </font>
    <font>
      <b/>
      <sz val="12"/>
      <color theme="1"/>
      <name val="Times New Roman"/>
      <family val="1"/>
      <charset val="238"/>
    </font>
    <font>
      <b/>
      <sz val="9"/>
      <color theme="1"/>
      <name val="Times New Roman"/>
      <family val="1"/>
      <charset val="238"/>
    </font>
    <font>
      <sz val="14"/>
      <color theme="1"/>
      <name val="Times New Roman"/>
      <family val="1"/>
      <charset val="238"/>
    </font>
    <font>
      <b/>
      <sz val="10"/>
      <name val="Times New Roman"/>
      <family val="1"/>
      <charset val="238"/>
    </font>
    <font>
      <b/>
      <sz val="11"/>
      <color theme="1"/>
      <name val="Calibri"/>
      <family val="2"/>
      <charset val="238"/>
      <scheme val="minor"/>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indexed="22"/>
      </patternFill>
    </fill>
    <fill>
      <patternFill patternType="solid">
        <fgColor theme="5" tint="0.79998168889431442"/>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ck">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64"/>
      </top>
      <bottom style="medium">
        <color indexed="64"/>
      </bottom>
      <diagonal/>
    </border>
    <border>
      <left/>
      <right style="thin">
        <color indexed="8"/>
      </right>
      <top/>
      <bottom style="thin">
        <color indexed="8"/>
      </bottom>
      <diagonal/>
    </border>
    <border>
      <left style="thin">
        <color indexed="8"/>
      </left>
      <right style="medium">
        <color indexed="8"/>
      </right>
      <top style="thin">
        <color indexed="64"/>
      </top>
      <bottom style="medium">
        <color indexed="64"/>
      </bottom>
      <diagonal/>
    </border>
    <border>
      <left style="thin">
        <color indexed="8"/>
      </left>
      <right style="medium">
        <color indexed="8"/>
      </right>
      <top style="thin">
        <color indexed="8"/>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8"/>
      </right>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8"/>
      </left>
      <right style="medium">
        <color indexed="8"/>
      </right>
      <top style="thin">
        <color indexed="8"/>
      </top>
      <bottom style="thin">
        <color indexed="8"/>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ck">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xf numFmtId="0" fontId="2" fillId="0" borderId="0"/>
    <xf numFmtId="0" fontId="19" fillId="0" borderId="0"/>
    <xf numFmtId="0" fontId="18" fillId="0" borderId="0"/>
  </cellStyleXfs>
  <cellXfs count="452">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3" fontId="5"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xf>
    <xf numFmtId="0" fontId="3" fillId="0" borderId="1" xfId="1" applyFont="1" applyBorder="1" applyAlignment="1">
      <alignment horizontal="center" vertical="center"/>
    </xf>
    <xf numFmtId="0" fontId="5" fillId="0" borderId="2" xfId="2" applyFont="1" applyFill="1" applyBorder="1" applyAlignment="1">
      <alignment horizontal="center" vertical="center" wrapText="1"/>
    </xf>
    <xf numFmtId="164" fontId="5" fillId="0" borderId="3" xfId="2" applyNumberFormat="1" applyFont="1" applyFill="1" applyBorder="1" applyAlignment="1">
      <alignment horizontal="center" vertical="center" wrapText="1"/>
    </xf>
    <xf numFmtId="0" fontId="5" fillId="0" borderId="3" xfId="2" applyFont="1" applyFill="1" applyBorder="1" applyAlignment="1">
      <alignment horizontal="center" vertical="center" wrapText="1"/>
    </xf>
    <xf numFmtId="3" fontId="5" fillId="0" borderId="1" xfId="2" applyNumberFormat="1"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3" fontId="8" fillId="0" borderId="7"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Border="1" applyAlignment="1">
      <alignment horizontal="center" vertical="center" wrapText="1"/>
    </xf>
    <xf numFmtId="3" fontId="7"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7" fillId="3" borderId="14" xfId="0" applyFont="1" applyFill="1" applyBorder="1" applyAlignment="1">
      <alignment horizontal="center" wrapText="1"/>
    </xf>
    <xf numFmtId="0" fontId="7" fillId="3" borderId="14" xfId="0" applyFont="1" applyFill="1" applyBorder="1"/>
    <xf numFmtId="0" fontId="7" fillId="3" borderId="15" xfId="0" applyFont="1" applyFill="1" applyBorder="1"/>
    <xf numFmtId="0" fontId="8" fillId="0" borderId="16" xfId="0" applyFont="1" applyFill="1" applyBorder="1" applyAlignment="1">
      <alignment horizontal="left" vertical="center" wrapText="1"/>
    </xf>
    <xf numFmtId="3" fontId="7" fillId="0" borderId="12" xfId="0" applyNumberFormat="1" applyFont="1" applyFill="1" applyBorder="1" applyAlignment="1">
      <alignment horizontal="center" vertical="center"/>
    </xf>
    <xf numFmtId="0" fontId="11" fillId="0" borderId="12" xfId="0" applyFont="1" applyBorder="1" applyAlignment="1">
      <alignment horizontal="center" vertical="center"/>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3" fontId="8" fillId="0" borderId="5" xfId="0" applyNumberFormat="1" applyFont="1" applyFill="1" applyBorder="1" applyAlignment="1">
      <alignment horizontal="center" vertical="center" wrapText="1"/>
    </xf>
    <xf numFmtId="3" fontId="8" fillId="0" borderId="17" xfId="0" applyNumberFormat="1" applyFont="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pplyAlignment="1">
      <alignment horizontal="center" vertical="center"/>
    </xf>
    <xf numFmtId="0" fontId="12" fillId="0" borderId="19"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20" fillId="3" borderId="20" xfId="0" applyFont="1" applyFill="1" applyBorder="1" applyAlignment="1">
      <alignment vertical="center" wrapText="1"/>
    </xf>
    <xf numFmtId="0" fontId="20" fillId="3" borderId="21" xfId="0" applyFont="1" applyFill="1" applyBorder="1" applyAlignment="1">
      <alignment vertical="center" wrapText="1"/>
    </xf>
    <xf numFmtId="0" fontId="20" fillId="3" borderId="21" xfId="0" applyFont="1" applyFill="1" applyBorder="1" applyAlignment="1">
      <alignment horizontal="left" vertical="center" wrapText="1"/>
    </xf>
    <xf numFmtId="0" fontId="20" fillId="3" borderId="22" xfId="0" applyFont="1" applyFill="1" applyBorder="1" applyAlignment="1">
      <alignment vertical="center" wrapText="1"/>
    </xf>
    <xf numFmtId="0" fontId="10" fillId="3" borderId="16" xfId="0" applyFont="1" applyFill="1" applyBorder="1" applyAlignment="1">
      <alignment vertical="center" wrapText="1"/>
    </xf>
    <xf numFmtId="0" fontId="10"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2" fillId="3" borderId="21"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11" fillId="3" borderId="14" xfId="0" applyFont="1" applyFill="1" applyBorder="1"/>
    <xf numFmtId="0" fontId="20" fillId="0" borderId="0" xfId="0" applyFont="1"/>
    <xf numFmtId="0" fontId="11" fillId="3" borderId="14" xfId="0" applyFont="1" applyFill="1" applyBorder="1" applyAlignment="1">
      <alignment horizontal="center" vertical="center" wrapText="1"/>
    </xf>
    <xf numFmtId="0" fontId="7" fillId="3" borderId="14" xfId="0" applyFont="1" applyFill="1" applyBorder="1" applyAlignment="1">
      <alignment horizontal="center" vertical="center"/>
    </xf>
    <xf numFmtId="0" fontId="11" fillId="3" borderId="5" xfId="0" applyFont="1" applyFill="1" applyBorder="1" applyAlignment="1">
      <alignment horizontal="center" vertical="center" wrapText="1"/>
    </xf>
    <xf numFmtId="0" fontId="15" fillId="3" borderId="14" xfId="0" applyFont="1" applyFill="1" applyBorder="1" applyAlignment="1">
      <alignment horizontal="center"/>
    </xf>
    <xf numFmtId="0" fontId="10" fillId="3" borderId="17" xfId="0"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3" fontId="12" fillId="0" borderId="7" xfId="0" applyNumberFormat="1" applyFont="1" applyFill="1" applyBorder="1" applyAlignment="1">
      <alignment horizontal="center" vertical="center"/>
    </xf>
    <xf numFmtId="0" fontId="12" fillId="0" borderId="14" xfId="0" applyFont="1" applyFill="1" applyBorder="1" applyAlignment="1">
      <alignment vertical="top" wrapText="1"/>
    </xf>
    <xf numFmtId="0" fontId="17" fillId="3" borderId="24" xfId="0" applyFont="1" applyFill="1" applyBorder="1" applyAlignment="1">
      <alignment horizontal="left" vertical="center" wrapText="1"/>
    </xf>
    <xf numFmtId="0" fontId="17" fillId="3" borderId="25"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4" fillId="3" borderId="27"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28" xfId="0" applyFont="1" applyFill="1" applyBorder="1" applyAlignment="1">
      <alignment horizontal="justify" vertical="center" wrapText="1"/>
    </xf>
    <xf numFmtId="0" fontId="5"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9"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17" fillId="3" borderId="30" xfId="0" applyFont="1" applyFill="1" applyBorder="1" applyAlignment="1">
      <alignment horizontal="justify" vertical="center" wrapText="1"/>
    </xf>
    <xf numFmtId="0" fontId="17" fillId="0" borderId="12"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wrapText="1"/>
    </xf>
    <xf numFmtId="3" fontId="10" fillId="0" borderId="7"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3" fontId="12" fillId="0" borderId="7"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xf>
    <xf numFmtId="3" fontId="12" fillId="0" borderId="14" xfId="0" applyNumberFormat="1" applyFont="1" applyFill="1" applyBorder="1" applyAlignment="1">
      <alignment horizontal="center" vertical="center" wrapText="1"/>
    </xf>
    <xf numFmtId="3" fontId="8" fillId="0" borderId="10" xfId="0" applyNumberFormat="1" applyFont="1" applyFill="1" applyBorder="1" applyAlignment="1">
      <alignment horizontal="center" vertical="center" wrapText="1"/>
    </xf>
    <xf numFmtId="3" fontId="3" fillId="0" borderId="1" xfId="1" applyNumberFormat="1" applyFont="1" applyBorder="1" applyAlignment="1">
      <alignment horizontal="center" vertical="center"/>
    </xf>
    <xf numFmtId="3" fontId="14" fillId="0" borderId="10"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12" fillId="0" borderId="3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top" wrapText="1"/>
    </xf>
    <xf numFmtId="0" fontId="12" fillId="3" borderId="35"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7" fillId="3" borderId="37" xfId="0" applyFont="1" applyFill="1" applyBorder="1" applyAlignment="1">
      <alignment horizontal="center" vertical="center" wrapText="1"/>
    </xf>
    <xf numFmtId="0" fontId="5" fillId="0" borderId="39" xfId="1" applyFont="1" applyFill="1" applyBorder="1" applyAlignment="1">
      <alignment horizontal="center" vertical="center" wrapText="1"/>
    </xf>
    <xf numFmtId="0" fontId="5" fillId="0" borderId="39" xfId="1" applyFont="1" applyFill="1" applyBorder="1" applyAlignment="1">
      <alignment horizontal="center" vertical="center"/>
    </xf>
    <xf numFmtId="3" fontId="5" fillId="0" borderId="39" xfId="1" applyNumberFormat="1" applyFont="1" applyFill="1" applyBorder="1" applyAlignment="1">
      <alignment horizontal="center" vertical="center"/>
    </xf>
    <xf numFmtId="0" fontId="3" fillId="5" borderId="40" xfId="1" applyFont="1" applyFill="1" applyBorder="1" applyAlignment="1">
      <alignment horizontal="center" vertical="center" wrapText="1"/>
    </xf>
    <xf numFmtId="0" fontId="3" fillId="5" borderId="40" xfId="1" applyFont="1" applyFill="1" applyBorder="1" applyAlignment="1">
      <alignment horizontal="center" vertical="center"/>
    </xf>
    <xf numFmtId="0" fontId="5" fillId="0" borderId="3" xfId="1" applyFont="1" applyFill="1" applyBorder="1" applyAlignment="1">
      <alignment horizontal="center" vertical="center" wrapText="1"/>
    </xf>
    <xf numFmtId="3" fontId="3" fillId="0" borderId="41" xfId="1" applyNumberFormat="1" applyFont="1" applyFill="1" applyBorder="1" applyAlignment="1">
      <alignment horizontal="center" vertical="center"/>
    </xf>
    <xf numFmtId="164" fontId="5" fillId="0" borderId="3" xfId="1" applyNumberFormat="1" applyFont="1" applyFill="1" applyBorder="1" applyAlignment="1">
      <alignment horizontal="center" vertical="center" wrapText="1"/>
    </xf>
    <xf numFmtId="0" fontId="3" fillId="5"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1" xfId="1" applyFont="1" applyBorder="1" applyAlignment="1">
      <alignment vertical="center" wrapText="1"/>
    </xf>
    <xf numFmtId="0" fontId="4" fillId="0" borderId="2" xfId="1" applyFont="1" applyBorder="1" applyAlignment="1">
      <alignment vertical="center" wrapText="1"/>
    </xf>
    <xf numFmtId="0" fontId="3" fillId="5" borderId="44" xfId="1" applyFont="1" applyFill="1" applyBorder="1" applyAlignment="1">
      <alignment horizontal="center" vertical="center" wrapText="1"/>
    </xf>
    <xf numFmtId="0" fontId="5" fillId="5" borderId="45" xfId="1" applyFont="1" applyFill="1" applyBorder="1" applyAlignment="1">
      <alignment horizontal="center" vertical="center" wrapText="1"/>
    </xf>
    <xf numFmtId="0" fontId="5" fillId="0" borderId="46" xfId="2" applyFont="1" applyFill="1" applyBorder="1" applyAlignment="1">
      <alignment horizontal="center" vertical="center" wrapText="1"/>
    </xf>
    <xf numFmtId="164" fontId="5" fillId="0" borderId="47" xfId="2" applyNumberFormat="1" applyFont="1" applyFill="1" applyBorder="1" applyAlignment="1">
      <alignment horizontal="center" vertical="center" wrapText="1"/>
    </xf>
    <xf numFmtId="0" fontId="5" fillId="0" borderId="47" xfId="2" applyFont="1" applyFill="1" applyBorder="1" applyAlignment="1">
      <alignment horizontal="center" vertical="center" wrapText="1"/>
    </xf>
    <xf numFmtId="0" fontId="5" fillId="0" borderId="39" xfId="2" applyFont="1" applyFill="1" applyBorder="1" applyAlignment="1">
      <alignment horizontal="center" vertical="center"/>
    </xf>
    <xf numFmtId="3" fontId="5" fillId="0" borderId="39" xfId="2" applyNumberFormat="1" applyFont="1" applyFill="1" applyBorder="1" applyAlignment="1">
      <alignment horizontal="center" vertical="center"/>
    </xf>
    <xf numFmtId="0" fontId="3" fillId="5" borderId="40" xfId="2" applyFont="1" applyFill="1" applyBorder="1" applyAlignment="1">
      <alignment horizontal="center" vertical="center" wrapText="1"/>
    </xf>
    <xf numFmtId="0" fontId="3" fillId="5" borderId="42" xfId="2" applyFont="1" applyFill="1" applyBorder="1" applyAlignment="1">
      <alignment horizontal="center" vertical="center" wrapText="1"/>
    </xf>
    <xf numFmtId="0" fontId="4" fillId="0" borderId="43" xfId="2" applyFont="1" applyBorder="1" applyAlignment="1">
      <alignment vertical="center" wrapText="1"/>
    </xf>
    <xf numFmtId="0" fontId="4" fillId="0" borderId="2" xfId="2" applyFont="1" applyBorder="1" applyAlignment="1">
      <alignment vertical="center" wrapText="1"/>
    </xf>
    <xf numFmtId="0" fontId="3" fillId="5" borderId="44" xfId="2" applyFont="1" applyFill="1" applyBorder="1" applyAlignment="1">
      <alignment horizontal="center" vertical="center" wrapText="1"/>
    </xf>
    <xf numFmtId="0" fontId="4" fillId="5" borderId="48" xfId="2" applyFont="1" applyFill="1" applyBorder="1" applyAlignment="1">
      <alignment horizontal="center" vertical="center" wrapText="1"/>
    </xf>
    <xf numFmtId="0" fontId="4" fillId="5" borderId="45" xfId="2" applyFont="1" applyFill="1" applyBorder="1" applyAlignment="1">
      <alignment horizontal="center" vertical="center" wrapText="1"/>
    </xf>
    <xf numFmtId="3" fontId="8" fillId="0" borderId="7" xfId="0" applyNumberFormat="1" applyFont="1" applyFill="1" applyBorder="1" applyAlignment="1">
      <alignment horizontal="center" vertical="center"/>
    </xf>
    <xf numFmtId="3" fontId="12" fillId="0" borderId="5" xfId="0" applyNumberFormat="1" applyFont="1" applyFill="1" applyBorder="1" applyAlignment="1">
      <alignment horizontal="center" vertical="center" wrapText="1"/>
    </xf>
    <xf numFmtId="3" fontId="22" fillId="0" borderId="0" xfId="0" applyNumberFormat="1" applyFont="1" applyAlignment="1">
      <alignment horizontal="center" vertical="center"/>
    </xf>
    <xf numFmtId="3" fontId="14" fillId="0" borderId="7" xfId="0" applyNumberFormat="1" applyFont="1" applyFill="1" applyBorder="1" applyAlignment="1">
      <alignment horizontal="center" vertical="center"/>
    </xf>
    <xf numFmtId="0" fontId="12" fillId="3" borderId="49" xfId="0" applyFont="1" applyFill="1" applyBorder="1" applyAlignment="1">
      <alignment vertical="top" wrapText="1"/>
    </xf>
    <xf numFmtId="3" fontId="8" fillId="0" borderId="5" xfId="0" applyNumberFormat="1" applyFont="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10"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4" xfId="0" applyNumberFormat="1" applyFont="1" applyBorder="1" applyAlignment="1">
      <alignment horizontal="center" vertical="center" wrapText="1"/>
    </xf>
    <xf numFmtId="0" fontId="0" fillId="0" borderId="0" xfId="0" applyFill="1"/>
    <xf numFmtId="0" fontId="22" fillId="0" borderId="7" xfId="0" applyFont="1" applyFill="1" applyBorder="1"/>
    <xf numFmtId="0" fontId="22" fillId="0" borderId="7" xfId="0" applyFont="1" applyFill="1" applyBorder="1" applyAlignment="1">
      <alignment horizontal="center"/>
    </xf>
    <xf numFmtId="0" fontId="14"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3" borderId="50" xfId="0" applyFont="1" applyFill="1" applyBorder="1" applyAlignment="1">
      <alignment horizontal="center" vertical="center" wrapText="1"/>
    </xf>
    <xf numFmtId="3" fontId="22" fillId="0" borderId="7" xfId="0" applyNumberFormat="1" applyFont="1" applyFill="1" applyBorder="1" applyAlignment="1">
      <alignment horizontal="center"/>
    </xf>
    <xf numFmtId="0" fontId="22" fillId="0" borderId="7" xfId="0" applyFont="1" applyFill="1" applyBorder="1" applyAlignment="1">
      <alignment wrapText="1"/>
    </xf>
    <xf numFmtId="0" fontId="23" fillId="0" borderId="7" xfId="0" applyFont="1" applyFill="1" applyBorder="1" applyAlignment="1">
      <alignment horizontal="center" wrapText="1"/>
    </xf>
    <xf numFmtId="0" fontId="23" fillId="0" borderId="7" xfId="0" applyFont="1" applyFill="1" applyBorder="1" applyAlignment="1">
      <alignment horizontal="center" vertical="center" wrapText="1"/>
    </xf>
    <xf numFmtId="3" fontId="23" fillId="0" borderId="7" xfId="0" applyNumberFormat="1" applyFont="1" applyFill="1" applyBorder="1" applyAlignment="1">
      <alignment horizontal="center" vertical="center" wrapText="1"/>
    </xf>
    <xf numFmtId="0" fontId="12" fillId="0" borderId="19" xfId="0" applyFont="1" applyFill="1" applyBorder="1" applyAlignment="1">
      <alignment vertical="justify" wrapText="1"/>
    </xf>
    <xf numFmtId="0" fontId="14" fillId="0" borderId="7" xfId="0" applyFont="1" applyFill="1" applyBorder="1" applyAlignment="1">
      <alignment horizontal="left" vertical="center"/>
    </xf>
    <xf numFmtId="0" fontId="12" fillId="4" borderId="7" xfId="0" applyFont="1" applyFill="1" applyBorder="1" applyAlignment="1">
      <alignment horizontal="left"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wrapText="1"/>
    </xf>
    <xf numFmtId="0" fontId="14" fillId="0" borderId="7" xfId="0" applyFont="1" applyFill="1" applyBorder="1" applyAlignment="1">
      <alignment horizontal="left" vertical="center" wrapText="1"/>
    </xf>
    <xf numFmtId="3" fontId="12" fillId="0" borderId="10" xfId="0" applyNumberFormat="1" applyFont="1" applyFill="1" applyBorder="1" applyAlignment="1">
      <alignment horizontal="center" vertical="center" wrapText="1"/>
    </xf>
    <xf numFmtId="3" fontId="8" fillId="0" borderId="10" xfId="0" applyNumberFormat="1" applyFont="1" applyFill="1" applyBorder="1" applyAlignment="1">
      <alignment horizontal="center" vertical="center"/>
    </xf>
    <xf numFmtId="0" fontId="12" fillId="3" borderId="22"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23" fillId="3" borderId="7" xfId="0" applyFont="1" applyFill="1" applyBorder="1"/>
    <xf numFmtId="0" fontId="12" fillId="0" borderId="11" xfId="0"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10" xfId="0" applyNumberFormat="1" applyFont="1" applyFill="1" applyBorder="1" applyAlignment="1">
      <alignment horizontal="center" vertical="center"/>
    </xf>
    <xf numFmtId="3" fontId="23" fillId="0" borderId="7" xfId="0" applyNumberFormat="1" applyFont="1" applyBorder="1" applyAlignment="1">
      <alignment horizontal="center" vertical="center"/>
    </xf>
    <xf numFmtId="3" fontId="14" fillId="0" borderId="7" xfId="0" applyNumberFormat="1" applyFont="1" applyFill="1" applyBorder="1" applyAlignment="1">
      <alignment horizontal="center" vertical="center" wrapText="1"/>
    </xf>
    <xf numFmtId="0" fontId="12" fillId="0" borderId="10" xfId="0" applyFont="1" applyFill="1" applyBorder="1" applyAlignment="1">
      <alignment horizontal="left" vertical="center"/>
    </xf>
    <xf numFmtId="3" fontId="8" fillId="0" borderId="7" xfId="0" applyNumberFormat="1" applyFont="1" applyBorder="1" applyAlignment="1">
      <alignment horizontal="center" vertical="center"/>
    </xf>
    <xf numFmtId="0" fontId="11" fillId="3" borderId="14"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12" fillId="3" borderId="53" xfId="0" applyFont="1" applyFill="1" applyBorder="1" applyAlignment="1">
      <alignment vertical="justify" wrapText="1"/>
    </xf>
    <xf numFmtId="0" fontId="14" fillId="3" borderId="21" xfId="0" applyFont="1" applyFill="1" applyBorder="1" applyAlignment="1">
      <alignment horizontal="left" vertical="center" wrapText="1"/>
    </xf>
    <xf numFmtId="3" fontId="11" fillId="0" borderId="12"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1" fillId="0" borderId="25" xfId="0" applyNumberFormat="1" applyFont="1" applyBorder="1" applyAlignment="1">
      <alignment horizontal="center" vertical="center" wrapText="1"/>
    </xf>
    <xf numFmtId="3" fontId="11" fillId="0" borderId="18" xfId="0" applyNumberFormat="1" applyFont="1" applyBorder="1" applyAlignment="1">
      <alignment horizontal="center" vertical="center"/>
    </xf>
    <xf numFmtId="3" fontId="7" fillId="0" borderId="12" xfId="0" applyNumberFormat="1" applyFont="1" applyBorder="1" applyAlignment="1">
      <alignment horizontal="center" vertical="center"/>
    </xf>
    <xf numFmtId="3" fontId="7" fillId="0" borderId="12" xfId="0" applyNumberFormat="1" applyFont="1" applyBorder="1" applyAlignment="1">
      <alignment horizontal="center" vertical="center" wrapText="1"/>
    </xf>
    <xf numFmtId="0" fontId="12" fillId="0" borderId="10" xfId="0" applyFont="1" applyFill="1" applyBorder="1" applyAlignment="1">
      <alignment horizontal="center" vertical="center"/>
    </xf>
    <xf numFmtId="0" fontId="15" fillId="0" borderId="10" xfId="0" applyFont="1" applyFill="1" applyBorder="1" applyAlignment="1">
      <alignment horizontal="left" vertical="center" wrapText="1"/>
    </xf>
    <xf numFmtId="16" fontId="1" fillId="3" borderId="7" xfId="0" applyNumberFormat="1" applyFont="1" applyFill="1" applyBorder="1"/>
    <xf numFmtId="0" fontId="1" fillId="3" borderId="7" xfId="0" applyFont="1" applyFill="1" applyBorder="1"/>
    <xf numFmtId="0" fontId="1" fillId="3" borderId="5" xfId="0" applyFont="1" applyFill="1" applyBorder="1"/>
    <xf numFmtId="0" fontId="8" fillId="3" borderId="36"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2" fillId="3" borderId="22" xfId="0" applyFont="1" applyFill="1" applyBorder="1" applyAlignment="1">
      <alignment horizontal="center" vertical="center" wrapText="1"/>
    </xf>
    <xf numFmtId="0" fontId="22" fillId="3" borderId="7" xfId="0" applyFont="1" applyFill="1" applyBorder="1"/>
    <xf numFmtId="0" fontId="12" fillId="3" borderId="21"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74" xfId="0" applyFont="1" applyFill="1" applyBorder="1" applyAlignment="1">
      <alignment horizontal="center" vertical="center" wrapText="1"/>
    </xf>
    <xf numFmtId="0" fontId="23" fillId="0" borderId="7" xfId="0" applyFont="1" applyFill="1" applyBorder="1" applyAlignment="1">
      <alignment vertical="center"/>
    </xf>
    <xf numFmtId="0" fontId="23" fillId="0" borderId="7" xfId="0" applyFont="1" applyBorder="1" applyAlignment="1">
      <alignment vertical="center" wrapText="1"/>
    </xf>
    <xf numFmtId="3" fontId="10" fillId="0" borderId="13" xfId="0" applyNumberFormat="1" applyFont="1" applyBorder="1" applyAlignment="1">
      <alignment horizontal="center" vertical="center"/>
    </xf>
    <xf numFmtId="3" fontId="20" fillId="0" borderId="19"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20" fillId="0" borderId="7" xfId="0" applyNumberFormat="1" applyFont="1" applyBorder="1" applyAlignment="1">
      <alignment horizontal="center"/>
    </xf>
    <xf numFmtId="0" fontId="4" fillId="3" borderId="48" xfId="1" applyFont="1" applyFill="1" applyBorder="1" applyAlignment="1">
      <alignment horizontal="center" vertical="center" wrapText="1"/>
    </xf>
    <xf numFmtId="0" fontId="4" fillId="3" borderId="54" xfId="1" applyFont="1" applyFill="1" applyBorder="1" applyAlignment="1">
      <alignment horizontal="center" vertical="center" wrapText="1"/>
    </xf>
    <xf numFmtId="3" fontId="10" fillId="0" borderId="5" xfId="0" applyNumberFormat="1" applyFont="1" applyBorder="1" applyAlignment="1">
      <alignment horizontal="center" vertical="center" wrapText="1"/>
    </xf>
    <xf numFmtId="3" fontId="20" fillId="0" borderId="0" xfId="0" applyNumberFormat="1" applyFont="1" applyAlignment="1">
      <alignment horizontal="center"/>
    </xf>
    <xf numFmtId="3" fontId="20" fillId="0" borderId="32"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7" fillId="0" borderId="7"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3" fontId="11" fillId="0" borderId="19" xfId="0" applyNumberFormat="1" applyFont="1" applyFill="1" applyBorder="1" applyAlignment="1">
      <alignment horizontal="center" vertical="center" wrapText="1"/>
    </xf>
    <xf numFmtId="3" fontId="11" fillId="0" borderId="14"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10" xfId="0" applyNumberFormat="1" applyFont="1" applyFill="1" applyBorder="1" applyAlignment="1">
      <alignment horizontal="center" vertical="center" wrapText="1"/>
    </xf>
    <xf numFmtId="3" fontId="11" fillId="0" borderId="10" xfId="0" applyNumberFormat="1" applyFont="1" applyFill="1" applyBorder="1" applyAlignment="1">
      <alignment horizontal="center" vertical="center" wrapText="1"/>
    </xf>
    <xf numFmtId="3" fontId="11" fillId="0" borderId="19"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wrapText="1"/>
    </xf>
    <xf numFmtId="3" fontId="26" fillId="0" borderId="7" xfId="0" applyNumberFormat="1" applyFont="1" applyFill="1" applyBorder="1" applyAlignment="1">
      <alignment horizontal="center" vertical="center"/>
    </xf>
    <xf numFmtId="3" fontId="21" fillId="0" borderId="12" xfId="0" applyNumberFormat="1" applyFont="1" applyBorder="1" applyAlignment="1">
      <alignment horizontal="center" vertical="center"/>
    </xf>
    <xf numFmtId="3" fontId="7" fillId="0" borderId="10" xfId="0" applyNumberFormat="1" applyFont="1" applyFill="1" applyBorder="1" applyAlignment="1">
      <alignment horizontal="center" vertical="center" wrapText="1"/>
    </xf>
    <xf numFmtId="3" fontId="11" fillId="0" borderId="51"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wrapText="1"/>
    </xf>
    <xf numFmtId="3" fontId="7" fillId="0" borderId="10"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5" fillId="2" borderId="4"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0" fontId="23" fillId="3" borderId="7" xfId="0" applyFont="1" applyFill="1" applyBorder="1" applyAlignment="1">
      <alignment horizontal="left" vertical="center"/>
    </xf>
    <xf numFmtId="0" fontId="23" fillId="0" borderId="7" xfId="0" applyFont="1" applyFill="1" applyBorder="1" applyAlignment="1">
      <alignment horizontal="left" vertical="center"/>
    </xf>
    <xf numFmtId="0" fontId="23" fillId="3" borderId="7" xfId="0" applyFont="1" applyFill="1" applyBorder="1" applyAlignment="1">
      <alignment horizontal="left" vertical="center" wrapText="1"/>
    </xf>
    <xf numFmtId="3" fontId="5" fillId="2" borderId="9"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0" fillId="0" borderId="7" xfId="0" applyBorder="1"/>
    <xf numFmtId="0" fontId="0" fillId="0" borderId="6" xfId="0" applyBorder="1"/>
    <xf numFmtId="3" fontId="4" fillId="0" borderId="7"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3" borderId="49"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 fillId="3" borderId="76"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5" fillId="0" borderId="75" xfId="1" applyFont="1" applyFill="1" applyBorder="1" applyAlignment="1">
      <alignment horizontal="center" vertical="center" wrapText="1"/>
    </xf>
    <xf numFmtId="0" fontId="5" fillId="0" borderId="75" xfId="1" applyFont="1" applyFill="1" applyBorder="1" applyAlignment="1">
      <alignment horizontal="center" vertical="center"/>
    </xf>
    <xf numFmtId="3" fontId="5" fillId="0" borderId="75" xfId="1" applyNumberFormat="1" applyFont="1" applyFill="1" applyBorder="1" applyAlignment="1">
      <alignment horizontal="center" vertical="center"/>
    </xf>
    <xf numFmtId="3" fontId="8" fillId="0" borderId="23"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3" fontId="11" fillId="0" borderId="52"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xf>
    <xf numFmtId="3" fontId="12" fillId="0" borderId="8"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3" fontId="12" fillId="0" borderId="18" xfId="0" applyNumberFormat="1" applyFont="1" applyFill="1" applyBorder="1" applyAlignment="1">
      <alignment horizontal="center" vertical="center" wrapText="1"/>
    </xf>
    <xf numFmtId="3" fontId="12" fillId="0" borderId="18" xfId="0" applyNumberFormat="1"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0" fillId="3" borderId="25" xfId="0" applyFont="1" applyFill="1" applyBorder="1" applyAlignment="1">
      <alignment vertical="center"/>
    </xf>
    <xf numFmtId="0" fontId="20" fillId="3" borderId="25" xfId="0" applyFont="1" applyFill="1" applyBorder="1" applyAlignment="1">
      <alignment horizontal="center" vertical="center"/>
    </xf>
    <xf numFmtId="0" fontId="11" fillId="3" borderId="31" xfId="0" applyFont="1" applyFill="1" applyBorder="1" applyAlignment="1">
      <alignment horizontal="center" vertical="center" wrapText="1"/>
    </xf>
    <xf numFmtId="3" fontId="7" fillId="0" borderId="8" xfId="0" applyNumberFormat="1" applyFont="1" applyBorder="1" applyAlignment="1">
      <alignment horizontal="center" vertical="center" wrapText="1"/>
    </xf>
    <xf numFmtId="0" fontId="23" fillId="0" borderId="7" xfId="0" applyFont="1" applyBorder="1" applyAlignment="1">
      <alignment wrapText="1"/>
    </xf>
    <xf numFmtId="3" fontId="12" fillId="0" borderId="32" xfId="0" applyNumberFormat="1" applyFont="1" applyFill="1" applyBorder="1" applyAlignment="1">
      <alignment horizontal="center" vertical="center"/>
    </xf>
    <xf numFmtId="3" fontId="12" fillId="0" borderId="83" xfId="0" applyNumberFormat="1" applyFont="1" applyFill="1" applyBorder="1" applyAlignment="1">
      <alignment horizontal="center" vertical="center" wrapText="1"/>
    </xf>
    <xf numFmtId="0" fontId="12" fillId="0" borderId="61" xfId="0" applyFont="1" applyFill="1" applyBorder="1" applyAlignment="1">
      <alignment horizontal="left" vertical="center" wrapText="1"/>
    </xf>
    <xf numFmtId="0" fontId="12" fillId="0" borderId="32" xfId="0" applyFont="1" applyFill="1" applyBorder="1" applyAlignment="1">
      <alignment horizontal="left" vertical="center" wrapText="1"/>
    </xf>
    <xf numFmtId="3" fontId="12" fillId="0" borderId="33"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8" fillId="3" borderId="20" xfId="0" applyFont="1" applyFill="1" applyBorder="1" applyAlignment="1">
      <alignment horizontal="left" vertical="center" wrapText="1"/>
    </xf>
    <xf numFmtId="0" fontId="12" fillId="0" borderId="19" xfId="0" applyFont="1" applyFill="1" applyBorder="1" applyAlignment="1">
      <alignment horizontal="center" vertical="justify" wrapText="1"/>
    </xf>
    <xf numFmtId="0" fontId="12" fillId="0" borderId="14" xfId="0" applyFont="1" applyFill="1" applyBorder="1" applyAlignment="1">
      <alignment horizontal="center" vertical="top" wrapText="1"/>
    </xf>
    <xf numFmtId="0" fontId="12" fillId="4"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7" xfId="0" applyFont="1" applyBorder="1" applyAlignment="1">
      <alignment vertical="center"/>
    </xf>
    <xf numFmtId="0" fontId="23" fillId="3" borderId="7" xfId="0" applyFont="1" applyFill="1" applyBorder="1" applyAlignment="1">
      <alignment vertical="center"/>
    </xf>
    <xf numFmtId="3" fontId="7" fillId="0" borderId="5" xfId="0" applyNumberFormat="1" applyFont="1" applyFill="1" applyBorder="1" applyAlignment="1">
      <alignment horizontal="center" vertical="center" wrapText="1"/>
    </xf>
    <xf numFmtId="0" fontId="14" fillId="0" borderId="10" xfId="0" applyFont="1" applyFill="1" applyBorder="1" applyAlignment="1">
      <alignment horizontal="left" vertical="center" wrapText="1"/>
    </xf>
    <xf numFmtId="3" fontId="17" fillId="0" borderId="31" xfId="0" applyNumberFormat="1" applyFont="1" applyBorder="1" applyAlignment="1">
      <alignment horizontal="center" vertical="center" wrapText="1"/>
    </xf>
    <xf numFmtId="3" fontId="17" fillId="0" borderId="12" xfId="0" applyNumberFormat="1" applyFont="1" applyBorder="1" applyAlignment="1">
      <alignment horizontal="center" vertical="center" wrapText="1"/>
    </xf>
    <xf numFmtId="3" fontId="17" fillId="4" borderId="12" xfId="0" applyNumberFormat="1" applyFont="1" applyFill="1" applyBorder="1" applyAlignment="1">
      <alignment horizontal="center" vertical="center" wrapText="1"/>
    </xf>
    <xf numFmtId="3" fontId="28" fillId="0" borderId="7" xfId="0" applyNumberFormat="1" applyFont="1" applyFill="1" applyBorder="1" applyAlignment="1">
      <alignment horizontal="center" vertical="center" wrapText="1"/>
    </xf>
    <xf numFmtId="3" fontId="23" fillId="0" borderId="7" xfId="0" applyNumberFormat="1" applyFont="1" applyFill="1" applyBorder="1" applyAlignment="1">
      <alignment horizontal="center" vertical="center"/>
    </xf>
    <xf numFmtId="3" fontId="12" fillId="0" borderId="23" xfId="0" applyNumberFormat="1" applyFont="1" applyFill="1" applyBorder="1" applyAlignment="1">
      <alignment horizontal="center" vertical="center" wrapText="1"/>
    </xf>
    <xf numFmtId="3" fontId="12" fillId="0" borderId="15" xfId="0" applyNumberFormat="1" applyFont="1" applyFill="1" applyBorder="1" applyAlignment="1">
      <alignment horizontal="center" vertical="center" wrapText="1"/>
    </xf>
    <xf numFmtId="3" fontId="12" fillId="0" borderId="23" xfId="0" applyNumberFormat="1" applyFont="1" applyFill="1" applyBorder="1" applyAlignment="1">
      <alignment horizontal="center" vertical="center"/>
    </xf>
    <xf numFmtId="3" fontId="12" fillId="0" borderId="8" xfId="0" applyNumberFormat="1" applyFont="1" applyFill="1" applyBorder="1" applyAlignment="1">
      <alignment horizontal="center" vertical="center"/>
    </xf>
    <xf numFmtId="3" fontId="12" fillId="4"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center" vertical="center" wrapText="1"/>
    </xf>
    <xf numFmtId="0" fontId="23" fillId="0" borderId="7" xfId="0" applyFont="1" applyBorder="1" applyAlignment="1">
      <alignment horizontal="left" vertical="center"/>
    </xf>
    <xf numFmtId="3" fontId="3" fillId="0" borderId="39" xfId="1" applyNumberFormat="1" applyFont="1" applyBorder="1" applyAlignment="1">
      <alignment horizontal="center" vertical="center"/>
    </xf>
    <xf numFmtId="0" fontId="3" fillId="0" borderId="1" xfId="1" applyFont="1" applyFill="1" applyBorder="1" applyAlignment="1">
      <alignment horizontal="center" vertical="center"/>
    </xf>
    <xf numFmtId="3" fontId="15" fillId="0" borderId="1" xfId="1" applyNumberFormat="1" applyFont="1" applyBorder="1" applyAlignment="1">
      <alignment horizontal="center" vertical="center"/>
    </xf>
    <xf numFmtId="3" fontId="3" fillId="0" borderId="75" xfId="1" applyNumberFormat="1" applyFont="1" applyBorder="1" applyAlignment="1">
      <alignment horizontal="center" vertical="center"/>
    </xf>
    <xf numFmtId="0" fontId="4" fillId="0" borderId="4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3" xfId="1" applyFont="1" applyFill="1" applyBorder="1" applyAlignment="1">
      <alignment vertical="center" wrapText="1"/>
    </xf>
    <xf numFmtId="0" fontId="4" fillId="0" borderId="41" xfId="1" applyFont="1" applyFill="1" applyBorder="1" applyAlignment="1">
      <alignment vertical="center" wrapText="1"/>
    </xf>
    <xf numFmtId="0" fontId="4" fillId="0" borderId="77" xfId="1" applyFont="1" applyFill="1" applyBorder="1" applyAlignment="1">
      <alignment vertical="center" wrapText="1"/>
    </xf>
    <xf numFmtId="0" fontId="4" fillId="0" borderId="46" xfId="2" applyFont="1" applyBorder="1" applyAlignment="1">
      <alignment horizontal="center" vertical="center" wrapText="1"/>
    </xf>
    <xf numFmtId="0" fontId="4" fillId="0" borderId="2" xfId="2" applyFont="1" applyBorder="1" applyAlignment="1">
      <alignment horizontal="center" vertical="center" wrapText="1"/>
    </xf>
    <xf numFmtId="3" fontId="17" fillId="0" borderId="5" xfId="0" applyNumberFormat="1" applyFont="1" applyBorder="1" applyAlignment="1">
      <alignment horizontal="center" vertical="center" wrapText="1"/>
    </xf>
    <xf numFmtId="3" fontId="22" fillId="0" borderId="7" xfId="0" applyNumberFormat="1" applyFont="1" applyFill="1" applyBorder="1" applyAlignment="1">
      <alignment horizontal="center" vertical="center"/>
    </xf>
    <xf numFmtId="3" fontId="7" fillId="0" borderId="18" xfId="0" applyNumberFormat="1" applyFont="1" applyBorder="1" applyAlignment="1">
      <alignment horizontal="center" vertical="center" wrapText="1"/>
    </xf>
    <xf numFmtId="0" fontId="7" fillId="3" borderId="14" xfId="0" applyFont="1" applyFill="1" applyBorder="1" applyAlignment="1">
      <alignment vertical="center"/>
    </xf>
    <xf numFmtId="3" fontId="17" fillId="0" borderId="7" xfId="0" applyNumberFormat="1" applyFont="1" applyBorder="1" applyAlignment="1">
      <alignment horizontal="center" vertical="center" wrapText="1"/>
    </xf>
    <xf numFmtId="3" fontId="17" fillId="4" borderId="7" xfId="0" applyNumberFormat="1" applyFont="1" applyFill="1" applyBorder="1" applyAlignment="1">
      <alignment horizontal="center" vertical="center" wrapText="1"/>
    </xf>
    <xf numFmtId="3" fontId="17" fillId="4" borderId="10"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3" fontId="7" fillId="0" borderId="26" xfId="0" applyNumberFormat="1" applyFont="1" applyBorder="1" applyAlignment="1">
      <alignment horizontal="center" vertical="center" wrapText="1"/>
    </xf>
    <xf numFmtId="3" fontId="3" fillId="0" borderId="39" xfId="2" applyNumberFormat="1" applyFont="1" applyFill="1" applyBorder="1" applyAlignment="1">
      <alignment horizontal="center" vertical="center"/>
    </xf>
    <xf numFmtId="3" fontId="3" fillId="0" borderId="1" xfId="2" applyNumberFormat="1" applyFont="1" applyFill="1" applyBorder="1" applyAlignment="1">
      <alignment horizontal="center" vertical="center"/>
    </xf>
    <xf numFmtId="3" fontId="7" fillId="0" borderId="13" xfId="0" applyNumberFormat="1" applyFont="1" applyBorder="1" applyAlignment="1">
      <alignment horizontal="center" vertical="center"/>
    </xf>
    <xf numFmtId="0" fontId="29" fillId="0" borderId="0" xfId="0" applyFont="1"/>
    <xf numFmtId="3" fontId="4" fillId="0" borderId="8" xfId="0" applyNumberFormat="1" applyFont="1" applyBorder="1" applyAlignment="1">
      <alignment horizontal="center" vertical="center" wrapText="1"/>
    </xf>
    <xf numFmtId="3" fontId="4" fillId="4" borderId="8" xfId="0" applyNumberFormat="1" applyFont="1" applyFill="1" applyBorder="1" applyAlignment="1">
      <alignment horizontal="center" vertical="center" wrapText="1"/>
    </xf>
    <xf numFmtId="3" fontId="4" fillId="4" borderId="11" xfId="0" applyNumberFormat="1" applyFont="1" applyFill="1" applyBorder="1" applyAlignment="1">
      <alignment horizontal="center" vertical="center" wrapText="1"/>
    </xf>
    <xf numFmtId="0" fontId="24" fillId="0" borderId="32" xfId="0" applyFont="1" applyBorder="1" applyAlignment="1">
      <alignment horizontal="left"/>
    </xf>
    <xf numFmtId="0" fontId="24" fillId="0" borderId="55" xfId="0" applyFont="1" applyBorder="1" applyAlignment="1">
      <alignment horizontal="left"/>
    </xf>
    <xf numFmtId="0" fontId="24" fillId="0" borderId="6" xfId="0" applyFont="1" applyBorder="1" applyAlignment="1">
      <alignment horizontal="left"/>
    </xf>
    <xf numFmtId="0" fontId="24" fillId="0" borderId="32" xfId="0" applyFont="1" applyFill="1" applyBorder="1" applyAlignment="1">
      <alignment horizontal="left"/>
    </xf>
    <xf numFmtId="0" fontId="24" fillId="0" borderId="55" xfId="0" applyFont="1" applyFill="1" applyBorder="1" applyAlignment="1">
      <alignment horizontal="left"/>
    </xf>
    <xf numFmtId="0" fontId="24" fillId="0" borderId="6" xfId="0" applyFont="1" applyFill="1" applyBorder="1" applyAlignment="1">
      <alignment horizontal="left"/>
    </xf>
    <xf numFmtId="0" fontId="25" fillId="0" borderId="0" xfId="0" applyFont="1" applyAlignment="1">
      <alignment horizontal="center"/>
    </xf>
    <xf numFmtId="0" fontId="25" fillId="0" borderId="59" xfId="0" applyFont="1" applyBorder="1" applyAlignment="1">
      <alignment horizontal="center"/>
    </xf>
    <xf numFmtId="0" fontId="27" fillId="6" borderId="32" xfId="0" applyFont="1" applyFill="1" applyBorder="1" applyAlignment="1">
      <alignment horizontal="center"/>
    </xf>
    <xf numFmtId="0" fontId="27" fillId="6" borderId="55" xfId="0" applyFont="1" applyFill="1" applyBorder="1" applyAlignment="1">
      <alignment horizontal="center"/>
    </xf>
    <xf numFmtId="0" fontId="27" fillId="6" borderId="6" xfId="0" applyFont="1" applyFill="1" applyBorder="1" applyAlignment="1">
      <alignment horizontal="center"/>
    </xf>
    <xf numFmtId="0" fontId="11" fillId="3" borderId="16"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5" fillId="6" borderId="32" xfId="0" applyFont="1" applyFill="1" applyBorder="1" applyAlignment="1">
      <alignment horizontal="center"/>
    </xf>
    <xf numFmtId="0" fontId="25" fillId="6" borderId="55" xfId="0" applyFont="1" applyFill="1" applyBorder="1" applyAlignment="1">
      <alignment horizontal="center"/>
    </xf>
    <xf numFmtId="0" fontId="25" fillId="6" borderId="6" xfId="0" applyFont="1" applyFill="1" applyBorder="1" applyAlignment="1">
      <alignment horizontal="center"/>
    </xf>
    <xf numFmtId="0" fontId="11" fillId="3" borderId="50"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7" xfId="0" applyFont="1" applyFill="1" applyBorder="1" applyAlignment="1">
      <alignment horizontal="center"/>
    </xf>
    <xf numFmtId="0" fontId="11" fillId="3" borderId="1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7" fillId="3" borderId="61" xfId="0" applyFont="1" applyFill="1" applyBorder="1" applyAlignment="1">
      <alignment horizontal="center" vertical="center"/>
    </xf>
    <xf numFmtId="0" fontId="20" fillId="3" borderId="62" xfId="0" applyFont="1" applyFill="1" applyBorder="1" applyAlignment="1">
      <alignment horizontal="center" vertical="center"/>
    </xf>
    <xf numFmtId="0" fontId="20" fillId="3" borderId="63"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11" fillId="3" borderId="8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58"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60" xfId="0" applyFont="1" applyFill="1" applyBorder="1" applyAlignment="1">
      <alignment horizontal="center" vertical="center"/>
    </xf>
    <xf numFmtId="0" fontId="7" fillId="3" borderId="7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21" fillId="6" borderId="32" xfId="0" applyFont="1" applyFill="1" applyBorder="1" applyAlignment="1">
      <alignment horizontal="center"/>
    </xf>
    <xf numFmtId="0" fontId="21" fillId="6" borderId="55" xfId="0" applyFont="1" applyFill="1" applyBorder="1" applyAlignment="1">
      <alignment horizontal="center"/>
    </xf>
    <xf numFmtId="0" fontId="21" fillId="6" borderId="6" xfId="0" applyFont="1" applyFill="1" applyBorder="1" applyAlignment="1">
      <alignment horizontal="center"/>
    </xf>
    <xf numFmtId="0" fontId="11" fillId="3" borderId="65" xfId="0" applyFont="1" applyFill="1" applyBorder="1" applyAlignment="1">
      <alignment horizontal="center" vertical="center" wrapText="1"/>
    </xf>
    <xf numFmtId="0" fontId="20" fillId="3" borderId="66" xfId="0" applyFont="1" applyFill="1" applyBorder="1" applyAlignment="1">
      <alignment vertical="center"/>
    </xf>
    <xf numFmtId="0" fontId="20" fillId="3" borderId="25" xfId="0" applyFont="1" applyFill="1" applyBorder="1" applyAlignment="1">
      <alignment vertical="center"/>
    </xf>
    <xf numFmtId="0" fontId="20" fillId="3" borderId="66" xfId="0" applyFont="1" applyFill="1" applyBorder="1" applyAlignment="1">
      <alignment horizontal="center" vertical="center"/>
    </xf>
    <xf numFmtId="0" fontId="20" fillId="3" borderId="25" xfId="0" applyFont="1" applyFill="1" applyBorder="1" applyAlignment="1">
      <alignment horizontal="center" vertical="center"/>
    </xf>
    <xf numFmtId="0" fontId="12" fillId="0" borderId="10" xfId="0" applyFont="1" applyFill="1" applyBorder="1" applyAlignment="1">
      <alignment vertical="center" wrapText="1"/>
    </xf>
    <xf numFmtId="0" fontId="12" fillId="0" borderId="5" xfId="0" applyFont="1" applyFill="1" applyBorder="1" applyAlignment="1">
      <alignment vertical="center" wrapText="1"/>
    </xf>
    <xf numFmtId="0" fontId="11" fillId="3" borderId="53"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79"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7" xfId="0" applyFont="1" applyFill="1" applyBorder="1" applyAlignment="1">
      <alignment horizontal="center" vertical="center"/>
    </xf>
    <xf numFmtId="0" fontId="10" fillId="6" borderId="32" xfId="0" applyFont="1" applyFill="1" applyBorder="1" applyAlignment="1">
      <alignment horizontal="center" vertical="center"/>
    </xf>
    <xf numFmtId="0" fontId="10" fillId="6" borderId="55" xfId="0" applyFont="1" applyFill="1" applyBorder="1" applyAlignment="1">
      <alignment horizontal="center" vertical="center"/>
    </xf>
    <xf numFmtId="0" fontId="20" fillId="6" borderId="55" xfId="0" applyFont="1" applyFill="1" applyBorder="1" applyAlignment="1"/>
    <xf numFmtId="0" fontId="20" fillId="6" borderId="6" xfId="0" applyFont="1" applyFill="1" applyBorder="1" applyAlignment="1"/>
    <xf numFmtId="0" fontId="7" fillId="3" borderId="20" xfId="0" applyFont="1" applyFill="1" applyBorder="1" applyAlignment="1">
      <alignment horizontal="center" wrapText="1"/>
    </xf>
    <xf numFmtId="0" fontId="8" fillId="3" borderId="5" xfId="0" applyFont="1" applyFill="1" applyBorder="1" applyAlignment="1">
      <alignment horizontal="center" wrapText="1"/>
    </xf>
    <xf numFmtId="0" fontId="8" fillId="3" borderId="58" xfId="0" applyFont="1" applyFill="1" applyBorder="1" applyAlignment="1">
      <alignment horizontal="center" wrapText="1"/>
    </xf>
    <xf numFmtId="0" fontId="8" fillId="3" borderId="57" xfId="0" applyFont="1" applyFill="1" applyBorder="1" applyAlignment="1">
      <alignment horizontal="center" wrapText="1"/>
    </xf>
    <xf numFmtId="0" fontId="8" fillId="3" borderId="14" xfId="0" applyFont="1" applyFill="1" applyBorder="1" applyAlignment="1">
      <alignment horizontal="center" wrapText="1"/>
    </xf>
    <xf numFmtId="0" fontId="8" fillId="3" borderId="69" xfId="0" applyFont="1" applyFill="1" applyBorder="1" applyAlignment="1">
      <alignment horizontal="center" wrapText="1"/>
    </xf>
    <xf numFmtId="0" fontId="7" fillId="3" borderId="5" xfId="0" applyFont="1" applyFill="1" applyBorder="1" applyAlignment="1">
      <alignment horizontal="center" wrapText="1"/>
    </xf>
    <xf numFmtId="0" fontId="8" fillId="3" borderId="5" xfId="0" applyFont="1" applyFill="1" applyBorder="1" applyAlignment="1"/>
    <xf numFmtId="0" fontId="8" fillId="3" borderId="17" xfId="0" applyFont="1" applyFill="1" applyBorder="1" applyAlignment="1"/>
    <xf numFmtId="0" fontId="8" fillId="3" borderId="16" xfId="0" applyFont="1" applyFill="1" applyBorder="1" applyAlignment="1">
      <alignment horizontal="left" vertical="center" wrapText="1"/>
    </xf>
    <xf numFmtId="0" fontId="8" fillId="3" borderId="12" xfId="0" applyFont="1" applyFill="1" applyBorder="1" applyAlignment="1">
      <alignment vertical="center" wrapText="1"/>
    </xf>
    <xf numFmtId="0" fontId="8" fillId="3" borderId="70" xfId="0" applyFont="1" applyFill="1" applyBorder="1" applyAlignment="1">
      <alignment vertical="center" wrapText="1"/>
    </xf>
    <xf numFmtId="0" fontId="22" fillId="3" borderId="18" xfId="0" applyFont="1" applyFill="1" applyBorder="1" applyAlignment="1">
      <alignment horizontal="center" vertical="center" wrapText="1"/>
    </xf>
    <xf numFmtId="3"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xf>
    <xf numFmtId="0" fontId="3" fillId="3" borderId="71" xfId="1" applyFont="1" applyFill="1" applyBorder="1" applyAlignment="1">
      <alignment horizontal="center" vertical="center"/>
    </xf>
    <xf numFmtId="0" fontId="3" fillId="3" borderId="72" xfId="1" applyFont="1" applyFill="1" applyBorder="1" applyAlignment="1">
      <alignment horizontal="center" vertical="center"/>
    </xf>
    <xf numFmtId="0" fontId="3" fillId="3" borderId="73" xfId="1" applyFont="1" applyFill="1" applyBorder="1" applyAlignment="1">
      <alignment horizontal="center" vertical="center"/>
    </xf>
    <xf numFmtId="3" fontId="3" fillId="0" borderId="1" xfId="1" applyNumberFormat="1" applyFont="1" applyBorder="1" applyAlignment="1">
      <alignment horizontal="center" vertical="center"/>
    </xf>
    <xf numFmtId="0" fontId="3" fillId="0" borderId="1" xfId="1" applyFont="1" applyBorder="1" applyAlignment="1">
      <alignment horizontal="center" vertical="center"/>
    </xf>
  </cellXfs>
  <cellStyles count="5">
    <cellStyle name="Excel Built-in Normal" xfId="1"/>
    <cellStyle name="Excel Built-in Normal 1" xfId="2"/>
    <cellStyle name="Normální" xfId="0" builtinId="0"/>
    <cellStyle name="Normální 2" xfId="3"/>
    <cellStyle name="Normální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Ruler="0" view="pageLayout" zoomScaleNormal="100" zoomScaleSheetLayoutView="115" workbookViewId="0">
      <selection activeCell="A2" sqref="A2:K2"/>
    </sheetView>
  </sheetViews>
  <sheetFormatPr defaultRowHeight="15" x14ac:dyDescent="0.25"/>
  <cols>
    <col min="1" max="1" width="14.85546875" customWidth="1"/>
    <col min="11" max="11" width="13" customWidth="1"/>
  </cols>
  <sheetData>
    <row r="1" spans="1:13" ht="15.75" x14ac:dyDescent="0.25">
      <c r="A1" s="350" t="s">
        <v>428</v>
      </c>
      <c r="B1" s="350"/>
      <c r="C1" s="350"/>
      <c r="D1" s="350"/>
      <c r="E1" s="350"/>
      <c r="F1" s="350"/>
      <c r="G1" s="350"/>
      <c r="H1" s="350"/>
      <c r="I1" s="350"/>
      <c r="J1" s="350"/>
      <c r="K1" s="350"/>
      <c r="M1" s="340" t="s">
        <v>429</v>
      </c>
    </row>
    <row r="2" spans="1:13" ht="15.75" x14ac:dyDescent="0.25">
      <c r="A2" s="351" t="s">
        <v>432</v>
      </c>
      <c r="B2" s="351"/>
      <c r="C2" s="351"/>
      <c r="D2" s="351"/>
      <c r="E2" s="351"/>
      <c r="F2" s="351"/>
      <c r="G2" s="351"/>
      <c r="H2" s="351"/>
      <c r="I2" s="351"/>
      <c r="J2" s="351"/>
      <c r="K2" s="351"/>
    </row>
    <row r="3" spans="1:13" ht="15" customHeight="1" x14ac:dyDescent="0.3">
      <c r="A3" s="352" t="s">
        <v>385</v>
      </c>
      <c r="B3" s="353"/>
      <c r="C3" s="353"/>
      <c r="D3" s="353"/>
      <c r="E3" s="353"/>
      <c r="F3" s="353"/>
      <c r="G3" s="353"/>
      <c r="H3" s="353"/>
      <c r="I3" s="353"/>
      <c r="J3" s="353"/>
      <c r="K3" s="354"/>
    </row>
    <row r="4" spans="1:13" ht="15.75" x14ac:dyDescent="0.25">
      <c r="A4" s="205" t="s">
        <v>94</v>
      </c>
      <c r="B4" s="344" t="s">
        <v>394</v>
      </c>
      <c r="C4" s="345"/>
      <c r="D4" s="345"/>
      <c r="E4" s="345"/>
      <c r="F4" s="345"/>
      <c r="G4" s="345"/>
      <c r="H4" s="345"/>
      <c r="I4" s="345"/>
      <c r="J4" s="345"/>
      <c r="K4" s="346"/>
    </row>
    <row r="5" spans="1:13" ht="15.75" x14ac:dyDescent="0.25">
      <c r="A5" s="206" t="s">
        <v>93</v>
      </c>
      <c r="B5" s="347" t="s">
        <v>395</v>
      </c>
      <c r="C5" s="348"/>
      <c r="D5" s="348"/>
      <c r="E5" s="348"/>
      <c r="F5" s="348"/>
      <c r="G5" s="348"/>
      <c r="H5" s="348"/>
      <c r="I5" s="348"/>
      <c r="J5" s="348"/>
      <c r="K5" s="349"/>
    </row>
    <row r="6" spans="1:13" ht="15.75" x14ac:dyDescent="0.25">
      <c r="A6" s="206" t="s">
        <v>227</v>
      </c>
      <c r="B6" s="344" t="s">
        <v>396</v>
      </c>
      <c r="C6" s="345"/>
      <c r="D6" s="345"/>
      <c r="E6" s="345"/>
      <c r="F6" s="345"/>
      <c r="G6" s="345"/>
      <c r="H6" s="345"/>
      <c r="I6" s="345"/>
      <c r="J6" s="345"/>
      <c r="K6" s="346"/>
    </row>
    <row r="7" spans="1:13" ht="15.75" x14ac:dyDescent="0.25">
      <c r="A7" s="206" t="s">
        <v>228</v>
      </c>
      <c r="B7" s="344" t="s">
        <v>100</v>
      </c>
      <c r="C7" s="345"/>
      <c r="D7" s="345"/>
      <c r="E7" s="345"/>
      <c r="F7" s="345"/>
      <c r="G7" s="345"/>
      <c r="H7" s="345"/>
      <c r="I7" s="345"/>
      <c r="J7" s="345"/>
      <c r="K7" s="346"/>
    </row>
    <row r="8" spans="1:13" ht="15.75" x14ac:dyDescent="0.25">
      <c r="A8" s="206" t="s">
        <v>95</v>
      </c>
      <c r="B8" s="344" t="s">
        <v>397</v>
      </c>
      <c r="C8" s="345"/>
      <c r="D8" s="345"/>
      <c r="E8" s="345"/>
      <c r="F8" s="345"/>
      <c r="G8" s="345"/>
      <c r="H8" s="345"/>
      <c r="I8" s="345"/>
      <c r="J8" s="345"/>
      <c r="K8" s="346"/>
    </row>
    <row r="9" spans="1:13" ht="15.75" x14ac:dyDescent="0.25">
      <c r="A9" s="206" t="s">
        <v>96</v>
      </c>
      <c r="B9" s="344" t="s">
        <v>398</v>
      </c>
      <c r="C9" s="345"/>
      <c r="D9" s="345"/>
      <c r="E9" s="345"/>
      <c r="F9" s="345"/>
      <c r="G9" s="345"/>
      <c r="H9" s="345"/>
      <c r="I9" s="345"/>
      <c r="J9" s="345"/>
      <c r="K9" s="346"/>
    </row>
    <row r="10" spans="1:13" ht="15.75" x14ac:dyDescent="0.25">
      <c r="A10" s="206" t="s">
        <v>97</v>
      </c>
      <c r="B10" s="344" t="s">
        <v>399</v>
      </c>
      <c r="C10" s="345"/>
      <c r="D10" s="345"/>
      <c r="E10" s="345"/>
      <c r="F10" s="345"/>
      <c r="G10" s="345"/>
      <c r="H10" s="345"/>
      <c r="I10" s="345"/>
      <c r="J10" s="345"/>
      <c r="K10" s="346"/>
    </row>
    <row r="11" spans="1:13" ht="15.75" x14ac:dyDescent="0.25">
      <c r="A11" s="206" t="s">
        <v>98</v>
      </c>
      <c r="B11" s="344" t="s">
        <v>101</v>
      </c>
      <c r="C11" s="345"/>
      <c r="D11" s="345"/>
      <c r="E11" s="345"/>
      <c r="F11" s="345"/>
      <c r="G11" s="345"/>
      <c r="H11" s="345"/>
      <c r="I11" s="345"/>
      <c r="J11" s="345"/>
      <c r="K11" s="346"/>
    </row>
    <row r="12" spans="1:13" ht="15.75" x14ac:dyDescent="0.25">
      <c r="A12" s="206" t="s">
        <v>99</v>
      </c>
      <c r="B12" s="344" t="s">
        <v>0</v>
      </c>
      <c r="C12" s="345"/>
      <c r="D12" s="345"/>
      <c r="E12" s="345"/>
      <c r="F12" s="345"/>
      <c r="G12" s="345"/>
      <c r="H12" s="345"/>
      <c r="I12" s="345"/>
      <c r="J12" s="345"/>
      <c r="K12" s="346"/>
    </row>
    <row r="13" spans="1:13" ht="15.75" x14ac:dyDescent="0.25">
      <c r="A13" s="207" t="s">
        <v>102</v>
      </c>
      <c r="B13" s="344" t="s">
        <v>376</v>
      </c>
      <c r="C13" s="345"/>
      <c r="D13" s="345"/>
      <c r="E13" s="345"/>
      <c r="F13" s="345"/>
      <c r="G13" s="345"/>
      <c r="H13" s="345"/>
      <c r="I13" s="345"/>
      <c r="J13" s="345"/>
      <c r="K13" s="346"/>
    </row>
  </sheetData>
  <mergeCells count="13">
    <mergeCell ref="A1:K1"/>
    <mergeCell ref="A2:K2"/>
    <mergeCell ref="A3:K3"/>
    <mergeCell ref="B9:K9"/>
    <mergeCell ref="B12:K12"/>
    <mergeCell ref="B13:K13"/>
    <mergeCell ref="B5:K5"/>
    <mergeCell ref="B4:K4"/>
    <mergeCell ref="B6:K6"/>
    <mergeCell ref="B7:K7"/>
    <mergeCell ref="B8:K8"/>
    <mergeCell ref="B10:K10"/>
    <mergeCell ref="B11:K11"/>
  </mergeCells>
  <pageMargins left="0.70866141732283472" right="0.70866141732283472" top="0.78740157480314965" bottom="0.78740157480314965" header="0.31496062992125984" footer="0.31496062992125984"/>
  <pageSetup paperSize="9" orientation="landscape" r:id="rId1"/>
  <headerFooter>
    <oddHeader>&amp;RNávrh pro PV č.j. MSMT - 45 764/2013-1</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view="pageLayout" zoomScaleNormal="100" workbookViewId="0">
      <selection activeCell="P21" sqref="P21:P22"/>
    </sheetView>
  </sheetViews>
  <sheetFormatPr defaultRowHeight="15" x14ac:dyDescent="0.25"/>
  <cols>
    <col min="1" max="1" width="6.85546875" customWidth="1"/>
    <col min="2" max="2" width="11.7109375" customWidth="1"/>
    <col min="3" max="3" width="10.7109375" customWidth="1"/>
    <col min="4" max="4" width="8.140625" customWidth="1"/>
    <col min="5" max="5" width="5.140625" customWidth="1"/>
    <col min="6" max="6" width="6.7109375" customWidth="1"/>
    <col min="7" max="8" width="7.140625" customWidth="1"/>
    <col min="9" max="9" width="8" customWidth="1"/>
    <col min="10" max="10" width="9.42578125" customWidth="1"/>
    <col min="11" max="11" width="6.42578125" customWidth="1"/>
    <col min="12" max="12" width="6.28515625" customWidth="1"/>
    <col min="13" max="13" width="5.5703125" customWidth="1"/>
    <col min="14" max="14" width="6" customWidth="1"/>
    <col min="15" max="15" width="6.42578125" customWidth="1"/>
    <col min="16" max="16" width="7.85546875" customWidth="1"/>
    <col min="17" max="17" width="11.28515625" customWidth="1"/>
  </cols>
  <sheetData>
    <row r="1" spans="1:17" ht="15.75" x14ac:dyDescent="0.25">
      <c r="A1" s="357" t="s">
        <v>230</v>
      </c>
      <c r="B1" s="358"/>
      <c r="C1" s="358"/>
      <c r="D1" s="358"/>
      <c r="E1" s="358"/>
      <c r="F1" s="358"/>
      <c r="G1" s="358"/>
      <c r="H1" s="358"/>
      <c r="I1" s="358"/>
      <c r="J1" s="358"/>
      <c r="K1" s="358"/>
      <c r="L1" s="358"/>
      <c r="M1" s="358"/>
      <c r="N1" s="358"/>
      <c r="O1" s="358"/>
      <c r="P1" s="358"/>
      <c r="Q1" s="359"/>
    </row>
    <row r="2" spans="1:17" ht="39" customHeight="1" thickBot="1" x14ac:dyDescent="0.3">
      <c r="A2" s="138" t="s">
        <v>1</v>
      </c>
      <c r="B2" s="133" t="s">
        <v>403</v>
      </c>
      <c r="C2" s="133" t="s">
        <v>388</v>
      </c>
      <c r="D2" s="128" t="s">
        <v>2</v>
      </c>
      <c r="E2" s="128" t="s">
        <v>3</v>
      </c>
      <c r="F2" s="128" t="s">
        <v>4</v>
      </c>
      <c r="G2" s="128" t="s">
        <v>5</v>
      </c>
      <c r="H2" s="128" t="s">
        <v>6</v>
      </c>
      <c r="I2" s="128" t="s">
        <v>7</v>
      </c>
      <c r="J2" s="128" t="s">
        <v>8</v>
      </c>
      <c r="K2" s="128" t="s">
        <v>9</v>
      </c>
      <c r="L2" s="128" t="s">
        <v>10</v>
      </c>
      <c r="M2" s="128" t="s">
        <v>11</v>
      </c>
      <c r="N2" s="128" t="s">
        <v>12</v>
      </c>
      <c r="O2" s="128" t="s">
        <v>13</v>
      </c>
      <c r="P2" s="128" t="s">
        <v>408</v>
      </c>
      <c r="Q2" s="129" t="s">
        <v>382</v>
      </c>
    </row>
    <row r="3" spans="1:17" ht="45" customHeight="1" x14ac:dyDescent="0.25">
      <c r="A3" s="221" t="s">
        <v>15</v>
      </c>
      <c r="B3" s="321" t="s">
        <v>16</v>
      </c>
      <c r="C3" s="134" t="s">
        <v>409</v>
      </c>
      <c r="D3" s="125" t="s">
        <v>17</v>
      </c>
      <c r="E3" s="125" t="s">
        <v>18</v>
      </c>
      <c r="F3" s="125" t="s">
        <v>19</v>
      </c>
      <c r="G3" s="125" t="s">
        <v>20</v>
      </c>
      <c r="H3" s="126">
        <v>0</v>
      </c>
      <c r="I3" s="127">
        <v>200000</v>
      </c>
      <c r="J3" s="127">
        <v>4000</v>
      </c>
      <c r="K3" s="126">
        <v>0</v>
      </c>
      <c r="L3" s="127">
        <v>33830</v>
      </c>
      <c r="M3" s="126">
        <v>0</v>
      </c>
      <c r="N3" s="127">
        <v>4000</v>
      </c>
      <c r="O3" s="126">
        <v>0</v>
      </c>
      <c r="P3" s="127">
        <v>241830</v>
      </c>
      <c r="Q3" s="315">
        <v>241830</v>
      </c>
    </row>
    <row r="4" spans="1:17" ht="45.75" customHeight="1" x14ac:dyDescent="0.25">
      <c r="A4" s="222" t="s">
        <v>21</v>
      </c>
      <c r="B4" s="322" t="s">
        <v>22</v>
      </c>
      <c r="C4" s="134" t="s">
        <v>409</v>
      </c>
      <c r="D4" s="1" t="s">
        <v>23</v>
      </c>
      <c r="E4" s="1" t="s">
        <v>18</v>
      </c>
      <c r="F4" s="1" t="s">
        <v>24</v>
      </c>
      <c r="G4" s="1" t="s">
        <v>25</v>
      </c>
      <c r="H4" s="3">
        <v>26000</v>
      </c>
      <c r="I4" s="3">
        <v>11600</v>
      </c>
      <c r="J4" s="3">
        <v>4000</v>
      </c>
      <c r="K4" s="2">
        <v>0</v>
      </c>
      <c r="L4" s="3">
        <v>30500</v>
      </c>
      <c r="M4" s="2">
        <v>0</v>
      </c>
      <c r="N4" s="3">
        <v>2000</v>
      </c>
      <c r="O4" s="2">
        <v>0</v>
      </c>
      <c r="P4" s="3">
        <v>74100</v>
      </c>
      <c r="Q4" s="113">
        <v>74100</v>
      </c>
    </row>
    <row r="5" spans="1:17" ht="45.75" customHeight="1" x14ac:dyDescent="0.25">
      <c r="A5" s="222" t="s">
        <v>26</v>
      </c>
      <c r="B5" s="322" t="s">
        <v>27</v>
      </c>
      <c r="C5" s="134" t="s">
        <v>409</v>
      </c>
      <c r="D5" s="1" t="s">
        <v>28</v>
      </c>
      <c r="E5" s="1" t="s">
        <v>25</v>
      </c>
      <c r="F5" s="1" t="s">
        <v>29</v>
      </c>
      <c r="G5" s="1" t="s">
        <v>30</v>
      </c>
      <c r="H5" s="3">
        <v>90073</v>
      </c>
      <c r="I5" s="3">
        <v>125000</v>
      </c>
      <c r="J5" s="4">
        <v>4000</v>
      </c>
      <c r="K5" s="2">
        <v>0</v>
      </c>
      <c r="L5" s="3">
        <v>34453</v>
      </c>
      <c r="M5" s="3">
        <v>9007</v>
      </c>
      <c r="N5" s="3">
        <v>2800</v>
      </c>
      <c r="O5" s="2">
        <v>0</v>
      </c>
      <c r="P5" s="3">
        <v>265333</v>
      </c>
      <c r="Q5" s="113">
        <v>265333</v>
      </c>
    </row>
    <row r="6" spans="1:17" ht="46.5" customHeight="1" x14ac:dyDescent="0.25">
      <c r="A6" s="222" t="s">
        <v>31</v>
      </c>
      <c r="B6" s="322" t="s">
        <v>32</v>
      </c>
      <c r="C6" s="134" t="s">
        <v>409</v>
      </c>
      <c r="D6" s="1" t="s">
        <v>33</v>
      </c>
      <c r="E6" s="1" t="s">
        <v>34</v>
      </c>
      <c r="F6" s="5" t="s">
        <v>19</v>
      </c>
      <c r="G6" s="1" t="s">
        <v>35</v>
      </c>
      <c r="H6" s="3">
        <v>31000</v>
      </c>
      <c r="I6" s="3">
        <v>59000</v>
      </c>
      <c r="J6" s="3">
        <v>6000</v>
      </c>
      <c r="K6" s="2">
        <v>0</v>
      </c>
      <c r="L6" s="3">
        <v>25000</v>
      </c>
      <c r="M6" s="2">
        <v>0</v>
      </c>
      <c r="N6" s="3">
        <v>2500</v>
      </c>
      <c r="O6" s="2">
        <v>0</v>
      </c>
      <c r="P6" s="3">
        <v>123500</v>
      </c>
      <c r="Q6" s="113">
        <v>123500</v>
      </c>
    </row>
    <row r="7" spans="1:17" ht="50.25" customHeight="1" x14ac:dyDescent="0.25">
      <c r="A7" s="222" t="s">
        <v>36</v>
      </c>
      <c r="B7" s="322" t="s">
        <v>37</v>
      </c>
      <c r="C7" s="134" t="s">
        <v>409</v>
      </c>
      <c r="D7" s="1" t="s">
        <v>38</v>
      </c>
      <c r="E7" s="1" t="s">
        <v>39</v>
      </c>
      <c r="F7" s="6" t="s">
        <v>29</v>
      </c>
      <c r="G7" s="1" t="s">
        <v>18</v>
      </c>
      <c r="H7" s="3">
        <v>5000</v>
      </c>
      <c r="I7" s="3">
        <v>180000</v>
      </c>
      <c r="J7" s="3">
        <v>2000</v>
      </c>
      <c r="K7" s="2">
        <v>0</v>
      </c>
      <c r="L7" s="3">
        <v>21000</v>
      </c>
      <c r="M7" s="2">
        <v>0</v>
      </c>
      <c r="N7" s="3">
        <v>3000</v>
      </c>
      <c r="O7" s="2">
        <v>0</v>
      </c>
      <c r="P7" s="3">
        <v>211000</v>
      </c>
      <c r="Q7" s="113">
        <v>211000</v>
      </c>
    </row>
    <row r="8" spans="1:17" ht="50.25" customHeight="1" x14ac:dyDescent="0.25">
      <c r="A8" s="222" t="s">
        <v>40</v>
      </c>
      <c r="B8" s="322" t="s">
        <v>41</v>
      </c>
      <c r="C8" s="134" t="s">
        <v>409</v>
      </c>
      <c r="D8" s="1" t="s">
        <v>42</v>
      </c>
      <c r="E8" s="1" t="s">
        <v>39</v>
      </c>
      <c r="F8" s="1" t="s">
        <v>43</v>
      </c>
      <c r="G8" s="1" t="s">
        <v>18</v>
      </c>
      <c r="H8" s="2">
        <v>0</v>
      </c>
      <c r="I8" s="3">
        <v>18000</v>
      </c>
      <c r="J8" s="3">
        <v>2000</v>
      </c>
      <c r="K8" s="2">
        <v>0</v>
      </c>
      <c r="L8" s="3">
        <v>24000</v>
      </c>
      <c r="M8" s="2">
        <v>0</v>
      </c>
      <c r="N8" s="3">
        <v>2000</v>
      </c>
      <c r="O8" s="2">
        <v>0</v>
      </c>
      <c r="P8" s="3">
        <v>46000</v>
      </c>
      <c r="Q8" s="317">
        <v>46000</v>
      </c>
    </row>
    <row r="9" spans="1:17" ht="36.75" customHeight="1" x14ac:dyDescent="0.25">
      <c r="A9" s="222" t="s">
        <v>44</v>
      </c>
      <c r="B9" s="322" t="s">
        <v>45</v>
      </c>
      <c r="C9" s="135" t="s">
        <v>409</v>
      </c>
      <c r="D9" s="1" t="s">
        <v>46</v>
      </c>
      <c r="E9" s="1" t="s">
        <v>47</v>
      </c>
      <c r="F9" s="1" t="s">
        <v>48</v>
      </c>
      <c r="G9" s="1">
        <v>8</v>
      </c>
      <c r="H9" s="2">
        <v>0</v>
      </c>
      <c r="I9" s="3">
        <v>100000</v>
      </c>
      <c r="J9" s="3">
        <v>0</v>
      </c>
      <c r="K9" s="2">
        <v>0</v>
      </c>
      <c r="L9" s="3">
        <v>0</v>
      </c>
      <c r="M9" s="2">
        <v>0</v>
      </c>
      <c r="N9" s="3">
        <v>0</v>
      </c>
      <c r="O9" s="2">
        <v>0</v>
      </c>
      <c r="P9" s="3">
        <v>100000</v>
      </c>
      <c r="Q9" s="113">
        <v>0</v>
      </c>
    </row>
    <row r="10" spans="1:17" ht="54" customHeight="1" x14ac:dyDescent="0.25">
      <c r="A10" s="262" t="s">
        <v>49</v>
      </c>
      <c r="B10" s="323" t="s">
        <v>405</v>
      </c>
      <c r="C10" s="263" t="s">
        <v>410</v>
      </c>
      <c r="D10" s="264" t="s">
        <v>46</v>
      </c>
      <c r="E10" s="1" t="s">
        <v>47</v>
      </c>
      <c r="F10" s="264" t="s">
        <v>48</v>
      </c>
      <c r="G10" s="264">
        <v>8</v>
      </c>
      <c r="H10" s="265">
        <v>0</v>
      </c>
      <c r="I10" s="266">
        <v>100000</v>
      </c>
      <c r="J10" s="266">
        <v>2000</v>
      </c>
      <c r="K10" s="265">
        <v>0</v>
      </c>
      <c r="L10" s="266">
        <v>32000</v>
      </c>
      <c r="M10" s="265">
        <v>0</v>
      </c>
      <c r="N10" s="266">
        <v>3000</v>
      </c>
      <c r="O10" s="265">
        <v>0</v>
      </c>
      <c r="P10" s="266">
        <v>137000</v>
      </c>
      <c r="Q10" s="318">
        <v>137000</v>
      </c>
    </row>
    <row r="11" spans="1:17" ht="54" customHeight="1" x14ac:dyDescent="0.25">
      <c r="A11" s="221" t="s">
        <v>50</v>
      </c>
      <c r="B11" s="321" t="s">
        <v>404</v>
      </c>
      <c r="C11" s="134" t="s">
        <v>411</v>
      </c>
      <c r="D11" s="125" t="s">
        <v>51</v>
      </c>
      <c r="E11" s="125" t="s">
        <v>39</v>
      </c>
      <c r="F11" s="125" t="s">
        <v>52</v>
      </c>
      <c r="G11" s="125" t="s">
        <v>30</v>
      </c>
      <c r="H11" s="127">
        <v>40000</v>
      </c>
      <c r="I11" s="127">
        <v>165000</v>
      </c>
      <c r="J11" s="127">
        <v>4000</v>
      </c>
      <c r="K11" s="126">
        <v>0</v>
      </c>
      <c r="L11" s="127">
        <v>21000</v>
      </c>
      <c r="M11" s="127">
        <v>21000</v>
      </c>
      <c r="N11" s="127">
        <v>3000</v>
      </c>
      <c r="O11" s="127">
        <v>37800</v>
      </c>
      <c r="P11" s="127">
        <v>291800</v>
      </c>
      <c r="Q11" s="315">
        <v>291800</v>
      </c>
    </row>
    <row r="12" spans="1:17" ht="42.75" customHeight="1" thickBot="1" x14ac:dyDescent="0.3">
      <c r="A12" s="138" t="s">
        <v>1</v>
      </c>
      <c r="B12" s="133" t="s">
        <v>403</v>
      </c>
      <c r="C12" s="133" t="s">
        <v>388</v>
      </c>
      <c r="D12" s="128" t="s">
        <v>2</v>
      </c>
      <c r="E12" s="128" t="s">
        <v>3</v>
      </c>
      <c r="F12" s="128" t="s">
        <v>4</v>
      </c>
      <c r="G12" s="128" t="s">
        <v>5</v>
      </c>
      <c r="H12" s="128" t="s">
        <v>6</v>
      </c>
      <c r="I12" s="128" t="s">
        <v>7</v>
      </c>
      <c r="J12" s="128" t="s">
        <v>8</v>
      </c>
      <c r="K12" s="128" t="s">
        <v>9</v>
      </c>
      <c r="L12" s="128" t="s">
        <v>10</v>
      </c>
      <c r="M12" s="128" t="s">
        <v>11</v>
      </c>
      <c r="N12" s="128" t="s">
        <v>12</v>
      </c>
      <c r="O12" s="128" t="s">
        <v>13</v>
      </c>
      <c r="P12" s="128" t="s">
        <v>14</v>
      </c>
      <c r="Q12" s="129" t="s">
        <v>382</v>
      </c>
    </row>
    <row r="13" spans="1:17" ht="54.75" customHeight="1" x14ac:dyDescent="0.25">
      <c r="A13" s="222" t="s">
        <v>53</v>
      </c>
      <c r="B13" s="322" t="s">
        <v>54</v>
      </c>
      <c r="C13" s="135" t="s">
        <v>411</v>
      </c>
      <c r="D13" s="1" t="s">
        <v>55</v>
      </c>
      <c r="E13" s="1" t="s">
        <v>39</v>
      </c>
      <c r="F13" s="1" t="s">
        <v>56</v>
      </c>
      <c r="G13" s="1" t="s">
        <v>57</v>
      </c>
      <c r="H13" s="3">
        <v>40000</v>
      </c>
      <c r="I13" s="3">
        <v>168000</v>
      </c>
      <c r="J13" s="3">
        <v>3500</v>
      </c>
      <c r="K13" s="3">
        <v>6000</v>
      </c>
      <c r="L13" s="2">
        <v>0</v>
      </c>
      <c r="M13" s="3">
        <v>5400</v>
      </c>
      <c r="N13" s="3">
        <v>6000</v>
      </c>
      <c r="O13" s="3">
        <v>11100</v>
      </c>
      <c r="P13" s="3">
        <v>240000</v>
      </c>
      <c r="Q13" s="113">
        <v>240000</v>
      </c>
    </row>
    <row r="14" spans="1:17" ht="55.5" customHeight="1" x14ac:dyDescent="0.25">
      <c r="A14" s="222" t="s">
        <v>58</v>
      </c>
      <c r="B14" s="322" t="s">
        <v>59</v>
      </c>
      <c r="C14" s="135" t="s">
        <v>409</v>
      </c>
      <c r="D14" s="1" t="s">
        <v>60</v>
      </c>
      <c r="E14" s="1" t="s">
        <v>61</v>
      </c>
      <c r="F14" s="5">
        <v>41913</v>
      </c>
      <c r="G14" s="1" t="s">
        <v>62</v>
      </c>
      <c r="H14" s="445">
        <v>81200</v>
      </c>
      <c r="I14" s="445">
        <v>178500</v>
      </c>
      <c r="J14" s="446">
        <v>7000</v>
      </c>
      <c r="K14" s="446">
        <v>0</v>
      </c>
      <c r="L14" s="445">
        <v>32508</v>
      </c>
      <c r="M14" s="446">
        <v>0</v>
      </c>
      <c r="N14" s="446">
        <v>8400</v>
      </c>
      <c r="O14" s="446">
        <v>0</v>
      </c>
      <c r="P14" s="445">
        <v>307608</v>
      </c>
      <c r="Q14" s="450">
        <v>307608</v>
      </c>
    </row>
    <row r="15" spans="1:17" ht="66" customHeight="1" x14ac:dyDescent="0.25">
      <c r="A15" s="222" t="s">
        <v>63</v>
      </c>
      <c r="B15" s="322" t="s">
        <v>64</v>
      </c>
      <c r="C15" s="135" t="s">
        <v>409</v>
      </c>
      <c r="D15" s="1" t="s">
        <v>65</v>
      </c>
      <c r="E15" s="1" t="s">
        <v>61</v>
      </c>
      <c r="F15" s="5">
        <v>41852</v>
      </c>
      <c r="G15" s="1" t="s">
        <v>62</v>
      </c>
      <c r="H15" s="445"/>
      <c r="I15" s="445"/>
      <c r="J15" s="445"/>
      <c r="K15" s="445"/>
      <c r="L15" s="445"/>
      <c r="M15" s="445"/>
      <c r="N15" s="445"/>
      <c r="O15" s="445"/>
      <c r="P15" s="445"/>
      <c r="Q15" s="451"/>
    </row>
    <row r="16" spans="1:17" ht="54.75" customHeight="1" x14ac:dyDescent="0.25">
      <c r="A16" s="222" t="s">
        <v>66</v>
      </c>
      <c r="B16" s="322" t="s">
        <v>67</v>
      </c>
      <c r="C16" s="135" t="s">
        <v>411</v>
      </c>
      <c r="D16" s="1" t="s">
        <v>68</v>
      </c>
      <c r="E16" s="1" t="s">
        <v>39</v>
      </c>
      <c r="F16" s="5" t="s">
        <v>69</v>
      </c>
      <c r="G16" s="1" t="s">
        <v>70</v>
      </c>
      <c r="H16" s="3">
        <v>39000</v>
      </c>
      <c r="I16" s="3">
        <v>12000</v>
      </c>
      <c r="J16" s="3">
        <v>3000</v>
      </c>
      <c r="K16" s="2">
        <v>0</v>
      </c>
      <c r="L16" s="2">
        <v>0</v>
      </c>
      <c r="M16" s="2">
        <v>0</v>
      </c>
      <c r="N16" s="3">
        <v>1620</v>
      </c>
      <c r="O16" s="3">
        <v>4000</v>
      </c>
      <c r="P16" s="3">
        <v>59620</v>
      </c>
      <c r="Q16" s="113">
        <v>59620</v>
      </c>
    </row>
    <row r="17" spans="1:17" ht="36" customHeight="1" x14ac:dyDescent="0.25">
      <c r="A17" s="222" t="s">
        <v>71</v>
      </c>
      <c r="B17" s="322" t="s">
        <v>72</v>
      </c>
      <c r="C17" s="135" t="s">
        <v>410</v>
      </c>
      <c r="D17" s="1" t="s">
        <v>73</v>
      </c>
      <c r="E17" s="1">
        <v>6</v>
      </c>
      <c r="F17" s="5" t="s">
        <v>74</v>
      </c>
      <c r="G17" s="1" t="s">
        <v>18</v>
      </c>
      <c r="H17" s="2">
        <v>0</v>
      </c>
      <c r="I17" s="3">
        <v>12000</v>
      </c>
      <c r="J17" s="3">
        <v>1500</v>
      </c>
      <c r="K17" s="2">
        <v>0</v>
      </c>
      <c r="L17" s="3">
        <v>23300</v>
      </c>
      <c r="M17" s="3">
        <v>0</v>
      </c>
      <c r="N17" s="3">
        <v>1200</v>
      </c>
      <c r="O17" s="2">
        <v>0</v>
      </c>
      <c r="P17" s="3">
        <v>38000</v>
      </c>
      <c r="Q17" s="316">
        <v>0</v>
      </c>
    </row>
    <row r="18" spans="1:17" ht="54" customHeight="1" x14ac:dyDescent="0.25">
      <c r="A18" s="222" t="s">
        <v>75</v>
      </c>
      <c r="B18" s="322" t="s">
        <v>76</v>
      </c>
      <c r="C18" s="135" t="s">
        <v>410</v>
      </c>
      <c r="D18" s="1" t="s">
        <v>77</v>
      </c>
      <c r="E18" s="1" t="s">
        <v>47</v>
      </c>
      <c r="F18" s="5" t="s">
        <v>78</v>
      </c>
      <c r="G18" s="1" t="s">
        <v>18</v>
      </c>
      <c r="H18" s="2">
        <v>0</v>
      </c>
      <c r="I18" s="3">
        <v>0</v>
      </c>
      <c r="J18" s="3">
        <v>5000</v>
      </c>
      <c r="K18" s="2">
        <v>0</v>
      </c>
      <c r="L18" s="3">
        <v>12000</v>
      </c>
      <c r="M18" s="3">
        <v>0</v>
      </c>
      <c r="N18" s="3">
        <v>2000</v>
      </c>
      <c r="O18" s="2">
        <v>0</v>
      </c>
      <c r="P18" s="3">
        <v>19000</v>
      </c>
      <c r="Q18" s="7">
        <v>19000</v>
      </c>
    </row>
    <row r="19" spans="1:17" ht="46.5" customHeight="1" x14ac:dyDescent="0.25">
      <c r="A19" s="222" t="s">
        <v>79</v>
      </c>
      <c r="B19" s="136" t="s">
        <v>406</v>
      </c>
      <c r="C19" s="319" t="s">
        <v>409</v>
      </c>
      <c r="D19" s="1" t="s">
        <v>80</v>
      </c>
      <c r="E19" s="5" t="s">
        <v>47</v>
      </c>
      <c r="F19" s="5" t="s">
        <v>81</v>
      </c>
      <c r="G19" s="1" t="s">
        <v>18</v>
      </c>
      <c r="H19" s="2">
        <v>0</v>
      </c>
      <c r="I19" s="3">
        <v>92000</v>
      </c>
      <c r="J19" s="3">
        <v>0</v>
      </c>
      <c r="K19" s="3">
        <v>0</v>
      </c>
      <c r="L19" s="3">
        <v>0</v>
      </c>
      <c r="M19" s="3">
        <v>0</v>
      </c>
      <c r="N19" s="3">
        <v>0</v>
      </c>
      <c r="O19" s="3">
        <v>0</v>
      </c>
      <c r="P19" s="3">
        <v>92000</v>
      </c>
      <c r="Q19" s="316">
        <v>0</v>
      </c>
    </row>
    <row r="20" spans="1:17" ht="47.25" customHeight="1" thickBot="1" x14ac:dyDescent="0.3">
      <c r="A20" s="139" t="s">
        <v>82</v>
      </c>
      <c r="B20" s="137" t="s">
        <v>83</v>
      </c>
      <c r="C20" s="320" t="s">
        <v>411</v>
      </c>
      <c r="D20" s="130" t="s">
        <v>84</v>
      </c>
      <c r="E20" s="132" t="s">
        <v>39</v>
      </c>
      <c r="F20" s="132" t="s">
        <v>74</v>
      </c>
      <c r="G20" s="130" t="s">
        <v>18</v>
      </c>
      <c r="H20" s="3">
        <v>12450</v>
      </c>
      <c r="I20" s="3">
        <v>90000</v>
      </c>
      <c r="J20" s="3">
        <v>1200</v>
      </c>
      <c r="K20" s="3">
        <v>0</v>
      </c>
      <c r="L20" s="3">
        <v>0</v>
      </c>
      <c r="M20" s="3">
        <v>0</v>
      </c>
      <c r="N20" s="3">
        <v>0</v>
      </c>
      <c r="O20" s="3">
        <v>0</v>
      </c>
      <c r="P20" s="3">
        <v>103650</v>
      </c>
      <c r="Q20" s="7">
        <v>103650</v>
      </c>
    </row>
    <row r="21" spans="1:17" ht="15.75" thickBot="1" x14ac:dyDescent="0.3">
      <c r="A21" s="447" t="s">
        <v>85</v>
      </c>
      <c r="B21" s="448"/>
      <c r="C21" s="448"/>
      <c r="D21" s="448"/>
      <c r="E21" s="448"/>
      <c r="F21" s="448"/>
      <c r="G21" s="449"/>
      <c r="H21" s="131">
        <f t="shared" ref="H21:Q21" si="0">SUM(H3:H20)</f>
        <v>364723</v>
      </c>
      <c r="I21" s="7">
        <f t="shared" si="0"/>
        <v>1511100</v>
      </c>
      <c r="J21" s="7">
        <f t="shared" si="0"/>
        <v>49200</v>
      </c>
      <c r="K21" s="7">
        <f t="shared" si="0"/>
        <v>6000</v>
      </c>
      <c r="L21" s="7">
        <f t="shared" si="0"/>
        <v>289591</v>
      </c>
      <c r="M21" s="7">
        <f t="shared" si="0"/>
        <v>35407</v>
      </c>
      <c r="N21" s="7">
        <f t="shared" si="0"/>
        <v>41520</v>
      </c>
      <c r="O21" s="7">
        <f t="shared" si="0"/>
        <v>52900</v>
      </c>
      <c r="P21" s="7">
        <f t="shared" si="0"/>
        <v>2350441</v>
      </c>
      <c r="Q21" s="113">
        <f t="shared" si="0"/>
        <v>2120441</v>
      </c>
    </row>
  </sheetData>
  <mergeCells count="12">
    <mergeCell ref="L14:L15"/>
    <mergeCell ref="M14:M15"/>
    <mergeCell ref="A1:Q1"/>
    <mergeCell ref="A21:G21"/>
    <mergeCell ref="H14:H15"/>
    <mergeCell ref="I14:I15"/>
    <mergeCell ref="J14:J15"/>
    <mergeCell ref="K14:K15"/>
    <mergeCell ref="N14:N15"/>
    <mergeCell ref="O14:O15"/>
    <mergeCell ref="P14:P15"/>
    <mergeCell ref="Q14:Q15"/>
  </mergeCells>
  <pageMargins left="0.70866141732283472" right="0.70866141732283472" top="0.78740157480314965" bottom="0.78740157480314965" header="0.31496062992125984" footer="0.31496062992125984"/>
  <pageSetup paperSize="9" orientation="landscape" r:id="rId1"/>
  <headerFooter differentOddEven="1" differentFirst="1">
    <oddFooter>&amp;C&amp;"Times New Roman,Obyčejné"16</oddFooter>
    <evenFooter>&amp;C15</evenFooter>
    <firstHeader>&amp;RNávrh pro PV č.j. MSMT -45 764/2013-1</firstHeader>
    <firstFooter>&amp;C14</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view="pageLayout" topLeftCell="D1" zoomScaleNormal="100" workbookViewId="0">
      <selection activeCell="D8" sqref="D8:D10"/>
    </sheetView>
  </sheetViews>
  <sheetFormatPr defaultRowHeight="15" x14ac:dyDescent="0.25"/>
  <cols>
    <col min="1" max="1" width="9.42578125" customWidth="1"/>
    <col min="2" max="2" width="11" customWidth="1"/>
    <col min="3" max="4" width="6.7109375" customWidth="1"/>
    <col min="5" max="5" width="6.28515625" customWidth="1"/>
    <col min="6" max="6" width="6.85546875" customWidth="1"/>
    <col min="7" max="7" width="5.7109375" customWidth="1"/>
    <col min="8" max="8" width="7.42578125" customWidth="1"/>
    <col min="9" max="9" width="6.28515625" customWidth="1"/>
    <col min="10" max="10" width="8.140625" customWidth="1"/>
    <col min="11" max="11" width="8.28515625" customWidth="1"/>
    <col min="12" max="12" width="8.7109375" customWidth="1"/>
    <col min="13" max="13" width="4.5703125" customWidth="1"/>
    <col min="14" max="14" width="6.140625" customWidth="1"/>
    <col min="15" max="15" width="7" customWidth="1"/>
    <col min="16" max="16" width="7.7109375" customWidth="1"/>
    <col min="17" max="17" width="7.85546875" customWidth="1"/>
  </cols>
  <sheetData>
    <row r="1" spans="1:17" ht="15.75" x14ac:dyDescent="0.25">
      <c r="A1" s="357" t="s">
        <v>377</v>
      </c>
      <c r="B1" s="358"/>
      <c r="C1" s="358"/>
      <c r="D1" s="358"/>
      <c r="E1" s="358"/>
      <c r="F1" s="358"/>
      <c r="G1" s="358"/>
      <c r="H1" s="358"/>
      <c r="I1" s="358"/>
      <c r="J1" s="358"/>
      <c r="K1" s="358"/>
      <c r="L1" s="358"/>
      <c r="M1" s="358"/>
      <c r="N1" s="358"/>
      <c r="O1" s="358"/>
      <c r="P1" s="358"/>
      <c r="Q1" s="359"/>
    </row>
    <row r="2" spans="1:17" ht="53.25" thickBot="1" x14ac:dyDescent="0.3">
      <c r="A2" s="149" t="s">
        <v>1</v>
      </c>
      <c r="B2" s="146" t="s">
        <v>407</v>
      </c>
      <c r="C2" s="146" t="s">
        <v>388</v>
      </c>
      <c r="D2" s="145" t="s">
        <v>2</v>
      </c>
      <c r="E2" s="145" t="s">
        <v>3</v>
      </c>
      <c r="F2" s="145" t="s">
        <v>4</v>
      </c>
      <c r="G2" s="145" t="s">
        <v>5</v>
      </c>
      <c r="H2" s="145" t="s">
        <v>6</v>
      </c>
      <c r="I2" s="145" t="s">
        <v>7</v>
      </c>
      <c r="J2" s="145" t="s">
        <v>8</v>
      </c>
      <c r="K2" s="145" t="s">
        <v>9</v>
      </c>
      <c r="L2" s="145" t="s">
        <v>10</v>
      </c>
      <c r="M2" s="145" t="s">
        <v>11</v>
      </c>
      <c r="N2" s="145" t="s">
        <v>12</v>
      </c>
      <c r="O2" s="145" t="s">
        <v>13</v>
      </c>
      <c r="P2" s="145" t="s">
        <v>14</v>
      </c>
      <c r="Q2" s="145" t="s">
        <v>421</v>
      </c>
    </row>
    <row r="3" spans="1:17" ht="56.25" x14ac:dyDescent="0.25">
      <c r="A3" s="150" t="s">
        <v>86</v>
      </c>
      <c r="B3" s="147" t="s">
        <v>87</v>
      </c>
      <c r="C3" s="324" t="s">
        <v>389</v>
      </c>
      <c r="D3" s="140" t="s">
        <v>88</v>
      </c>
      <c r="E3" s="141" t="s">
        <v>89</v>
      </c>
      <c r="F3" s="141">
        <v>42125</v>
      </c>
      <c r="G3" s="142">
        <v>3</v>
      </c>
      <c r="H3" s="143">
        <v>0</v>
      </c>
      <c r="I3" s="144">
        <v>0</v>
      </c>
      <c r="J3" s="144">
        <v>0</v>
      </c>
      <c r="K3" s="144">
        <v>22000</v>
      </c>
      <c r="L3" s="144">
        <v>22000</v>
      </c>
      <c r="M3" s="144">
        <v>0</v>
      </c>
      <c r="N3" s="144">
        <v>0</v>
      </c>
      <c r="O3" s="144">
        <v>42000</v>
      </c>
      <c r="P3" s="144">
        <v>86000</v>
      </c>
      <c r="Q3" s="337">
        <v>86000</v>
      </c>
    </row>
    <row r="4" spans="1:17" ht="57" thickBot="1" x14ac:dyDescent="0.3">
      <c r="A4" s="151" t="s">
        <v>90</v>
      </c>
      <c r="B4" s="148" t="s">
        <v>41</v>
      </c>
      <c r="C4" s="325" t="s">
        <v>409</v>
      </c>
      <c r="D4" s="9" t="s">
        <v>91</v>
      </c>
      <c r="E4" s="10" t="s">
        <v>92</v>
      </c>
      <c r="F4" s="10">
        <v>42186</v>
      </c>
      <c r="G4" s="11">
        <v>6</v>
      </c>
      <c r="H4" s="12">
        <v>0</v>
      </c>
      <c r="I4" s="12">
        <v>0</v>
      </c>
      <c r="J4" s="12">
        <v>36000</v>
      </c>
      <c r="K4" s="12">
        <v>107000</v>
      </c>
      <c r="L4" s="12">
        <v>155000</v>
      </c>
      <c r="M4" s="12">
        <v>0</v>
      </c>
      <c r="N4" s="12">
        <v>0</v>
      </c>
      <c r="O4" s="12">
        <v>252000</v>
      </c>
      <c r="P4" s="12">
        <v>550000</v>
      </c>
      <c r="Q4" s="338">
        <v>550000</v>
      </c>
    </row>
    <row r="5" spans="1:17" ht="15.75" thickBot="1" x14ac:dyDescent="0.3">
      <c r="A5" s="447" t="s">
        <v>85</v>
      </c>
      <c r="B5" s="448"/>
      <c r="C5" s="448"/>
      <c r="D5" s="448"/>
      <c r="E5" s="448"/>
      <c r="F5" s="448"/>
      <c r="G5" s="449"/>
      <c r="H5" s="131">
        <v>0</v>
      </c>
      <c r="I5" s="7">
        <v>0</v>
      </c>
      <c r="J5" s="7">
        <f>SUM(J3:J4)</f>
        <v>36000</v>
      </c>
      <c r="K5" s="7">
        <f>SUM(K3:K4)</f>
        <v>129000</v>
      </c>
      <c r="L5" s="7">
        <f>SUM(L3:L4)</f>
        <v>177000</v>
      </c>
      <c r="M5" s="7">
        <v>0</v>
      </c>
      <c r="N5" s="7">
        <v>0</v>
      </c>
      <c r="O5" s="7">
        <f>SUM(O3:O4)</f>
        <v>294000</v>
      </c>
      <c r="P5" s="7">
        <f>SUM(P3:P4)</f>
        <v>636000</v>
      </c>
      <c r="Q5" s="8">
        <f>SUM(Q3:Q4)</f>
        <v>636000</v>
      </c>
    </row>
  </sheetData>
  <mergeCells count="2">
    <mergeCell ref="A5:G5"/>
    <mergeCell ref="A1:Q1"/>
  </mergeCells>
  <pageMargins left="0.70866141732283472" right="0.70866141732283472" top="0.78740157480314965" bottom="0.78740157480314965" header="0.31496062992125984" footer="0.31496062992125984"/>
  <pageSetup paperSize="9" orientation="landscape" r:id="rId1"/>
  <headerFooter>
    <oddHeader>&amp;RNávrh pro PV č.j. MSMT- 45764/2013-1</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Layout" topLeftCell="E1" zoomScaleNormal="100" workbookViewId="0">
      <selection activeCell="I7" sqref="I7"/>
    </sheetView>
  </sheetViews>
  <sheetFormatPr defaultRowHeight="15" x14ac:dyDescent="0.25"/>
  <cols>
    <col min="1" max="1" width="4.42578125" bestFit="1" customWidth="1"/>
    <col min="2" max="2" width="5.5703125" customWidth="1"/>
    <col min="3" max="3" width="38.5703125" customWidth="1"/>
    <col min="4" max="4" width="28" customWidth="1"/>
    <col min="5" max="5" width="9.42578125" customWidth="1"/>
    <col min="6" max="6" width="12" customWidth="1"/>
    <col min="7" max="7" width="11.140625" customWidth="1"/>
    <col min="8" max="8" width="8.28515625" customWidth="1"/>
    <col min="9" max="9" width="9.5703125" customWidth="1"/>
  </cols>
  <sheetData>
    <row r="1" spans="1:9" ht="15.75" x14ac:dyDescent="0.25">
      <c r="A1" s="357" t="s">
        <v>422</v>
      </c>
      <c r="B1" s="358"/>
      <c r="C1" s="358"/>
      <c r="D1" s="358"/>
      <c r="E1" s="358"/>
      <c r="F1" s="358"/>
      <c r="G1" s="358"/>
      <c r="H1" s="358"/>
      <c r="I1" s="359"/>
    </row>
    <row r="2" spans="1:9" x14ac:dyDescent="0.25">
      <c r="A2" s="360" t="s">
        <v>103</v>
      </c>
      <c r="B2" s="362" t="s">
        <v>104</v>
      </c>
      <c r="C2" s="362" t="s">
        <v>105</v>
      </c>
      <c r="D2" s="362" t="s">
        <v>106</v>
      </c>
      <c r="E2" s="365" t="s">
        <v>388</v>
      </c>
      <c r="F2" s="72"/>
      <c r="G2" s="364" t="s">
        <v>107</v>
      </c>
      <c r="H2" s="364"/>
      <c r="I2" s="364"/>
    </row>
    <row r="3" spans="1:9" ht="15.75" thickBot="1" x14ac:dyDescent="0.3">
      <c r="A3" s="361"/>
      <c r="B3" s="363"/>
      <c r="C3" s="363"/>
      <c r="D3" s="363"/>
      <c r="E3" s="366"/>
      <c r="F3" s="73" t="s">
        <v>108</v>
      </c>
      <c r="G3" s="68" t="s">
        <v>109</v>
      </c>
      <c r="H3" s="68" t="s">
        <v>110</v>
      </c>
      <c r="I3" s="68" t="s">
        <v>111</v>
      </c>
    </row>
    <row r="4" spans="1:9" ht="36" x14ac:dyDescent="0.25">
      <c r="A4" s="169" t="s">
        <v>253</v>
      </c>
      <c r="B4" s="167" t="s">
        <v>252</v>
      </c>
      <c r="C4" s="168" t="s">
        <v>251</v>
      </c>
      <c r="D4" s="204" t="s">
        <v>257</v>
      </c>
      <c r="E4" s="302" t="s">
        <v>420</v>
      </c>
      <c r="F4" s="114">
        <v>15000</v>
      </c>
      <c r="G4" s="203">
        <v>0</v>
      </c>
      <c r="H4" s="230">
        <v>15000</v>
      </c>
      <c r="I4" s="203">
        <v>0</v>
      </c>
    </row>
    <row r="5" spans="1:9" ht="36" x14ac:dyDescent="0.25">
      <c r="A5" s="210" t="s">
        <v>248</v>
      </c>
      <c r="B5" s="167" t="s">
        <v>116</v>
      </c>
      <c r="C5" s="44" t="s">
        <v>117</v>
      </c>
      <c r="D5" s="168" t="s">
        <v>365</v>
      </c>
      <c r="E5" s="302" t="s">
        <v>420</v>
      </c>
      <c r="F5" s="114">
        <v>12000</v>
      </c>
      <c r="G5" s="115">
        <v>2000</v>
      </c>
      <c r="H5" s="230">
        <v>12000</v>
      </c>
      <c r="I5" s="115">
        <v>2000</v>
      </c>
    </row>
    <row r="6" spans="1:9" ht="36" x14ac:dyDescent="0.25">
      <c r="A6" s="212" t="s">
        <v>249</v>
      </c>
      <c r="B6" s="42" t="s">
        <v>119</v>
      </c>
      <c r="C6" s="41" t="s">
        <v>120</v>
      </c>
      <c r="D6" s="49" t="s">
        <v>268</v>
      </c>
      <c r="E6" s="302" t="s">
        <v>420</v>
      </c>
      <c r="F6" s="155">
        <v>167500</v>
      </c>
      <c r="G6" s="155">
        <v>10000</v>
      </c>
      <c r="H6" s="237">
        <v>160000</v>
      </c>
      <c r="I6" s="190">
        <v>9000</v>
      </c>
    </row>
    <row r="7" spans="1:9" ht="36" x14ac:dyDescent="0.25">
      <c r="A7" s="212" t="s">
        <v>433</v>
      </c>
      <c r="B7" s="42" t="s">
        <v>115</v>
      </c>
      <c r="C7" s="41" t="s">
        <v>153</v>
      </c>
      <c r="D7" s="49" t="s">
        <v>434</v>
      </c>
      <c r="E7" s="302" t="s">
        <v>420</v>
      </c>
      <c r="F7" s="155">
        <v>195000</v>
      </c>
      <c r="G7" s="155">
        <v>0</v>
      </c>
      <c r="H7" s="237">
        <v>130000</v>
      </c>
      <c r="I7" s="190">
        <v>0</v>
      </c>
    </row>
    <row r="8" spans="1:9" s="163" customFormat="1" ht="30" customHeight="1" x14ac:dyDescent="0.25">
      <c r="A8" s="212" t="s">
        <v>364</v>
      </c>
      <c r="B8" s="42" t="s">
        <v>121</v>
      </c>
      <c r="C8" s="41" t="s">
        <v>122</v>
      </c>
      <c r="D8" s="49" t="s">
        <v>267</v>
      </c>
      <c r="E8" s="302" t="s">
        <v>420</v>
      </c>
      <c r="F8" s="155">
        <v>132000</v>
      </c>
      <c r="G8" s="155">
        <v>15000</v>
      </c>
      <c r="H8" s="237">
        <v>100000</v>
      </c>
      <c r="I8" s="190">
        <v>13000</v>
      </c>
    </row>
    <row r="9" spans="1:9" ht="36.75" thickBot="1" x14ac:dyDescent="0.3">
      <c r="A9" s="211" t="s">
        <v>266</v>
      </c>
      <c r="B9" s="165" t="s">
        <v>250</v>
      </c>
      <c r="C9" s="164" t="s">
        <v>263</v>
      </c>
      <c r="D9" s="171" t="s">
        <v>264</v>
      </c>
      <c r="E9" s="302" t="s">
        <v>420</v>
      </c>
      <c r="F9" s="170">
        <v>173000</v>
      </c>
      <c r="G9" s="170">
        <v>15000</v>
      </c>
      <c r="H9" s="238">
        <v>160000</v>
      </c>
      <c r="I9" s="327">
        <v>13000</v>
      </c>
    </row>
    <row r="10" spans="1:9" ht="15.75" thickBot="1" x14ac:dyDescent="0.3">
      <c r="A10" s="355" t="s">
        <v>85</v>
      </c>
      <c r="B10" s="356"/>
      <c r="C10" s="356"/>
      <c r="D10" s="356"/>
      <c r="E10" s="280"/>
      <c r="F10" s="197">
        <f>SUM(F4:F9)</f>
        <v>694500</v>
      </c>
      <c r="G10" s="36">
        <f>SUM(G4:G9)</f>
        <v>42000</v>
      </c>
      <c r="H10" s="197">
        <f>SUM(H4:H9)</f>
        <v>577000</v>
      </c>
      <c r="I10" s="36">
        <f>SUM(I4:I9)</f>
        <v>37000</v>
      </c>
    </row>
    <row r="11" spans="1:9" x14ac:dyDescent="0.25">
      <c r="A11" s="69"/>
      <c r="B11" s="69"/>
      <c r="C11" s="69"/>
      <c r="D11" s="69"/>
      <c r="E11" s="69"/>
      <c r="F11" s="69"/>
      <c r="G11" s="69"/>
      <c r="H11" s="69"/>
      <c r="I11" s="69"/>
    </row>
  </sheetData>
  <mergeCells count="8">
    <mergeCell ref="A10:D10"/>
    <mergeCell ref="A1:I1"/>
    <mergeCell ref="A2:A3"/>
    <mergeCell ref="B2:B3"/>
    <mergeCell ref="C2:C3"/>
    <mergeCell ref="D2:D3"/>
    <mergeCell ref="G2:I2"/>
    <mergeCell ref="E2:E3"/>
  </mergeCells>
  <pageMargins left="0.70866141732283472" right="0.70866141732283472" top="0.78740157480314965" bottom="0.78740157480314965" header="0.31496062992125984" footer="0.31496062992125984"/>
  <pageSetup paperSize="9" orientation="landscape" horizontalDpi="300" r:id="rId1"/>
  <headerFooter>
    <oddHeader>&amp;RNávrh pro PV č.j. MSMT - 45 764/2013-1</oddHead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Layout" topLeftCell="B1" zoomScaleNormal="100" workbookViewId="0">
      <selection activeCell="F14" sqref="F14"/>
    </sheetView>
  </sheetViews>
  <sheetFormatPr defaultRowHeight="15" x14ac:dyDescent="0.25"/>
  <cols>
    <col min="1" max="1" width="18" customWidth="1"/>
    <col min="2" max="4" width="20.42578125" customWidth="1"/>
    <col min="5" max="5" width="20.5703125" customWidth="1"/>
    <col min="6" max="6" width="20.42578125" customWidth="1"/>
  </cols>
  <sheetData>
    <row r="1" spans="1:6" ht="15.75" x14ac:dyDescent="0.25">
      <c r="A1" s="357" t="s">
        <v>423</v>
      </c>
      <c r="B1" s="358"/>
      <c r="C1" s="358"/>
      <c r="D1" s="358"/>
      <c r="E1" s="358"/>
      <c r="F1" s="359"/>
    </row>
    <row r="2" spans="1:6" x14ac:dyDescent="0.25">
      <c r="A2" s="369" t="s">
        <v>166</v>
      </c>
      <c r="B2" s="371" t="s">
        <v>246</v>
      </c>
      <c r="C2" s="371" t="s">
        <v>245</v>
      </c>
      <c r="D2" s="371" t="s">
        <v>247</v>
      </c>
      <c r="E2" s="367" t="s">
        <v>374</v>
      </c>
      <c r="F2" s="74" t="s">
        <v>111</v>
      </c>
    </row>
    <row r="3" spans="1:6" ht="15.75" thickBot="1" x14ac:dyDescent="0.3">
      <c r="A3" s="370"/>
      <c r="B3" s="372"/>
      <c r="C3" s="372"/>
      <c r="D3" s="372"/>
      <c r="E3" s="368"/>
      <c r="F3" s="63" t="s">
        <v>375</v>
      </c>
    </row>
    <row r="4" spans="1:6" ht="15" customHeight="1" x14ac:dyDescent="0.25">
      <c r="A4" s="58" t="s">
        <v>167</v>
      </c>
      <c r="B4" s="161">
        <v>2131660</v>
      </c>
      <c r="C4" s="218">
        <v>2090984</v>
      </c>
      <c r="D4" s="333">
        <v>4222644</v>
      </c>
      <c r="E4" s="223">
        <v>1400000</v>
      </c>
      <c r="F4" s="105">
        <v>560000</v>
      </c>
    </row>
    <row r="5" spans="1:6" x14ac:dyDescent="0.25">
      <c r="A5" s="59" t="s">
        <v>168</v>
      </c>
      <c r="B5" s="220">
        <v>2160600</v>
      </c>
      <c r="C5" s="220">
        <v>1440400</v>
      </c>
      <c r="D5" s="220">
        <v>3601000</v>
      </c>
      <c r="E5" s="103">
        <v>3142000</v>
      </c>
      <c r="F5" s="104">
        <v>1257000</v>
      </c>
    </row>
    <row r="6" spans="1:6" x14ac:dyDescent="0.25">
      <c r="A6" s="60" t="s">
        <v>169</v>
      </c>
      <c r="B6" s="160">
        <v>1520000</v>
      </c>
      <c r="C6" s="158">
        <v>660000</v>
      </c>
      <c r="D6" s="334">
        <v>2180000</v>
      </c>
      <c r="E6" s="103">
        <v>1866000</v>
      </c>
      <c r="F6" s="104">
        <v>560000</v>
      </c>
    </row>
    <row r="7" spans="1:6" x14ac:dyDescent="0.25">
      <c r="A7" s="59" t="s">
        <v>170</v>
      </c>
      <c r="B7" s="160">
        <v>1528900</v>
      </c>
      <c r="C7" s="158">
        <v>1049500</v>
      </c>
      <c r="D7" s="334">
        <v>2578400</v>
      </c>
      <c r="E7" s="103">
        <v>1866000</v>
      </c>
      <c r="F7" s="104">
        <v>784000</v>
      </c>
    </row>
    <row r="8" spans="1:6" x14ac:dyDescent="0.25">
      <c r="A8" s="59" t="s">
        <v>171</v>
      </c>
      <c r="B8" s="160">
        <v>602000</v>
      </c>
      <c r="C8" s="158">
        <v>258000</v>
      </c>
      <c r="D8" s="334">
        <v>860000</v>
      </c>
      <c r="E8" s="103">
        <v>835000</v>
      </c>
      <c r="F8" s="104">
        <v>250000</v>
      </c>
    </row>
    <row r="9" spans="1:6" x14ac:dyDescent="0.25">
      <c r="A9" s="59" t="s">
        <v>172</v>
      </c>
      <c r="B9" s="224">
        <v>1314000</v>
      </c>
      <c r="C9" s="159">
        <v>538800</v>
      </c>
      <c r="D9" s="220">
        <v>1897800</v>
      </c>
      <c r="E9" s="103">
        <v>1875000</v>
      </c>
      <c r="F9" s="104">
        <v>562000</v>
      </c>
    </row>
    <row r="10" spans="1:6" x14ac:dyDescent="0.25">
      <c r="A10" s="59" t="s">
        <v>173</v>
      </c>
      <c r="B10" s="225">
        <v>822600</v>
      </c>
      <c r="C10" s="160">
        <v>497700</v>
      </c>
      <c r="D10" s="158">
        <v>1320300</v>
      </c>
      <c r="E10" s="103">
        <v>1095000</v>
      </c>
      <c r="F10" s="104">
        <v>427000</v>
      </c>
    </row>
    <row r="11" spans="1:6" x14ac:dyDescent="0.25">
      <c r="A11" s="59" t="s">
        <v>174</v>
      </c>
      <c r="B11" s="160">
        <v>853700</v>
      </c>
      <c r="C11" s="161">
        <v>775600</v>
      </c>
      <c r="D11" s="160">
        <f>SUM(B11:C11)</f>
        <v>1629300</v>
      </c>
      <c r="E11" s="103">
        <v>1373000</v>
      </c>
      <c r="F11" s="104">
        <v>686000</v>
      </c>
    </row>
    <row r="12" spans="1:6" x14ac:dyDescent="0.25">
      <c r="A12" s="59" t="s">
        <v>175</v>
      </c>
      <c r="B12" s="160">
        <v>1029800</v>
      </c>
      <c r="C12" s="158">
        <v>670680</v>
      </c>
      <c r="D12" s="334">
        <v>1700480</v>
      </c>
      <c r="E12" s="103">
        <v>1102000</v>
      </c>
      <c r="F12" s="104">
        <v>452000</v>
      </c>
    </row>
    <row r="13" spans="1:6" x14ac:dyDescent="0.25">
      <c r="A13" s="59" t="s">
        <v>176</v>
      </c>
      <c r="B13" s="160">
        <v>1123000</v>
      </c>
      <c r="C13" s="158">
        <v>545000</v>
      </c>
      <c r="D13" s="334">
        <v>1668000</v>
      </c>
      <c r="E13" s="103">
        <v>1370000</v>
      </c>
      <c r="F13" s="104">
        <v>400000</v>
      </c>
    </row>
    <row r="14" spans="1:6" x14ac:dyDescent="0.25">
      <c r="A14" s="60" t="s">
        <v>177</v>
      </c>
      <c r="B14" s="160">
        <v>1008000</v>
      </c>
      <c r="C14" s="158">
        <v>1204500</v>
      </c>
      <c r="D14" s="334">
        <v>2212500</v>
      </c>
      <c r="E14" s="103">
        <v>1874000</v>
      </c>
      <c r="F14" s="104">
        <v>825000</v>
      </c>
    </row>
    <row r="15" spans="1:6" x14ac:dyDescent="0.25">
      <c r="A15" s="59" t="s">
        <v>178</v>
      </c>
      <c r="B15" s="160">
        <v>335000</v>
      </c>
      <c r="C15" s="158">
        <v>792000</v>
      </c>
      <c r="D15" s="334">
        <v>1127000</v>
      </c>
      <c r="E15" s="103">
        <v>1103000</v>
      </c>
      <c r="F15" s="104">
        <v>331000</v>
      </c>
    </row>
    <row r="16" spans="1:6" x14ac:dyDescent="0.25">
      <c r="A16" s="59" t="s">
        <v>179</v>
      </c>
      <c r="B16" s="160">
        <v>1510752</v>
      </c>
      <c r="C16" s="158">
        <v>1364687</v>
      </c>
      <c r="D16" s="334">
        <v>2875439</v>
      </c>
      <c r="E16" s="103">
        <v>1624000</v>
      </c>
      <c r="F16" s="104">
        <v>650000</v>
      </c>
    </row>
    <row r="17" spans="1:6" ht="15.75" thickBot="1" x14ac:dyDescent="0.3">
      <c r="A17" s="61" t="s">
        <v>180</v>
      </c>
      <c r="B17" s="226">
        <v>1083460</v>
      </c>
      <c r="C17" s="162">
        <v>600590</v>
      </c>
      <c r="D17" s="335">
        <v>1684050</v>
      </c>
      <c r="E17" s="106">
        <v>1366000</v>
      </c>
      <c r="F17" s="107">
        <v>546000</v>
      </c>
    </row>
    <row r="18" spans="1:6" ht="15.75" thickBot="1" x14ac:dyDescent="0.3">
      <c r="A18" s="62" t="s">
        <v>85</v>
      </c>
      <c r="B18" s="30">
        <f>SUM(B4:B17)</f>
        <v>17023472</v>
      </c>
      <c r="C18" s="30">
        <f>SUM(C4:C17)</f>
        <v>12488441</v>
      </c>
      <c r="D18" s="198">
        <f>SUM(D4:D17)</f>
        <v>29556913</v>
      </c>
      <c r="E18" s="198">
        <f>SUM(E4:E17)</f>
        <v>21891000</v>
      </c>
      <c r="F18" s="217">
        <f>SUM(F4:F17)</f>
        <v>8290000</v>
      </c>
    </row>
  </sheetData>
  <mergeCells count="6">
    <mergeCell ref="E2:E3"/>
    <mergeCell ref="A1:F1"/>
    <mergeCell ref="A2:A3"/>
    <mergeCell ref="B2:B3"/>
    <mergeCell ref="C2:C3"/>
    <mergeCell ref="D2:D3"/>
  </mergeCells>
  <pageMargins left="0.70866141732283472" right="0.70866141732283472" top="0.78740157480314965" bottom="0.78740157480314965" header="0.31496062992125984" footer="0.31496062992125984"/>
  <pageSetup paperSize="9" orientation="landscape" horizontalDpi="300" r:id="rId1"/>
  <headerFooter>
    <oddHeader>&amp;RNávrh pro PV č.j. MSMT - 45 764/2013-1</oddHead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view="pageLayout" topLeftCell="A8" zoomScaleNormal="100" workbookViewId="0">
      <selection activeCell="B14" sqref="B14"/>
    </sheetView>
  </sheetViews>
  <sheetFormatPr defaultRowHeight="15" x14ac:dyDescent="0.25"/>
  <cols>
    <col min="1" max="1" width="4.42578125" customWidth="1"/>
    <col min="2" max="2" width="5.42578125" customWidth="1"/>
    <col min="3" max="4" width="28" customWidth="1"/>
    <col min="5" max="5" width="10.5703125" customWidth="1"/>
    <col min="6" max="6" width="10.85546875" customWidth="1"/>
    <col min="7" max="7" width="9.5703125" customWidth="1"/>
    <col min="8" max="8" width="10" customWidth="1"/>
    <col min="9" max="9" width="10.140625" customWidth="1"/>
  </cols>
  <sheetData>
    <row r="1" spans="1:9" ht="15.75" x14ac:dyDescent="0.25">
      <c r="A1" s="357" t="s">
        <v>424</v>
      </c>
      <c r="B1" s="358"/>
      <c r="C1" s="358"/>
      <c r="D1" s="358"/>
      <c r="E1" s="358"/>
      <c r="F1" s="358"/>
      <c r="G1" s="358"/>
      <c r="H1" s="358"/>
      <c r="I1" s="359"/>
    </row>
    <row r="2" spans="1:9" x14ac:dyDescent="0.25">
      <c r="A2" s="381" t="s">
        <v>103</v>
      </c>
      <c r="B2" s="365" t="s">
        <v>104</v>
      </c>
      <c r="C2" s="365" t="s">
        <v>105</v>
      </c>
      <c r="D2" s="365" t="s">
        <v>106</v>
      </c>
      <c r="E2" s="365" t="s">
        <v>388</v>
      </c>
      <c r="F2" s="382" t="s">
        <v>107</v>
      </c>
      <c r="G2" s="383"/>
      <c r="H2" s="383"/>
      <c r="I2" s="384"/>
    </row>
    <row r="3" spans="1:9" ht="24.75" thickBot="1" x14ac:dyDescent="0.3">
      <c r="A3" s="361"/>
      <c r="B3" s="366"/>
      <c r="C3" s="366"/>
      <c r="D3" s="366"/>
      <c r="E3" s="366"/>
      <c r="F3" s="278" t="s">
        <v>108</v>
      </c>
      <c r="G3" s="278" t="s">
        <v>111</v>
      </c>
      <c r="H3" s="279" t="s">
        <v>110</v>
      </c>
      <c r="I3" s="274" t="s">
        <v>111</v>
      </c>
    </row>
    <row r="4" spans="1:9" ht="33.75" customHeight="1" x14ac:dyDescent="0.25">
      <c r="A4" s="66" t="s">
        <v>127</v>
      </c>
      <c r="B4" s="45" t="s">
        <v>261</v>
      </c>
      <c r="C4" s="45" t="s">
        <v>272</v>
      </c>
      <c r="D4" s="45" t="s">
        <v>273</v>
      </c>
      <c r="E4" s="45" t="s">
        <v>389</v>
      </c>
      <c r="F4" s="108">
        <v>190000</v>
      </c>
      <c r="G4" s="77">
        <v>30000</v>
      </c>
      <c r="H4" s="228">
        <v>50000</v>
      </c>
      <c r="I4" s="272">
        <v>10000</v>
      </c>
    </row>
    <row r="5" spans="1:9" ht="24" x14ac:dyDescent="0.25">
      <c r="A5" s="66" t="s">
        <v>127</v>
      </c>
      <c r="B5" s="41" t="s">
        <v>275</v>
      </c>
      <c r="C5" s="41" t="s">
        <v>274</v>
      </c>
      <c r="D5" s="41" t="s">
        <v>367</v>
      </c>
      <c r="E5" s="45" t="s">
        <v>389</v>
      </c>
      <c r="F5" s="108">
        <v>696500</v>
      </c>
      <c r="G5" s="77">
        <v>100000</v>
      </c>
      <c r="H5" s="228">
        <v>150000</v>
      </c>
      <c r="I5" s="272">
        <v>30000</v>
      </c>
    </row>
    <row r="6" spans="1:9" ht="24" x14ac:dyDescent="0.25">
      <c r="A6" s="66" t="s">
        <v>127</v>
      </c>
      <c r="B6" s="41" t="s">
        <v>129</v>
      </c>
      <c r="C6" s="41" t="s">
        <v>276</v>
      </c>
      <c r="D6" s="41" t="s">
        <v>277</v>
      </c>
      <c r="E6" s="45" t="s">
        <v>389</v>
      </c>
      <c r="F6" s="108">
        <v>345000</v>
      </c>
      <c r="G6" s="77">
        <v>15000</v>
      </c>
      <c r="H6" s="228">
        <v>235000</v>
      </c>
      <c r="I6" s="272">
        <v>12000</v>
      </c>
    </row>
    <row r="7" spans="1:9" ht="24" x14ac:dyDescent="0.25">
      <c r="A7" s="66" t="s">
        <v>127</v>
      </c>
      <c r="B7" s="41" t="s">
        <v>112</v>
      </c>
      <c r="C7" s="41" t="s">
        <v>278</v>
      </c>
      <c r="D7" s="41" t="s">
        <v>279</v>
      </c>
      <c r="E7" s="45" t="s">
        <v>389</v>
      </c>
      <c r="F7" s="108">
        <v>270000</v>
      </c>
      <c r="G7" s="77">
        <v>60000</v>
      </c>
      <c r="H7" s="228">
        <v>140000</v>
      </c>
      <c r="I7" s="272">
        <v>30000</v>
      </c>
    </row>
    <row r="8" spans="1:9" ht="24" x14ac:dyDescent="0.25">
      <c r="A8" s="66" t="s">
        <v>127</v>
      </c>
      <c r="B8" s="41" t="s">
        <v>383</v>
      </c>
      <c r="C8" s="41" t="s">
        <v>280</v>
      </c>
      <c r="D8" s="41" t="s">
        <v>281</v>
      </c>
      <c r="E8" s="45" t="s">
        <v>389</v>
      </c>
      <c r="F8" s="108">
        <v>327000</v>
      </c>
      <c r="G8" s="77">
        <v>50000</v>
      </c>
      <c r="H8" s="228">
        <v>144000</v>
      </c>
      <c r="I8" s="272">
        <v>25000</v>
      </c>
    </row>
    <row r="9" spans="1:9" ht="36" x14ac:dyDescent="0.25">
      <c r="A9" s="66" t="s">
        <v>127</v>
      </c>
      <c r="B9" s="41" t="s">
        <v>115</v>
      </c>
      <c r="C9" s="49" t="s">
        <v>283</v>
      </c>
      <c r="D9" s="49" t="s">
        <v>282</v>
      </c>
      <c r="E9" s="45" t="s">
        <v>389</v>
      </c>
      <c r="F9" s="108">
        <v>309500</v>
      </c>
      <c r="G9" s="77">
        <v>52000</v>
      </c>
      <c r="H9" s="228">
        <v>60000</v>
      </c>
      <c r="I9" s="272">
        <v>15000</v>
      </c>
    </row>
    <row r="10" spans="1:9" ht="24" x14ac:dyDescent="0.25">
      <c r="A10" s="66" t="s">
        <v>127</v>
      </c>
      <c r="B10" s="41" t="s">
        <v>124</v>
      </c>
      <c r="C10" s="49" t="s">
        <v>284</v>
      </c>
      <c r="D10" s="49" t="s">
        <v>285</v>
      </c>
      <c r="E10" s="45" t="s">
        <v>389</v>
      </c>
      <c r="F10" s="108">
        <v>450500</v>
      </c>
      <c r="G10" s="77">
        <v>50000</v>
      </c>
      <c r="H10" s="228">
        <v>235000</v>
      </c>
      <c r="I10" s="272">
        <v>30000</v>
      </c>
    </row>
    <row r="11" spans="1:9" ht="25.5" x14ac:dyDescent="0.25">
      <c r="A11" s="67" t="s">
        <v>130</v>
      </c>
      <c r="B11" s="57" t="s">
        <v>112</v>
      </c>
      <c r="C11" s="57" t="s">
        <v>131</v>
      </c>
      <c r="D11" s="57" t="s">
        <v>234</v>
      </c>
      <c r="E11" s="45" t="s">
        <v>389</v>
      </c>
      <c r="F11" s="108">
        <v>340000</v>
      </c>
      <c r="G11" s="77">
        <v>50000</v>
      </c>
      <c r="H11" s="228">
        <v>310000</v>
      </c>
      <c r="I11" s="272">
        <v>40000</v>
      </c>
    </row>
    <row r="12" spans="1:9" ht="36" x14ac:dyDescent="0.25">
      <c r="A12" s="183" t="s">
        <v>132</v>
      </c>
      <c r="B12" s="41" t="s">
        <v>133</v>
      </c>
      <c r="C12" s="41" t="s">
        <v>134</v>
      </c>
      <c r="D12" s="41" t="s">
        <v>135</v>
      </c>
      <c r="E12" s="45" t="s">
        <v>389</v>
      </c>
      <c r="F12" s="108">
        <v>132000</v>
      </c>
      <c r="G12" s="77">
        <v>10000</v>
      </c>
      <c r="H12" s="235">
        <v>120000</v>
      </c>
      <c r="I12" s="272">
        <v>8000</v>
      </c>
    </row>
    <row r="13" spans="1:9" ht="24.75" x14ac:dyDescent="0.25">
      <c r="A13" s="184" t="s">
        <v>205</v>
      </c>
      <c r="B13" s="118" t="s">
        <v>436</v>
      </c>
      <c r="C13" s="41" t="s">
        <v>206</v>
      </c>
      <c r="D13" s="41" t="s">
        <v>256</v>
      </c>
      <c r="E13" s="287" t="s">
        <v>389</v>
      </c>
      <c r="F13" s="108">
        <v>114800</v>
      </c>
      <c r="G13" s="288">
        <v>40800</v>
      </c>
      <c r="H13" s="228">
        <v>80000</v>
      </c>
      <c r="I13" s="289">
        <v>10000</v>
      </c>
    </row>
    <row r="14" spans="1:9" ht="38.25" x14ac:dyDescent="0.25">
      <c r="A14" s="294" t="s">
        <v>136</v>
      </c>
      <c r="B14" s="52" t="s">
        <v>133</v>
      </c>
      <c r="C14" s="52" t="s">
        <v>137</v>
      </c>
      <c r="D14" s="52" t="s">
        <v>138</v>
      </c>
      <c r="E14" s="45" t="s">
        <v>389</v>
      </c>
      <c r="F14" s="17">
        <v>92000</v>
      </c>
      <c r="G14" s="152">
        <v>6000</v>
      </c>
      <c r="H14" s="301">
        <v>67000</v>
      </c>
      <c r="I14" s="273">
        <v>5000</v>
      </c>
    </row>
    <row r="15" spans="1:9" ht="29.25" customHeight="1" x14ac:dyDescent="0.25">
      <c r="A15" s="66" t="s">
        <v>139</v>
      </c>
      <c r="B15" s="45" t="s">
        <v>112</v>
      </c>
      <c r="C15" s="45" t="s">
        <v>140</v>
      </c>
      <c r="D15" s="45" t="s">
        <v>235</v>
      </c>
      <c r="E15" s="45" t="s">
        <v>389</v>
      </c>
      <c r="F15" s="153">
        <v>85000</v>
      </c>
      <c r="G15" s="152">
        <v>5000</v>
      </c>
      <c r="H15" s="227">
        <v>85000</v>
      </c>
      <c r="I15" s="273">
        <v>5000</v>
      </c>
    </row>
    <row r="16" spans="1:9" ht="33.75" customHeight="1" x14ac:dyDescent="0.25">
      <c r="A16" s="65" t="s">
        <v>254</v>
      </c>
      <c r="B16" s="41" t="s">
        <v>133</v>
      </c>
      <c r="C16" s="41" t="s">
        <v>141</v>
      </c>
      <c r="D16" s="41" t="s">
        <v>142</v>
      </c>
      <c r="E16" s="45" t="s">
        <v>389</v>
      </c>
      <c r="F16" s="108">
        <v>15000</v>
      </c>
      <c r="G16" s="77">
        <v>0</v>
      </c>
      <c r="H16" s="228">
        <v>15000</v>
      </c>
      <c r="I16" s="48">
        <v>0</v>
      </c>
    </row>
    <row r="17" spans="1:9" ht="24" x14ac:dyDescent="0.25">
      <c r="A17" s="184" t="s">
        <v>143</v>
      </c>
      <c r="B17" s="41" t="s">
        <v>119</v>
      </c>
      <c r="C17" s="41" t="s">
        <v>144</v>
      </c>
      <c r="D17" s="41" t="s">
        <v>286</v>
      </c>
      <c r="E17" s="45" t="s">
        <v>389</v>
      </c>
      <c r="F17" s="108">
        <v>243000</v>
      </c>
      <c r="G17" s="77">
        <v>14000</v>
      </c>
      <c r="H17" s="228">
        <v>150000</v>
      </c>
      <c r="I17" s="272">
        <v>12000</v>
      </c>
    </row>
    <row r="18" spans="1:9" ht="24" x14ac:dyDescent="0.25">
      <c r="A18" s="184" t="s">
        <v>255</v>
      </c>
      <c r="B18" s="41" t="s">
        <v>383</v>
      </c>
      <c r="C18" s="41" t="s">
        <v>126</v>
      </c>
      <c r="D18" s="41" t="s">
        <v>381</v>
      </c>
      <c r="E18" s="45" t="s">
        <v>389</v>
      </c>
      <c r="F18" s="155">
        <v>230000</v>
      </c>
      <c r="G18" s="77">
        <v>60000</v>
      </c>
      <c r="H18" s="229">
        <v>70000</v>
      </c>
      <c r="I18" s="272">
        <v>25000</v>
      </c>
    </row>
    <row r="19" spans="1:9" ht="15.75" thickBot="1" x14ac:dyDescent="0.3">
      <c r="A19" s="378" t="s">
        <v>145</v>
      </c>
      <c r="B19" s="379"/>
      <c r="C19" s="379"/>
      <c r="D19" s="379"/>
      <c r="E19" s="380"/>
      <c r="F19" s="276">
        <f>SUM(F4:F18)</f>
        <v>3840300</v>
      </c>
      <c r="G19" s="277">
        <f>SUM(G4:G18)</f>
        <v>542800</v>
      </c>
      <c r="H19" s="277">
        <f>SUM(H4:H18)</f>
        <v>1911000</v>
      </c>
      <c r="I19" s="277">
        <f>SUM(I4:I18)</f>
        <v>257000</v>
      </c>
    </row>
    <row r="20" spans="1:9" x14ac:dyDescent="0.25">
      <c r="A20" s="391" t="s">
        <v>103</v>
      </c>
      <c r="B20" s="385" t="s">
        <v>104</v>
      </c>
      <c r="C20" s="385" t="s">
        <v>105</v>
      </c>
      <c r="D20" s="385" t="s">
        <v>106</v>
      </c>
      <c r="E20" s="385" t="s">
        <v>388</v>
      </c>
      <c r="F20" s="373" t="s">
        <v>107</v>
      </c>
      <c r="G20" s="374"/>
      <c r="H20" s="374"/>
      <c r="I20" s="375"/>
    </row>
    <row r="21" spans="1:9" ht="15.75" thickBot="1" x14ac:dyDescent="0.3">
      <c r="A21" s="392"/>
      <c r="B21" s="386"/>
      <c r="C21" s="386"/>
      <c r="D21" s="386"/>
      <c r="E21" s="386"/>
      <c r="F21" s="275" t="s">
        <v>108</v>
      </c>
      <c r="G21" s="275" t="s">
        <v>146</v>
      </c>
      <c r="H21" s="275" t="s">
        <v>110</v>
      </c>
      <c r="I21" s="64" t="s">
        <v>111</v>
      </c>
    </row>
    <row r="22" spans="1:9" ht="36" x14ac:dyDescent="0.25">
      <c r="A22" s="65" t="s">
        <v>147</v>
      </c>
      <c r="B22" s="41" t="s">
        <v>128</v>
      </c>
      <c r="C22" s="41" t="s">
        <v>148</v>
      </c>
      <c r="D22" s="41" t="s">
        <v>149</v>
      </c>
      <c r="E22" s="45" t="s">
        <v>389</v>
      </c>
      <c r="F22" s="154">
        <v>203000</v>
      </c>
      <c r="G22" s="152">
        <v>8000</v>
      </c>
      <c r="H22" s="227">
        <v>95000</v>
      </c>
      <c r="I22" s="267">
        <v>6000</v>
      </c>
    </row>
    <row r="23" spans="1:9" ht="36" x14ac:dyDescent="0.25">
      <c r="A23" s="183" t="s">
        <v>151</v>
      </c>
      <c r="B23" s="44" t="s">
        <v>128</v>
      </c>
      <c r="C23" s="44" t="s">
        <v>150</v>
      </c>
      <c r="D23" s="44" t="s">
        <v>368</v>
      </c>
      <c r="E23" s="45" t="s">
        <v>389</v>
      </c>
      <c r="F23" s="181">
        <v>600000</v>
      </c>
      <c r="G23" s="182">
        <v>200000</v>
      </c>
      <c r="H23" s="240">
        <v>60000</v>
      </c>
      <c r="I23" s="268">
        <v>15000</v>
      </c>
    </row>
    <row r="24" spans="1:9" ht="36.75" x14ac:dyDescent="0.25">
      <c r="A24" s="249" t="s">
        <v>337</v>
      </c>
      <c r="B24" s="250" t="s">
        <v>129</v>
      </c>
      <c r="C24" s="215" t="s">
        <v>338</v>
      </c>
      <c r="D24" s="172" t="s">
        <v>339</v>
      </c>
      <c r="E24" s="45" t="s">
        <v>389</v>
      </c>
      <c r="F24" s="307">
        <v>126000</v>
      </c>
      <c r="G24" s="307">
        <v>20000</v>
      </c>
      <c r="H24" s="242">
        <v>65000</v>
      </c>
      <c r="I24" s="269">
        <v>15000</v>
      </c>
    </row>
    <row r="25" spans="1:9" ht="24" x14ac:dyDescent="0.25">
      <c r="A25" s="251" t="s">
        <v>269</v>
      </c>
      <c r="B25" s="194" t="s">
        <v>154</v>
      </c>
      <c r="C25" s="194" t="s">
        <v>270</v>
      </c>
      <c r="D25" s="173" t="s">
        <v>271</v>
      </c>
      <c r="E25" s="45" t="s">
        <v>392</v>
      </c>
      <c r="F25" s="174">
        <v>40000</v>
      </c>
      <c r="G25" s="174">
        <v>10000</v>
      </c>
      <c r="H25" s="241">
        <v>16000</v>
      </c>
      <c r="I25" s="270">
        <v>4000</v>
      </c>
    </row>
    <row r="26" spans="1:9" ht="36" x14ac:dyDescent="0.25">
      <c r="A26" s="184" t="s">
        <v>233</v>
      </c>
      <c r="B26" s="41" t="s">
        <v>154</v>
      </c>
      <c r="C26" s="41" t="s">
        <v>113</v>
      </c>
      <c r="D26" s="49" t="s">
        <v>369</v>
      </c>
      <c r="E26" s="45" t="s">
        <v>389</v>
      </c>
      <c r="F26" s="155">
        <v>420000</v>
      </c>
      <c r="G26" s="77">
        <v>30000</v>
      </c>
      <c r="H26" s="229">
        <v>160000</v>
      </c>
      <c r="I26" s="271">
        <v>20000</v>
      </c>
    </row>
    <row r="27" spans="1:9" x14ac:dyDescent="0.25">
      <c r="A27" s="66" t="s">
        <v>114</v>
      </c>
      <c r="B27" s="41" t="s">
        <v>261</v>
      </c>
      <c r="C27" s="41" t="s">
        <v>258</v>
      </c>
      <c r="D27" s="376" t="s">
        <v>259</v>
      </c>
      <c r="E27" s="376" t="s">
        <v>389</v>
      </c>
      <c r="F27" s="155">
        <v>8000</v>
      </c>
      <c r="G27" s="50">
        <v>0</v>
      </c>
      <c r="H27" s="227">
        <v>6000</v>
      </c>
      <c r="I27" s="24">
        <v>0</v>
      </c>
    </row>
    <row r="28" spans="1:9" ht="20.25" customHeight="1" x14ac:dyDescent="0.25">
      <c r="A28" s="66" t="s">
        <v>260</v>
      </c>
      <c r="B28" s="41" t="s">
        <v>261</v>
      </c>
      <c r="C28" s="41" t="s">
        <v>262</v>
      </c>
      <c r="D28" s="377"/>
      <c r="E28" s="377"/>
      <c r="F28" s="155">
        <v>8000</v>
      </c>
      <c r="G28" s="50">
        <v>0</v>
      </c>
      <c r="H28" s="306">
        <v>6000</v>
      </c>
      <c r="I28" s="51">
        <v>0</v>
      </c>
    </row>
    <row r="29" spans="1:9" ht="48" x14ac:dyDescent="0.25">
      <c r="A29" s="66" t="s">
        <v>118</v>
      </c>
      <c r="B29" s="41" t="s">
        <v>154</v>
      </c>
      <c r="C29" s="41" t="s">
        <v>155</v>
      </c>
      <c r="D29" s="49" t="s">
        <v>236</v>
      </c>
      <c r="E29" s="45" t="s">
        <v>389</v>
      </c>
      <c r="F29" s="155">
        <v>100000</v>
      </c>
      <c r="G29" s="50">
        <v>0</v>
      </c>
      <c r="H29" s="227">
        <v>70000</v>
      </c>
      <c r="I29" s="24">
        <v>0</v>
      </c>
    </row>
    <row r="30" spans="1:9" ht="24" x14ac:dyDescent="0.25">
      <c r="A30" s="65" t="s">
        <v>123</v>
      </c>
      <c r="B30" s="41" t="s">
        <v>302</v>
      </c>
      <c r="C30" s="41" t="s">
        <v>125</v>
      </c>
      <c r="D30" s="49" t="s">
        <v>265</v>
      </c>
      <c r="E30" s="45" t="s">
        <v>389</v>
      </c>
      <c r="F30" s="108">
        <v>230000</v>
      </c>
      <c r="G30" s="77">
        <v>12000</v>
      </c>
      <c r="H30" s="228">
        <v>150000</v>
      </c>
      <c r="I30" s="272">
        <v>9000</v>
      </c>
    </row>
    <row r="31" spans="1:9" ht="48" x14ac:dyDescent="0.25">
      <c r="A31" s="65" t="s">
        <v>239</v>
      </c>
      <c r="B31" s="53" t="s">
        <v>384</v>
      </c>
      <c r="C31" s="41" t="s">
        <v>162</v>
      </c>
      <c r="D31" s="41" t="s">
        <v>370</v>
      </c>
      <c r="E31" s="45" t="s">
        <v>391</v>
      </c>
      <c r="F31" s="108">
        <v>218000</v>
      </c>
      <c r="G31" s="47">
        <v>0</v>
      </c>
      <c r="H31" s="237">
        <v>60000</v>
      </c>
      <c r="I31" s="51">
        <v>0</v>
      </c>
    </row>
    <row r="32" spans="1:9" ht="38.25" x14ac:dyDescent="0.25">
      <c r="A32" s="67" t="s">
        <v>237</v>
      </c>
      <c r="B32" s="52" t="s">
        <v>128</v>
      </c>
      <c r="C32" s="52" t="s">
        <v>156</v>
      </c>
      <c r="D32" s="52" t="s">
        <v>157</v>
      </c>
      <c r="E32" s="41" t="s">
        <v>389</v>
      </c>
      <c r="F32" s="17">
        <v>110000</v>
      </c>
      <c r="G32" s="152">
        <v>10000</v>
      </c>
      <c r="H32" s="227">
        <v>60000</v>
      </c>
      <c r="I32" s="273">
        <v>8000</v>
      </c>
    </row>
    <row r="33" spans="1:9" ht="38.25" x14ac:dyDescent="0.25">
      <c r="A33" s="67" t="s">
        <v>238</v>
      </c>
      <c r="B33" s="52" t="s">
        <v>261</v>
      </c>
      <c r="C33" s="52" t="s">
        <v>158</v>
      </c>
      <c r="D33" s="52" t="s">
        <v>386</v>
      </c>
      <c r="E33" s="45" t="s">
        <v>389</v>
      </c>
      <c r="F33" s="17">
        <v>45000</v>
      </c>
      <c r="G33" s="43">
        <v>0</v>
      </c>
      <c r="H33" s="227">
        <v>30000</v>
      </c>
      <c r="I33" s="24">
        <v>0</v>
      </c>
    </row>
    <row r="34" spans="1:9" ht="51" x14ac:dyDescent="0.25">
      <c r="A34" s="209" t="s">
        <v>349</v>
      </c>
      <c r="B34" s="52" t="s">
        <v>154</v>
      </c>
      <c r="C34" s="52" t="s">
        <v>160</v>
      </c>
      <c r="D34" s="52" t="s">
        <v>161</v>
      </c>
      <c r="E34" s="52" t="s">
        <v>390</v>
      </c>
      <c r="F34" s="17">
        <v>420000</v>
      </c>
      <c r="G34" s="152">
        <v>35000</v>
      </c>
      <c r="H34" s="227">
        <v>40000</v>
      </c>
      <c r="I34" s="273">
        <v>5000</v>
      </c>
    </row>
    <row r="35" spans="1:9" ht="51" x14ac:dyDescent="0.25">
      <c r="A35" s="67" t="s">
        <v>240</v>
      </c>
      <c r="B35" s="54" t="s">
        <v>128</v>
      </c>
      <c r="C35" s="54" t="s">
        <v>387</v>
      </c>
      <c r="D35" s="54" t="s">
        <v>163</v>
      </c>
      <c r="E35" s="45" t="s">
        <v>389</v>
      </c>
      <c r="F35" s="17">
        <v>487000</v>
      </c>
      <c r="G35" s="55">
        <v>0</v>
      </c>
      <c r="H35" s="18">
        <v>290000</v>
      </c>
      <c r="I35" s="21">
        <v>0</v>
      </c>
    </row>
    <row r="36" spans="1:9" ht="38.25" x14ac:dyDescent="0.25">
      <c r="A36" s="213" t="s">
        <v>359</v>
      </c>
      <c r="B36" s="54" t="s">
        <v>384</v>
      </c>
      <c r="C36" s="54" t="s">
        <v>360</v>
      </c>
      <c r="D36" s="54" t="s">
        <v>361</v>
      </c>
      <c r="E36" s="54" t="s">
        <v>389</v>
      </c>
      <c r="F36" s="17">
        <v>85610</v>
      </c>
      <c r="G36" s="55">
        <v>0</v>
      </c>
      <c r="H36" s="18">
        <v>15000</v>
      </c>
      <c r="I36" s="21">
        <v>0</v>
      </c>
    </row>
    <row r="37" spans="1:9" x14ac:dyDescent="0.25">
      <c r="A37" s="387" t="s">
        <v>164</v>
      </c>
      <c r="B37" s="388"/>
      <c r="C37" s="388"/>
      <c r="D37" s="388"/>
      <c r="E37" s="389"/>
      <c r="F37" s="106">
        <f>SUM(F22:F36)</f>
        <v>3100610</v>
      </c>
      <c r="G37" s="243">
        <f>SUM(G22:G36)</f>
        <v>325000</v>
      </c>
      <c r="H37" s="26">
        <f>SUM(H22:H36)</f>
        <v>1123000</v>
      </c>
      <c r="I37" s="19">
        <v>82000</v>
      </c>
    </row>
    <row r="38" spans="1:9" x14ac:dyDescent="0.25">
      <c r="A38" s="390" t="s">
        <v>165</v>
      </c>
      <c r="B38" s="388"/>
      <c r="C38" s="388"/>
      <c r="D38" s="388"/>
      <c r="E38" s="389"/>
      <c r="F38" s="244">
        <f>F19+F37</f>
        <v>6940910</v>
      </c>
      <c r="G38" s="244">
        <f>G19+G37</f>
        <v>867800</v>
      </c>
      <c r="H38" s="244">
        <f>H19+H37</f>
        <v>3034000</v>
      </c>
      <c r="I38" s="286">
        <v>339000</v>
      </c>
    </row>
  </sheetData>
  <mergeCells count="18">
    <mergeCell ref="A37:E37"/>
    <mergeCell ref="A38:E38"/>
    <mergeCell ref="A20:A21"/>
    <mergeCell ref="B20:B21"/>
    <mergeCell ref="C20:C21"/>
    <mergeCell ref="E20:E21"/>
    <mergeCell ref="F20:I20"/>
    <mergeCell ref="D27:D28"/>
    <mergeCell ref="E27:E28"/>
    <mergeCell ref="A19:E19"/>
    <mergeCell ref="A1:I1"/>
    <mergeCell ref="A2:A3"/>
    <mergeCell ref="B2:B3"/>
    <mergeCell ref="C2:C3"/>
    <mergeCell ref="E2:E3"/>
    <mergeCell ref="F2:I2"/>
    <mergeCell ref="D2:D3"/>
    <mergeCell ref="D20:D21"/>
  </mergeCells>
  <pageMargins left="0.7" right="0.7" top="0.78740157499999996" bottom="0.78740157499999996" header="0.3" footer="0.3"/>
  <pageSetup paperSize="9" orientation="landscape" r:id="rId1"/>
  <headerFooter differentOddEven="1" differentFirst="1">
    <oddFooter>&amp;C6</oddFooter>
    <evenFooter>&amp;C5</evenFooter>
    <firstHeader>&amp;RNávrh pro PV č.j. MSMT - 45 764/2013-1</firstHeader>
    <firstFooter>&amp;C4</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view="pageLayout" zoomScaleNormal="100" workbookViewId="0">
      <selection activeCell="Q14" sqref="Q14"/>
    </sheetView>
  </sheetViews>
  <sheetFormatPr defaultRowHeight="15" x14ac:dyDescent="0.25"/>
  <cols>
    <col min="1" max="1" width="12.42578125" customWidth="1"/>
    <col min="2" max="2" width="8.140625" customWidth="1"/>
    <col min="3" max="3" width="6" customWidth="1"/>
    <col min="4" max="4" width="8.140625" customWidth="1"/>
    <col min="5" max="5" width="7.140625" customWidth="1"/>
    <col min="6" max="6" width="8.140625" customWidth="1"/>
    <col min="7" max="7" width="5.7109375" bestFit="1" customWidth="1"/>
    <col min="8" max="8" width="8.140625" customWidth="1"/>
    <col min="9" max="9" width="4.7109375" customWidth="1"/>
    <col min="10" max="10" width="8.140625" customWidth="1"/>
    <col min="11" max="11" width="6" customWidth="1"/>
    <col min="12" max="12" width="8.140625" customWidth="1"/>
    <col min="13" max="15" width="0" hidden="1" customWidth="1"/>
    <col min="16" max="16" width="7.28515625" customWidth="1"/>
    <col min="17" max="17" width="8.85546875" customWidth="1"/>
    <col min="18" max="18" width="6.5703125" bestFit="1" customWidth="1"/>
  </cols>
  <sheetData>
    <row r="1" spans="1:18" x14ac:dyDescent="0.25">
      <c r="A1" s="393" t="s">
        <v>229</v>
      </c>
      <c r="B1" s="394"/>
      <c r="C1" s="394"/>
      <c r="D1" s="394"/>
      <c r="E1" s="394"/>
      <c r="F1" s="394"/>
      <c r="G1" s="394"/>
      <c r="H1" s="394"/>
      <c r="I1" s="394"/>
      <c r="J1" s="394"/>
      <c r="K1" s="394"/>
      <c r="L1" s="394"/>
      <c r="M1" s="394"/>
      <c r="N1" s="394"/>
      <c r="O1" s="394"/>
      <c r="P1" s="394"/>
      <c r="Q1" s="394"/>
      <c r="R1" s="395"/>
    </row>
    <row r="2" spans="1:18" ht="32.25" thickBot="1" x14ac:dyDescent="0.3">
      <c r="A2" s="79" t="s">
        <v>104</v>
      </c>
      <c r="B2" s="80" t="s">
        <v>181</v>
      </c>
      <c r="C2" s="81" t="s">
        <v>182</v>
      </c>
      <c r="D2" s="81" t="s">
        <v>183</v>
      </c>
      <c r="E2" s="81" t="s">
        <v>182</v>
      </c>
      <c r="F2" s="81" t="s">
        <v>184</v>
      </c>
      <c r="G2" s="81" t="s">
        <v>182</v>
      </c>
      <c r="H2" s="81" t="s">
        <v>185</v>
      </c>
      <c r="I2" s="81" t="s">
        <v>182</v>
      </c>
      <c r="J2" s="81" t="s">
        <v>186</v>
      </c>
      <c r="K2" s="81" t="s">
        <v>182</v>
      </c>
      <c r="L2" s="81" t="s">
        <v>187</v>
      </c>
      <c r="M2" s="81" t="s">
        <v>182</v>
      </c>
      <c r="N2" s="81" t="s">
        <v>188</v>
      </c>
      <c r="O2" s="81" t="s">
        <v>182</v>
      </c>
      <c r="P2" s="81" t="s">
        <v>189</v>
      </c>
      <c r="Q2" s="81" t="s">
        <v>190</v>
      </c>
      <c r="R2" s="82" t="s">
        <v>111</v>
      </c>
    </row>
    <row r="3" spans="1:18" x14ac:dyDescent="0.25">
      <c r="A3" s="83" t="s">
        <v>167</v>
      </c>
      <c r="B3" s="245">
        <v>140000</v>
      </c>
      <c r="C3" s="246">
        <v>30000</v>
      </c>
      <c r="D3" s="246">
        <v>310000</v>
      </c>
      <c r="E3" s="246">
        <v>40000</v>
      </c>
      <c r="F3" s="246">
        <v>85000</v>
      </c>
      <c r="G3" s="246">
        <v>5000</v>
      </c>
      <c r="H3" s="246"/>
      <c r="I3" s="84"/>
      <c r="J3" s="246"/>
      <c r="K3" s="84"/>
      <c r="L3" s="85"/>
      <c r="M3" s="85"/>
      <c r="N3" s="85"/>
      <c r="O3" s="85"/>
      <c r="P3" s="85">
        <v>4</v>
      </c>
      <c r="Q3" s="326">
        <f t="shared" ref="Q3:Q16" si="0">B3+D3+F3+H3+J3+L3</f>
        <v>535000</v>
      </c>
      <c r="R3" s="86">
        <v>75000</v>
      </c>
    </row>
    <row r="4" spans="1:18" x14ac:dyDescent="0.25">
      <c r="A4" s="87" t="s">
        <v>168</v>
      </c>
      <c r="B4" s="247">
        <v>70000</v>
      </c>
      <c r="C4" s="248">
        <v>25000</v>
      </c>
      <c r="D4" s="248">
        <v>144000</v>
      </c>
      <c r="E4" s="248">
        <v>25000</v>
      </c>
      <c r="F4" s="248">
        <v>80000</v>
      </c>
      <c r="G4" s="248">
        <v>10000</v>
      </c>
      <c r="H4" s="88"/>
      <c r="I4" s="88"/>
      <c r="J4" s="88"/>
      <c r="K4" s="88"/>
      <c r="L4" s="89"/>
      <c r="M4" s="89"/>
      <c r="N4" s="89"/>
      <c r="O4" s="89"/>
      <c r="P4" s="89">
        <v>3</v>
      </c>
      <c r="Q4" s="330">
        <f t="shared" si="0"/>
        <v>294000</v>
      </c>
      <c r="R4" s="341">
        <v>60000</v>
      </c>
    </row>
    <row r="5" spans="1:18" x14ac:dyDescent="0.25">
      <c r="A5" s="87" t="s">
        <v>169</v>
      </c>
      <c r="B5" s="247">
        <v>120000</v>
      </c>
      <c r="C5" s="248">
        <v>8000</v>
      </c>
      <c r="D5" s="248">
        <v>67000</v>
      </c>
      <c r="E5" s="248">
        <v>5000</v>
      </c>
      <c r="F5" s="248">
        <v>15000</v>
      </c>
      <c r="G5" s="88">
        <v>0</v>
      </c>
      <c r="H5" s="88"/>
      <c r="I5" s="88"/>
      <c r="J5" s="88"/>
      <c r="K5" s="88"/>
      <c r="L5" s="89"/>
      <c r="M5" s="89"/>
      <c r="N5" s="89"/>
      <c r="O5" s="89"/>
      <c r="P5" s="89">
        <v>3</v>
      </c>
      <c r="Q5" s="330">
        <f t="shared" si="0"/>
        <v>202000</v>
      </c>
      <c r="R5" s="341">
        <v>13000</v>
      </c>
    </row>
    <row r="6" spans="1:18" x14ac:dyDescent="0.25">
      <c r="A6" s="87" t="s">
        <v>170</v>
      </c>
      <c r="B6" s="247">
        <v>60000</v>
      </c>
      <c r="C6" s="88">
        <v>0</v>
      </c>
      <c r="D6" s="248">
        <v>15000</v>
      </c>
      <c r="E6" s="88">
        <v>0</v>
      </c>
      <c r="F6" s="88"/>
      <c r="G6" s="88"/>
      <c r="H6" s="88"/>
      <c r="I6" s="88"/>
      <c r="J6" s="88"/>
      <c r="K6" s="88"/>
      <c r="L6" s="89"/>
      <c r="M6" s="89"/>
      <c r="N6" s="89"/>
      <c r="O6" s="89"/>
      <c r="P6" s="89">
        <v>2</v>
      </c>
      <c r="Q6" s="330">
        <f t="shared" si="0"/>
        <v>75000</v>
      </c>
      <c r="R6" s="90">
        <v>0</v>
      </c>
    </row>
    <row r="7" spans="1:18" x14ac:dyDescent="0.25">
      <c r="A7" s="87" t="s">
        <v>171</v>
      </c>
      <c r="B7" s="247"/>
      <c r="C7" s="88"/>
      <c r="D7" s="88"/>
      <c r="E7" s="88"/>
      <c r="F7" s="88"/>
      <c r="G7" s="88"/>
      <c r="H7" s="88"/>
      <c r="I7" s="88"/>
      <c r="J7" s="88"/>
      <c r="K7" s="88"/>
      <c r="L7" s="89"/>
      <c r="M7" s="89"/>
      <c r="N7" s="89"/>
      <c r="O7" s="89"/>
      <c r="P7" s="89">
        <v>0</v>
      </c>
      <c r="Q7" s="330">
        <f t="shared" si="0"/>
        <v>0</v>
      </c>
      <c r="R7" s="90">
        <v>0</v>
      </c>
    </row>
    <row r="8" spans="1:18" x14ac:dyDescent="0.25">
      <c r="A8" s="87" t="s">
        <v>172</v>
      </c>
      <c r="B8" s="247">
        <v>65000</v>
      </c>
      <c r="C8" s="248">
        <v>15000</v>
      </c>
      <c r="D8" s="248">
        <v>235000</v>
      </c>
      <c r="E8" s="248">
        <v>12000</v>
      </c>
      <c r="F8" s="248"/>
      <c r="G8" s="88"/>
      <c r="H8" s="88"/>
      <c r="I8" s="88"/>
      <c r="J8" s="88"/>
      <c r="K8" s="88"/>
      <c r="L8" s="89"/>
      <c r="M8" s="89"/>
      <c r="N8" s="89"/>
      <c r="O8" s="89"/>
      <c r="P8" s="89">
        <v>2</v>
      </c>
      <c r="Q8" s="330">
        <f t="shared" si="0"/>
        <v>300000</v>
      </c>
      <c r="R8" s="341">
        <v>27000</v>
      </c>
    </row>
    <row r="9" spans="1:18" x14ac:dyDescent="0.25">
      <c r="A9" s="87" t="s">
        <v>173</v>
      </c>
      <c r="B9" s="247">
        <v>150000</v>
      </c>
      <c r="C9" s="248">
        <v>30000</v>
      </c>
      <c r="D9" s="88"/>
      <c r="E9" s="88"/>
      <c r="F9" s="88"/>
      <c r="G9" s="88"/>
      <c r="H9" s="88"/>
      <c r="I9" s="88"/>
      <c r="J9" s="88"/>
      <c r="K9" s="88"/>
      <c r="L9" s="89"/>
      <c r="M9" s="89"/>
      <c r="N9" s="89"/>
      <c r="O9" s="89"/>
      <c r="P9" s="89">
        <v>1</v>
      </c>
      <c r="Q9" s="330">
        <f t="shared" si="0"/>
        <v>150000</v>
      </c>
      <c r="R9" s="341">
        <v>30000</v>
      </c>
    </row>
    <row r="10" spans="1:18" x14ac:dyDescent="0.25">
      <c r="A10" s="87" t="s">
        <v>174</v>
      </c>
      <c r="B10" s="247">
        <v>150000</v>
      </c>
      <c r="C10" s="248">
        <v>12000</v>
      </c>
      <c r="D10" s="88"/>
      <c r="E10" s="88"/>
      <c r="F10" s="88"/>
      <c r="G10" s="88"/>
      <c r="H10" s="88"/>
      <c r="I10" s="88"/>
      <c r="J10" s="88"/>
      <c r="K10" s="88"/>
      <c r="L10" s="89"/>
      <c r="M10" s="89"/>
      <c r="N10" s="89"/>
      <c r="O10" s="89"/>
      <c r="P10" s="89">
        <v>1</v>
      </c>
      <c r="Q10" s="330">
        <f t="shared" si="0"/>
        <v>150000</v>
      </c>
      <c r="R10" s="341">
        <v>12000</v>
      </c>
    </row>
    <row r="11" spans="1:18" x14ac:dyDescent="0.25">
      <c r="A11" s="87" t="s">
        <v>175</v>
      </c>
      <c r="B11" s="247">
        <v>150000</v>
      </c>
      <c r="C11" s="248">
        <v>9000</v>
      </c>
      <c r="D11" s="88"/>
      <c r="E11" s="88"/>
      <c r="F11" s="91"/>
      <c r="G11" s="91"/>
      <c r="H11" s="88"/>
      <c r="I11" s="88"/>
      <c r="J11" s="88"/>
      <c r="K11" s="88"/>
      <c r="L11" s="89"/>
      <c r="M11" s="89"/>
      <c r="N11" s="89"/>
      <c r="O11" s="89"/>
      <c r="P11" s="89">
        <v>1</v>
      </c>
      <c r="Q11" s="331">
        <f t="shared" si="0"/>
        <v>150000</v>
      </c>
      <c r="R11" s="342">
        <v>9000</v>
      </c>
    </row>
    <row r="12" spans="1:18" x14ac:dyDescent="0.25">
      <c r="A12" s="87" t="s">
        <v>176</v>
      </c>
      <c r="B12" s="255"/>
      <c r="C12" s="254"/>
      <c r="D12" s="254"/>
      <c r="E12" s="254"/>
      <c r="F12" s="254"/>
      <c r="G12" s="254"/>
      <c r="H12" s="254"/>
      <c r="I12" s="88"/>
      <c r="J12" s="248"/>
      <c r="K12" s="88"/>
      <c r="L12" s="89"/>
      <c r="M12" s="89"/>
      <c r="N12" s="89"/>
      <c r="O12" s="89"/>
      <c r="P12" s="89">
        <v>0</v>
      </c>
      <c r="Q12" s="331">
        <f t="shared" si="0"/>
        <v>0</v>
      </c>
      <c r="R12" s="92"/>
    </row>
    <row r="13" spans="1:18" x14ac:dyDescent="0.25">
      <c r="A13" s="87" t="s">
        <v>177</v>
      </c>
      <c r="B13" s="247">
        <v>60000</v>
      </c>
      <c r="C13" s="248">
        <v>8000</v>
      </c>
      <c r="D13" s="248">
        <v>95000</v>
      </c>
      <c r="E13" s="248">
        <v>6000</v>
      </c>
      <c r="F13" s="248">
        <v>60000</v>
      </c>
      <c r="G13" s="248">
        <v>15000</v>
      </c>
      <c r="H13" s="248">
        <v>290000</v>
      </c>
      <c r="I13" s="88">
        <v>0</v>
      </c>
      <c r="J13" s="248">
        <v>235000</v>
      </c>
      <c r="K13" s="248">
        <v>30000</v>
      </c>
      <c r="L13" s="256"/>
      <c r="M13" s="89"/>
      <c r="N13" s="89"/>
      <c r="O13" s="89"/>
      <c r="P13" s="89">
        <v>5</v>
      </c>
      <c r="Q13" s="331">
        <f t="shared" si="0"/>
        <v>740000</v>
      </c>
      <c r="R13" s="342">
        <v>59000</v>
      </c>
    </row>
    <row r="14" spans="1:18" x14ac:dyDescent="0.25">
      <c r="A14" s="87" t="s">
        <v>178</v>
      </c>
      <c r="B14" s="247">
        <v>0</v>
      </c>
      <c r="C14" s="88">
        <v>0</v>
      </c>
      <c r="D14" s="248">
        <v>60000</v>
      </c>
      <c r="E14" s="248">
        <v>15000</v>
      </c>
      <c r="F14" s="248">
        <v>6000</v>
      </c>
      <c r="G14" s="88">
        <v>0</v>
      </c>
      <c r="H14" s="248">
        <v>6000</v>
      </c>
      <c r="I14" s="88"/>
      <c r="J14" s="88"/>
      <c r="K14" s="88"/>
      <c r="L14" s="89"/>
      <c r="M14" s="89"/>
      <c r="N14" s="89"/>
      <c r="O14" s="89"/>
      <c r="P14" s="89">
        <v>2</v>
      </c>
      <c r="Q14" s="331">
        <f t="shared" si="0"/>
        <v>72000</v>
      </c>
      <c r="R14" s="342">
        <v>15000</v>
      </c>
    </row>
    <row r="15" spans="1:18" x14ac:dyDescent="0.25">
      <c r="A15" s="87" t="s">
        <v>179</v>
      </c>
      <c r="B15" s="247"/>
      <c r="C15" s="88"/>
      <c r="D15" s="248">
        <v>160000</v>
      </c>
      <c r="E15" s="248">
        <v>20000</v>
      </c>
      <c r="F15" s="248">
        <v>40000</v>
      </c>
      <c r="G15" s="248">
        <v>5000</v>
      </c>
      <c r="H15" s="248">
        <v>70000</v>
      </c>
      <c r="I15" s="88">
        <v>0</v>
      </c>
      <c r="J15" s="248">
        <v>0</v>
      </c>
      <c r="K15" s="88"/>
      <c r="L15" s="89"/>
      <c r="M15" s="89"/>
      <c r="N15" s="89"/>
      <c r="O15" s="89"/>
      <c r="P15" s="89">
        <v>4</v>
      </c>
      <c r="Q15" s="331">
        <f t="shared" si="0"/>
        <v>270000</v>
      </c>
      <c r="R15" s="342">
        <v>25000</v>
      </c>
    </row>
    <row r="16" spans="1:18" ht="15.75" thickBot="1" x14ac:dyDescent="0.3">
      <c r="A16" s="93" t="s">
        <v>180</v>
      </c>
      <c r="B16" s="252">
        <v>50000</v>
      </c>
      <c r="C16" s="253">
        <v>10000</v>
      </c>
      <c r="D16" s="253">
        <v>0</v>
      </c>
      <c r="E16" s="94">
        <v>0</v>
      </c>
      <c r="F16" s="253">
        <v>0</v>
      </c>
      <c r="G16" s="94">
        <v>0</v>
      </c>
      <c r="H16" s="253">
        <v>30000</v>
      </c>
      <c r="I16" s="94">
        <v>0</v>
      </c>
      <c r="J16" s="94"/>
      <c r="K16" s="94"/>
      <c r="L16" s="95"/>
      <c r="M16" s="95"/>
      <c r="N16" s="95"/>
      <c r="O16" s="95"/>
      <c r="P16" s="95">
        <v>4</v>
      </c>
      <c r="Q16" s="332">
        <f t="shared" si="0"/>
        <v>80000</v>
      </c>
      <c r="R16" s="343">
        <v>10000</v>
      </c>
    </row>
    <row r="17" spans="1:18" ht="15.75" thickBot="1" x14ac:dyDescent="0.3">
      <c r="A17" s="96" t="s">
        <v>85</v>
      </c>
      <c r="B17" s="303">
        <f>SUM(B3:B16)</f>
        <v>1015000</v>
      </c>
      <c r="C17" s="97">
        <f t="shared" ref="C17:K17" si="1">SUM(C3:C16)</f>
        <v>147000</v>
      </c>
      <c r="D17" s="304">
        <f>SUM(D3:D16)</f>
        <v>1086000</v>
      </c>
      <c r="E17" s="97">
        <f t="shared" si="1"/>
        <v>123000</v>
      </c>
      <c r="F17" s="305">
        <f>SUM(F3:F16)</f>
        <v>286000</v>
      </c>
      <c r="G17" s="98">
        <f t="shared" si="1"/>
        <v>35000</v>
      </c>
      <c r="H17" s="304">
        <f>SUM(H3:H16)</f>
        <v>396000</v>
      </c>
      <c r="I17" s="97">
        <f t="shared" si="1"/>
        <v>0</v>
      </c>
      <c r="J17" s="304">
        <f>SUM(J3:J16)</f>
        <v>235000</v>
      </c>
      <c r="K17" s="97">
        <f t="shared" si="1"/>
        <v>30000</v>
      </c>
      <c r="L17" s="97"/>
      <c r="M17" s="97"/>
      <c r="N17" s="97"/>
      <c r="O17" s="97"/>
      <c r="P17" s="97"/>
      <c r="Q17" s="305">
        <f>SUM(Q3:Q16)</f>
        <v>3018000</v>
      </c>
      <c r="R17" s="99">
        <f>SUM(R3:R16)</f>
        <v>335000</v>
      </c>
    </row>
  </sheetData>
  <mergeCells count="1">
    <mergeCell ref="A1:R1"/>
  </mergeCells>
  <pageMargins left="0.70866141732283472" right="0.70866141732283472" top="0.78740157480314965" bottom="0.78740157480314965" header="0.31496062992125984" footer="0.31496062992125984"/>
  <pageSetup paperSize="9" orientation="landscape" horizontalDpi="300" r:id="rId1"/>
  <headerFooter>
    <oddHeader>&amp;RNávrh pro PV č.j. MSMT - 45 764/2013-1</oddHeader>
    <oddFooter>&amp;C7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Layout" zoomScaleNormal="100" workbookViewId="0">
      <selection activeCell="I55" sqref="I55"/>
    </sheetView>
  </sheetViews>
  <sheetFormatPr defaultRowHeight="15" x14ac:dyDescent="0.25"/>
  <cols>
    <col min="1" max="1" width="5.85546875" customWidth="1"/>
    <col min="2" max="2" width="4.7109375" bestFit="1" customWidth="1"/>
    <col min="3" max="3" width="24" customWidth="1"/>
    <col min="4" max="4" width="41.28515625" customWidth="1"/>
    <col min="5" max="5" width="11.7109375" customWidth="1"/>
    <col min="6" max="6" width="11.5703125" customWidth="1"/>
    <col min="7" max="7" width="10.28515625" bestFit="1" customWidth="1"/>
    <col min="8" max="8" width="9.5703125" bestFit="1" customWidth="1"/>
  </cols>
  <sheetData>
    <row r="1" spans="1:9" ht="15.75" x14ac:dyDescent="0.25">
      <c r="A1" s="357" t="s">
        <v>393</v>
      </c>
      <c r="B1" s="358"/>
      <c r="C1" s="358"/>
      <c r="D1" s="358"/>
      <c r="E1" s="358"/>
      <c r="F1" s="358"/>
      <c r="G1" s="358"/>
      <c r="H1" s="358"/>
      <c r="I1" s="359"/>
    </row>
    <row r="2" spans="1:9" x14ac:dyDescent="0.25">
      <c r="A2" s="411" t="s">
        <v>103</v>
      </c>
      <c r="B2" s="413" t="s">
        <v>104</v>
      </c>
      <c r="C2" s="415" t="s">
        <v>105</v>
      </c>
      <c r="D2" s="415" t="s">
        <v>106</v>
      </c>
      <c r="E2" s="365" t="s">
        <v>388</v>
      </c>
      <c r="F2" s="382" t="s">
        <v>107</v>
      </c>
      <c r="G2" s="383"/>
      <c r="H2" s="383"/>
      <c r="I2" s="384"/>
    </row>
    <row r="3" spans="1:9" ht="15.75" thickBot="1" x14ac:dyDescent="0.3">
      <c r="A3" s="412"/>
      <c r="B3" s="414"/>
      <c r="C3" s="366"/>
      <c r="D3" s="366"/>
      <c r="E3" s="415"/>
      <c r="F3" s="70" t="s">
        <v>108</v>
      </c>
      <c r="G3" s="75" t="s">
        <v>109</v>
      </c>
      <c r="H3" s="75" t="s">
        <v>110</v>
      </c>
      <c r="I3" s="76" t="s">
        <v>111</v>
      </c>
    </row>
    <row r="4" spans="1:9" ht="24" x14ac:dyDescent="0.25">
      <c r="A4" s="120" t="s">
        <v>191</v>
      </c>
      <c r="B4" s="116" t="s">
        <v>112</v>
      </c>
      <c r="C4" s="56" t="s">
        <v>192</v>
      </c>
      <c r="D4" s="290" t="s">
        <v>193</v>
      </c>
      <c r="E4" s="42" t="s">
        <v>411</v>
      </c>
      <c r="F4" s="292">
        <v>875000</v>
      </c>
      <c r="G4" s="110">
        <v>142000</v>
      </c>
      <c r="H4" s="231">
        <v>500000</v>
      </c>
      <c r="I4" s="308">
        <v>50000</v>
      </c>
    </row>
    <row r="5" spans="1:9" ht="24" x14ac:dyDescent="0.25">
      <c r="A5" s="121" t="s">
        <v>194</v>
      </c>
      <c r="B5" s="117" t="s">
        <v>112</v>
      </c>
      <c r="C5" s="41" t="s">
        <v>195</v>
      </c>
      <c r="D5" s="291" t="s">
        <v>196</v>
      </c>
      <c r="E5" s="42" t="s">
        <v>411</v>
      </c>
      <c r="F5" s="293">
        <v>589000</v>
      </c>
      <c r="G5" s="77">
        <v>150000</v>
      </c>
      <c r="H5" s="228">
        <v>480000</v>
      </c>
      <c r="I5" s="272">
        <v>75000</v>
      </c>
    </row>
    <row r="6" spans="1:9" ht="36" x14ac:dyDescent="0.25">
      <c r="A6" s="121" t="s">
        <v>197</v>
      </c>
      <c r="B6" s="117" t="s">
        <v>112</v>
      </c>
      <c r="C6" s="41" t="s">
        <v>198</v>
      </c>
      <c r="D6" s="291" t="s">
        <v>199</v>
      </c>
      <c r="E6" s="42" t="s">
        <v>411</v>
      </c>
      <c r="F6" s="293">
        <v>151000</v>
      </c>
      <c r="G6" s="77">
        <v>38000</v>
      </c>
      <c r="H6" s="228">
        <v>100000</v>
      </c>
      <c r="I6" s="272">
        <v>17000</v>
      </c>
    </row>
    <row r="7" spans="1:9" ht="72" x14ac:dyDescent="0.25">
      <c r="A7" s="121" t="s">
        <v>200</v>
      </c>
      <c r="B7" s="117" t="s">
        <v>112</v>
      </c>
      <c r="C7" s="41" t="s">
        <v>244</v>
      </c>
      <c r="D7" s="291" t="s">
        <v>201</v>
      </c>
      <c r="E7" s="42" t="s">
        <v>412</v>
      </c>
      <c r="F7" s="293">
        <v>1156000</v>
      </c>
      <c r="G7" s="77">
        <v>226000</v>
      </c>
      <c r="H7" s="228">
        <v>755000</v>
      </c>
      <c r="I7" s="272">
        <v>120000</v>
      </c>
    </row>
    <row r="8" spans="1:9" ht="24" x14ac:dyDescent="0.25">
      <c r="A8" s="121" t="s">
        <v>202</v>
      </c>
      <c r="B8" s="117" t="s">
        <v>121</v>
      </c>
      <c r="C8" s="41" t="s">
        <v>203</v>
      </c>
      <c r="D8" s="41" t="s">
        <v>204</v>
      </c>
      <c r="E8" s="282" t="s">
        <v>409</v>
      </c>
      <c r="F8" s="108">
        <v>459872</v>
      </c>
      <c r="G8" s="77">
        <v>166380</v>
      </c>
      <c r="H8" s="228">
        <v>260000</v>
      </c>
      <c r="I8" s="272">
        <v>60000</v>
      </c>
    </row>
    <row r="9" spans="1:9" ht="24" x14ac:dyDescent="0.25">
      <c r="A9" s="121" t="s">
        <v>207</v>
      </c>
      <c r="B9" s="117" t="s">
        <v>112</v>
      </c>
      <c r="C9" s="41" t="s">
        <v>208</v>
      </c>
      <c r="D9" s="41" t="s">
        <v>209</v>
      </c>
      <c r="E9" s="42" t="s">
        <v>413</v>
      </c>
      <c r="F9" s="108">
        <v>1320000</v>
      </c>
      <c r="G9" s="77">
        <v>59500</v>
      </c>
      <c r="H9" s="228">
        <v>200000</v>
      </c>
      <c r="I9" s="272">
        <v>35000</v>
      </c>
    </row>
    <row r="10" spans="1:9" ht="36.75" thickBot="1" x14ac:dyDescent="0.3">
      <c r="A10" s="156" t="s">
        <v>241</v>
      </c>
      <c r="B10" s="119" t="s">
        <v>112</v>
      </c>
      <c r="C10" s="78" t="s">
        <v>210</v>
      </c>
      <c r="D10" s="78" t="s">
        <v>366</v>
      </c>
      <c r="E10" s="296" t="s">
        <v>414</v>
      </c>
      <c r="F10" s="111">
        <v>765000</v>
      </c>
      <c r="G10" s="111">
        <v>300000</v>
      </c>
      <c r="H10" s="232">
        <v>150000</v>
      </c>
      <c r="I10" s="309">
        <v>30000</v>
      </c>
    </row>
    <row r="11" spans="1:9" ht="15.75" thickBot="1" x14ac:dyDescent="0.3">
      <c r="A11" s="408" t="s">
        <v>145</v>
      </c>
      <c r="B11" s="409"/>
      <c r="C11" s="409"/>
      <c r="D11" s="410"/>
      <c r="E11" s="285"/>
      <c r="F11" s="197">
        <f>SUM(F4:F10)</f>
        <v>5315872</v>
      </c>
      <c r="G11" s="197">
        <f>SUM(G4:G10)</f>
        <v>1081880</v>
      </c>
      <c r="H11" s="197">
        <f>SUM(H4:H10)</f>
        <v>2445000</v>
      </c>
      <c r="I11" s="197">
        <f>SUM(I4:I10)</f>
        <v>387000</v>
      </c>
    </row>
    <row r="24" spans="1:9" ht="15.75" thickBot="1" x14ac:dyDescent="0.3"/>
    <row r="25" spans="1:9" ht="18.75" customHeight="1" x14ac:dyDescent="0.25">
      <c r="A25" s="403" t="s">
        <v>103</v>
      </c>
      <c r="B25" s="405" t="s">
        <v>104</v>
      </c>
      <c r="C25" s="405" t="s">
        <v>105</v>
      </c>
      <c r="D25" s="405" t="s">
        <v>106</v>
      </c>
      <c r="E25" s="407" t="s">
        <v>388</v>
      </c>
      <c r="F25" s="406" t="s">
        <v>107</v>
      </c>
      <c r="G25" s="374"/>
      <c r="H25" s="374"/>
      <c r="I25" s="375"/>
    </row>
    <row r="26" spans="1:9" ht="15.75" customHeight="1" thickBot="1" x14ac:dyDescent="0.3">
      <c r="A26" s="404"/>
      <c r="B26" s="363"/>
      <c r="C26" s="363"/>
      <c r="D26" s="363"/>
      <c r="E26" s="366"/>
      <c r="F26" s="193" t="s">
        <v>108</v>
      </c>
      <c r="G26" s="75" t="s">
        <v>111</v>
      </c>
      <c r="H26" s="75" t="s">
        <v>110</v>
      </c>
      <c r="I26" s="76" t="s">
        <v>111</v>
      </c>
    </row>
    <row r="27" spans="1:9" ht="24" x14ac:dyDescent="0.25">
      <c r="A27" s="195" t="s">
        <v>287</v>
      </c>
      <c r="B27" s="175" t="s">
        <v>112</v>
      </c>
      <c r="C27" s="175" t="s">
        <v>322</v>
      </c>
      <c r="D27" s="175" t="s">
        <v>323</v>
      </c>
      <c r="E27" s="295" t="s">
        <v>409</v>
      </c>
      <c r="F27" s="109">
        <v>500000</v>
      </c>
      <c r="G27" s="110">
        <v>40000</v>
      </c>
      <c r="H27" s="236">
        <v>210000</v>
      </c>
      <c r="I27" s="310">
        <v>35000</v>
      </c>
    </row>
    <row r="28" spans="1:9" ht="24" x14ac:dyDescent="0.25">
      <c r="A28" s="65" t="s">
        <v>288</v>
      </c>
      <c r="B28" s="41" t="s">
        <v>112</v>
      </c>
      <c r="C28" s="41" t="s">
        <v>289</v>
      </c>
      <c r="D28" s="41" t="s">
        <v>371</v>
      </c>
      <c r="E28" s="42" t="s">
        <v>411</v>
      </c>
      <c r="F28" s="108">
        <v>285200</v>
      </c>
      <c r="G28" s="155">
        <v>20000</v>
      </c>
      <c r="H28" s="229">
        <v>56000</v>
      </c>
      <c r="I28" s="311">
        <v>10000</v>
      </c>
    </row>
    <row r="29" spans="1:9" ht="24" x14ac:dyDescent="0.25">
      <c r="A29" s="196" t="s">
        <v>290</v>
      </c>
      <c r="B29" s="176" t="s">
        <v>291</v>
      </c>
      <c r="C29" s="41" t="s">
        <v>292</v>
      </c>
      <c r="D29" s="41" t="s">
        <v>372</v>
      </c>
      <c r="E29" s="42" t="s">
        <v>411</v>
      </c>
      <c r="F29" s="108">
        <v>70000</v>
      </c>
      <c r="G29" s="77">
        <v>23000</v>
      </c>
      <c r="H29" s="228">
        <v>50000</v>
      </c>
      <c r="I29" s="272">
        <v>15000</v>
      </c>
    </row>
    <row r="30" spans="1:9" ht="24" customHeight="1" x14ac:dyDescent="0.25">
      <c r="A30" s="196" t="s">
        <v>324</v>
      </c>
      <c r="B30" s="176" t="s">
        <v>112</v>
      </c>
      <c r="C30" s="41" t="s">
        <v>325</v>
      </c>
      <c r="D30" s="401" t="s">
        <v>326</v>
      </c>
      <c r="E30" s="376" t="s">
        <v>411</v>
      </c>
      <c r="F30" s="108">
        <v>254200</v>
      </c>
      <c r="G30" s="77">
        <v>48000</v>
      </c>
      <c r="H30" s="228">
        <v>20000</v>
      </c>
      <c r="I30" s="272">
        <v>7000</v>
      </c>
    </row>
    <row r="31" spans="1:9" x14ac:dyDescent="0.25">
      <c r="A31" s="196" t="s">
        <v>300</v>
      </c>
      <c r="B31" s="176" t="s">
        <v>112</v>
      </c>
      <c r="C31" s="41" t="s">
        <v>328</v>
      </c>
      <c r="D31" s="402"/>
      <c r="E31" s="377"/>
      <c r="F31" s="108">
        <v>114160</v>
      </c>
      <c r="G31" s="77">
        <v>70760</v>
      </c>
      <c r="H31" s="228">
        <v>10000</v>
      </c>
      <c r="I31" s="272">
        <v>4000</v>
      </c>
    </row>
    <row r="32" spans="1:9" ht="36" x14ac:dyDescent="0.25">
      <c r="A32" s="196" t="s">
        <v>293</v>
      </c>
      <c r="B32" s="176" t="s">
        <v>133</v>
      </c>
      <c r="C32" s="41" t="s">
        <v>294</v>
      </c>
      <c r="D32" s="41" t="s">
        <v>295</v>
      </c>
      <c r="E32" s="42" t="s">
        <v>411</v>
      </c>
      <c r="F32" s="108">
        <v>30000</v>
      </c>
      <c r="G32" s="77">
        <v>12000</v>
      </c>
      <c r="H32" s="228">
        <v>30000</v>
      </c>
      <c r="I32" s="272">
        <v>10000</v>
      </c>
    </row>
    <row r="33" spans="1:9" ht="24" customHeight="1" x14ac:dyDescent="0.25">
      <c r="A33" s="196" t="s">
        <v>296</v>
      </c>
      <c r="B33" s="176" t="s">
        <v>112</v>
      </c>
      <c r="C33" s="41" t="s">
        <v>297</v>
      </c>
      <c r="D33" s="376" t="s">
        <v>298</v>
      </c>
      <c r="E33" s="376" t="s">
        <v>409</v>
      </c>
      <c r="F33" s="108">
        <v>195000</v>
      </c>
      <c r="G33" s="47">
        <v>0</v>
      </c>
      <c r="H33" s="228">
        <v>15000</v>
      </c>
      <c r="I33" s="48">
        <v>0</v>
      </c>
    </row>
    <row r="34" spans="1:9" x14ac:dyDescent="0.25">
      <c r="A34" s="196" t="s">
        <v>299</v>
      </c>
      <c r="B34" s="176" t="s">
        <v>112</v>
      </c>
      <c r="C34" s="41" t="s">
        <v>327</v>
      </c>
      <c r="D34" s="377"/>
      <c r="E34" s="377"/>
      <c r="F34" s="108">
        <v>72500</v>
      </c>
      <c r="G34" s="47">
        <v>0</v>
      </c>
      <c r="H34" s="228">
        <v>5000</v>
      </c>
      <c r="I34" s="48">
        <v>0</v>
      </c>
    </row>
    <row r="35" spans="1:9" ht="24" x14ac:dyDescent="0.25">
      <c r="A35" s="184" t="s">
        <v>329</v>
      </c>
      <c r="B35" s="41" t="s">
        <v>331</v>
      </c>
      <c r="C35" s="41" t="s">
        <v>330</v>
      </c>
      <c r="D35" s="41" t="s">
        <v>402</v>
      </c>
      <c r="E35" s="42" t="s">
        <v>415</v>
      </c>
      <c r="F35" s="108">
        <v>100000</v>
      </c>
      <c r="G35" s="152">
        <v>20000</v>
      </c>
      <c r="H35" s="227">
        <v>45000</v>
      </c>
      <c r="I35" s="272">
        <v>8000</v>
      </c>
    </row>
    <row r="36" spans="1:9" ht="24" x14ac:dyDescent="0.25">
      <c r="A36" s="185" t="s">
        <v>332</v>
      </c>
      <c r="B36" s="314" t="s">
        <v>154</v>
      </c>
      <c r="C36" s="314" t="s">
        <v>333</v>
      </c>
      <c r="D36" s="41" t="s">
        <v>334</v>
      </c>
      <c r="E36" s="42" t="s">
        <v>409</v>
      </c>
      <c r="F36" s="108">
        <v>120000</v>
      </c>
      <c r="G36" s="77">
        <v>50000</v>
      </c>
      <c r="H36" s="228">
        <v>15000</v>
      </c>
      <c r="I36" s="272">
        <v>5000</v>
      </c>
    </row>
    <row r="37" spans="1:9" ht="48" x14ac:dyDescent="0.25">
      <c r="A37" s="65" t="s">
        <v>335</v>
      </c>
      <c r="B37" s="53" t="s">
        <v>112</v>
      </c>
      <c r="C37" s="41" t="s">
        <v>336</v>
      </c>
      <c r="D37" s="41" t="s">
        <v>326</v>
      </c>
      <c r="E37" s="42" t="s">
        <v>416</v>
      </c>
      <c r="F37" s="108">
        <v>55700</v>
      </c>
      <c r="G37" s="77">
        <v>12000</v>
      </c>
      <c r="H37" s="228">
        <v>20000</v>
      </c>
      <c r="I37" s="272">
        <v>6000</v>
      </c>
    </row>
    <row r="38" spans="1:9" ht="24" x14ac:dyDescent="0.25">
      <c r="A38" s="183" t="s">
        <v>340</v>
      </c>
      <c r="B38" s="53" t="s">
        <v>301</v>
      </c>
      <c r="C38" s="41" t="s">
        <v>341</v>
      </c>
      <c r="D38" s="41" t="s">
        <v>342</v>
      </c>
      <c r="E38" s="42" t="s">
        <v>409</v>
      </c>
      <c r="F38" s="108">
        <v>110000</v>
      </c>
      <c r="G38" s="115">
        <v>0</v>
      </c>
      <c r="H38" s="235">
        <v>90000</v>
      </c>
      <c r="I38" s="186">
        <v>0</v>
      </c>
    </row>
    <row r="39" spans="1:9" ht="24" x14ac:dyDescent="0.25">
      <c r="A39" s="183" t="s">
        <v>152</v>
      </c>
      <c r="B39" s="177" t="s">
        <v>302</v>
      </c>
      <c r="C39" s="46" t="s">
        <v>303</v>
      </c>
      <c r="D39" s="46" t="s">
        <v>304</v>
      </c>
      <c r="E39" s="297" t="s">
        <v>409</v>
      </c>
      <c r="F39" s="187">
        <v>134000</v>
      </c>
      <c r="G39" s="188">
        <v>50000</v>
      </c>
      <c r="H39" s="234">
        <v>50000</v>
      </c>
      <c r="I39" s="312">
        <v>15000</v>
      </c>
    </row>
    <row r="40" spans="1:9" ht="36" x14ac:dyDescent="0.25">
      <c r="A40" s="65" t="s">
        <v>305</v>
      </c>
      <c r="B40" s="177" t="s">
        <v>306</v>
      </c>
      <c r="C40" s="46" t="s">
        <v>307</v>
      </c>
      <c r="D40" s="46" t="s">
        <v>308</v>
      </c>
      <c r="E40" s="297" t="s">
        <v>417</v>
      </c>
      <c r="F40" s="187">
        <v>150000</v>
      </c>
      <c r="G40" s="178">
        <v>0</v>
      </c>
      <c r="H40" s="233">
        <v>50000</v>
      </c>
      <c r="I40" s="179">
        <v>0</v>
      </c>
    </row>
    <row r="41" spans="1:9" ht="24" x14ac:dyDescent="0.25">
      <c r="A41" s="65" t="s">
        <v>309</v>
      </c>
      <c r="B41" s="53" t="s">
        <v>302</v>
      </c>
      <c r="C41" s="41" t="s">
        <v>310</v>
      </c>
      <c r="D41" s="41" t="s">
        <v>311</v>
      </c>
      <c r="E41" s="42" t="s">
        <v>389</v>
      </c>
      <c r="F41" s="108">
        <v>100000</v>
      </c>
      <c r="G41" s="47">
        <v>0</v>
      </c>
      <c r="H41" s="228">
        <v>80000</v>
      </c>
      <c r="I41" s="48">
        <v>0</v>
      </c>
    </row>
    <row r="42" spans="1:9" ht="36" customHeight="1" x14ac:dyDescent="0.25">
      <c r="A42" s="65" t="s">
        <v>343</v>
      </c>
      <c r="B42" s="53" t="s">
        <v>112</v>
      </c>
      <c r="C42" s="41" t="s">
        <v>344</v>
      </c>
      <c r="D42" s="376" t="s">
        <v>345</v>
      </c>
      <c r="E42" s="376" t="s">
        <v>409</v>
      </c>
      <c r="F42" s="108">
        <v>106100</v>
      </c>
      <c r="G42" s="77">
        <v>34000</v>
      </c>
      <c r="H42" s="228">
        <v>100000</v>
      </c>
      <c r="I42" s="272">
        <v>15000</v>
      </c>
    </row>
    <row r="43" spans="1:9" x14ac:dyDescent="0.25">
      <c r="A43" s="65" t="s">
        <v>347</v>
      </c>
      <c r="B43" s="53" t="s">
        <v>112</v>
      </c>
      <c r="C43" s="41" t="s">
        <v>348</v>
      </c>
      <c r="D43" s="377"/>
      <c r="E43" s="377"/>
      <c r="F43" s="108">
        <v>271500</v>
      </c>
      <c r="G43" s="77">
        <v>68500</v>
      </c>
      <c r="H43" s="228">
        <v>60000</v>
      </c>
      <c r="I43" s="272">
        <v>15000</v>
      </c>
    </row>
    <row r="44" spans="1:9" ht="24" x14ac:dyDescent="0.25">
      <c r="A44" s="65" t="s">
        <v>346</v>
      </c>
      <c r="B44" s="53" t="s">
        <v>112</v>
      </c>
      <c r="C44" s="41" t="s">
        <v>312</v>
      </c>
      <c r="D44" s="41" t="s">
        <v>313</v>
      </c>
      <c r="E44" s="42" t="s">
        <v>413</v>
      </c>
      <c r="F44" s="108">
        <v>580000</v>
      </c>
      <c r="G44" s="77">
        <v>285000</v>
      </c>
      <c r="H44" s="228">
        <v>130000</v>
      </c>
      <c r="I44" s="272">
        <v>40000</v>
      </c>
    </row>
    <row r="45" spans="1:9" ht="24" x14ac:dyDescent="0.25">
      <c r="A45" s="184" t="s">
        <v>378</v>
      </c>
      <c r="B45" s="53" t="s">
        <v>112</v>
      </c>
      <c r="C45" s="41" t="s">
        <v>380</v>
      </c>
      <c r="D45" s="41" t="s">
        <v>379</v>
      </c>
      <c r="E45" s="42" t="s">
        <v>409</v>
      </c>
      <c r="F45" s="108">
        <v>33400</v>
      </c>
      <c r="G45" s="77">
        <v>12800</v>
      </c>
      <c r="H45" s="228">
        <v>20000</v>
      </c>
      <c r="I45" s="272">
        <v>8000</v>
      </c>
    </row>
    <row r="46" spans="1:9" ht="36" x14ac:dyDescent="0.25">
      <c r="A46" s="300" t="s">
        <v>314</v>
      </c>
      <c r="B46" s="299" t="s">
        <v>354</v>
      </c>
      <c r="C46" s="299" t="s">
        <v>353</v>
      </c>
      <c r="D46" s="216" t="s">
        <v>401</v>
      </c>
      <c r="E46" s="298" t="s">
        <v>417</v>
      </c>
      <c r="F46" s="189">
        <v>67000</v>
      </c>
      <c r="G46" s="189">
        <v>25000</v>
      </c>
      <c r="H46" s="228">
        <v>30000</v>
      </c>
      <c r="I46" s="272">
        <v>12000</v>
      </c>
    </row>
    <row r="47" spans="1:9" ht="24" x14ac:dyDescent="0.25">
      <c r="A47" s="65" t="s">
        <v>159</v>
      </c>
      <c r="B47" s="53" t="s">
        <v>124</v>
      </c>
      <c r="C47" s="41" t="s">
        <v>352</v>
      </c>
      <c r="D47" s="376" t="s">
        <v>315</v>
      </c>
      <c r="E47" s="376" t="s">
        <v>409</v>
      </c>
      <c r="F47" s="108">
        <v>30760</v>
      </c>
      <c r="G47" s="47">
        <v>0</v>
      </c>
      <c r="H47" s="228">
        <v>30000</v>
      </c>
      <c r="I47" s="48">
        <v>0</v>
      </c>
    </row>
    <row r="48" spans="1:9" x14ac:dyDescent="0.25">
      <c r="A48" s="65" t="s">
        <v>350</v>
      </c>
      <c r="B48" s="53" t="s">
        <v>124</v>
      </c>
      <c r="C48" s="41" t="s">
        <v>351</v>
      </c>
      <c r="D48" s="377"/>
      <c r="E48" s="377"/>
      <c r="F48" s="108">
        <v>51250</v>
      </c>
      <c r="G48" s="47">
        <v>0</v>
      </c>
      <c r="H48" s="228">
        <v>33000</v>
      </c>
      <c r="I48" s="48">
        <v>0</v>
      </c>
    </row>
    <row r="49" spans="1:9" ht="24" x14ac:dyDescent="0.25">
      <c r="A49" s="65" t="s">
        <v>316</v>
      </c>
      <c r="B49" s="53" t="s">
        <v>317</v>
      </c>
      <c r="C49" s="180" t="s">
        <v>318</v>
      </c>
      <c r="D49" s="180" t="s">
        <v>373</v>
      </c>
      <c r="E49" s="166" t="s">
        <v>409</v>
      </c>
      <c r="F49" s="190">
        <v>108000</v>
      </c>
      <c r="G49" s="155">
        <v>40000</v>
      </c>
      <c r="H49" s="237">
        <v>38000</v>
      </c>
      <c r="I49" s="269">
        <v>10000</v>
      </c>
    </row>
    <row r="50" spans="1:9" ht="36" x14ac:dyDescent="0.25">
      <c r="A50" s="183" t="s">
        <v>355</v>
      </c>
      <c r="B50" s="191" t="s">
        <v>252</v>
      </c>
      <c r="C50" s="44" t="s">
        <v>319</v>
      </c>
      <c r="D50" s="44" t="s">
        <v>320</v>
      </c>
      <c r="E50" s="281" t="s">
        <v>418</v>
      </c>
      <c r="F50" s="181">
        <v>1418000</v>
      </c>
      <c r="G50" s="115">
        <v>100000</v>
      </c>
      <c r="H50" s="235">
        <v>900000</v>
      </c>
      <c r="I50" s="313">
        <v>70000</v>
      </c>
    </row>
    <row r="51" spans="1:9" ht="36" x14ac:dyDescent="0.25">
      <c r="A51" s="184" t="s">
        <v>356</v>
      </c>
      <c r="B51" s="53" t="s">
        <v>112</v>
      </c>
      <c r="C51" s="41" t="s">
        <v>357</v>
      </c>
      <c r="D51" s="41" t="s">
        <v>358</v>
      </c>
      <c r="E51" s="42" t="s">
        <v>417</v>
      </c>
      <c r="F51" s="108">
        <v>110000</v>
      </c>
      <c r="G51" s="77">
        <v>0</v>
      </c>
      <c r="H51" s="228">
        <v>70000</v>
      </c>
      <c r="I51" s="48">
        <v>0</v>
      </c>
    </row>
    <row r="52" spans="1:9" ht="25.5" x14ac:dyDescent="0.25">
      <c r="A52" s="213"/>
      <c r="B52" s="54" t="s">
        <v>112</v>
      </c>
      <c r="C52" s="54" t="s">
        <v>362</v>
      </c>
      <c r="D52" s="54" t="s">
        <v>363</v>
      </c>
      <c r="E52" s="16" t="s">
        <v>419</v>
      </c>
      <c r="F52" s="17">
        <v>300000</v>
      </c>
      <c r="G52" s="192">
        <v>120000</v>
      </c>
      <c r="H52" s="18">
        <v>180000</v>
      </c>
      <c r="I52" s="272">
        <v>70000</v>
      </c>
    </row>
    <row r="53" spans="1:9" ht="15.75" thickBot="1" x14ac:dyDescent="0.3">
      <c r="A53" s="396" t="s">
        <v>164</v>
      </c>
      <c r="B53" s="397"/>
      <c r="C53" s="397"/>
      <c r="D53" s="398"/>
      <c r="E53" s="283"/>
      <c r="F53" s="199">
        <f>SUM(F27:F52)</f>
        <v>5366770</v>
      </c>
      <c r="G53" s="199">
        <f>SUM(G27:G52)</f>
        <v>1031060</v>
      </c>
      <c r="H53" s="199">
        <f>SUM(H27:H52)</f>
        <v>2337000</v>
      </c>
      <c r="I53" s="199">
        <f>SUM(I27:I52)</f>
        <v>355000</v>
      </c>
    </row>
    <row r="54" spans="1:9" ht="15.75" thickBot="1" x14ac:dyDescent="0.3">
      <c r="A54" s="396" t="s">
        <v>321</v>
      </c>
      <c r="B54" s="399"/>
      <c r="C54" s="399"/>
      <c r="D54" s="400"/>
      <c r="E54" s="284"/>
      <c r="F54" s="200">
        <f>F11+F53</f>
        <v>10682642</v>
      </c>
      <c r="G54" s="200">
        <f>G11+G53</f>
        <v>2112940</v>
      </c>
      <c r="H54" s="200">
        <f>H11+H53</f>
        <v>4782000</v>
      </c>
      <c r="I54" s="200">
        <f>SUM(I11+I53)</f>
        <v>742000</v>
      </c>
    </row>
  </sheetData>
  <mergeCells count="24">
    <mergeCell ref="A11:D11"/>
    <mergeCell ref="A1:I1"/>
    <mergeCell ref="A2:A3"/>
    <mergeCell ref="B2:B3"/>
    <mergeCell ref="C2:C3"/>
    <mergeCell ref="D2:D3"/>
    <mergeCell ref="F2:I2"/>
    <mergeCell ref="E2:E3"/>
    <mergeCell ref="A25:A26"/>
    <mergeCell ref="B25:B26"/>
    <mergeCell ref="C25:C26"/>
    <mergeCell ref="D25:D26"/>
    <mergeCell ref="F25:I25"/>
    <mergeCell ref="E25:E26"/>
    <mergeCell ref="A54:D54"/>
    <mergeCell ref="D33:D34"/>
    <mergeCell ref="D30:D31"/>
    <mergeCell ref="D42:D43"/>
    <mergeCell ref="D47:D48"/>
    <mergeCell ref="E30:E31"/>
    <mergeCell ref="E33:E34"/>
    <mergeCell ref="E47:E48"/>
    <mergeCell ref="E42:E43"/>
    <mergeCell ref="A53:D53"/>
  </mergeCells>
  <pageMargins left="0.70866141732283472" right="0.70866141732283472" top="0.78740157480314965" bottom="0.78740157480314965" header="0.31496062992125984" footer="0.31496062992125984"/>
  <pageSetup paperSize="9" fitToWidth="0" orientation="landscape" horizontalDpi="300" r:id="rId1"/>
  <headerFooter differentOddEven="1" differentFirst="1">
    <oddFooter>&amp;C10</oddFooter>
    <evenFooter>&amp;C9</evenFooter>
    <firstHeader>&amp;RNávrh pro PV č.j. MSMT - 45 764/2013-1</firstHeader>
    <firstFooter>&amp;C8</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view="pageLayout" zoomScaleNormal="100" workbookViewId="0">
      <selection activeCell="I4" sqref="I4"/>
    </sheetView>
  </sheetViews>
  <sheetFormatPr defaultRowHeight="15" x14ac:dyDescent="0.25"/>
  <cols>
    <col min="1" max="1" width="6.7109375" bestFit="1" customWidth="1"/>
    <col min="2" max="2" width="4.85546875" customWidth="1"/>
    <col min="3" max="3" width="38" customWidth="1"/>
    <col min="4" max="4" width="21.28515625" customWidth="1"/>
    <col min="5" max="5" width="9.5703125" customWidth="1"/>
    <col min="6" max="6" width="6.85546875" bestFit="1" customWidth="1"/>
    <col min="8" max="8" width="9.5703125" customWidth="1"/>
    <col min="10" max="10" width="7" customWidth="1"/>
    <col min="11" max="11" width="8.7109375" customWidth="1"/>
  </cols>
  <sheetData>
    <row r="1" spans="1:11" ht="15.75" x14ac:dyDescent="0.25">
      <c r="A1" s="357" t="s">
        <v>400</v>
      </c>
      <c r="B1" s="358"/>
      <c r="C1" s="358"/>
      <c r="D1" s="358"/>
      <c r="E1" s="358"/>
      <c r="F1" s="358"/>
      <c r="G1" s="358"/>
      <c r="H1" s="358"/>
      <c r="I1" s="358"/>
      <c r="J1" s="358"/>
      <c r="K1" s="359"/>
    </row>
    <row r="2" spans="1:11" x14ac:dyDescent="0.25">
      <c r="A2" s="419" t="s">
        <v>103</v>
      </c>
      <c r="B2" s="421" t="s">
        <v>104</v>
      </c>
      <c r="C2" s="423" t="s">
        <v>105</v>
      </c>
      <c r="D2" s="423" t="s">
        <v>106</v>
      </c>
      <c r="E2" s="425" t="s">
        <v>107</v>
      </c>
      <c r="F2" s="426"/>
      <c r="G2" s="426"/>
      <c r="H2" s="426"/>
      <c r="I2" s="426"/>
      <c r="J2" s="426"/>
      <c r="K2" s="427"/>
    </row>
    <row r="3" spans="1:11" ht="15.75" thickBot="1" x14ac:dyDescent="0.3">
      <c r="A3" s="420"/>
      <c r="B3" s="422"/>
      <c r="C3" s="424"/>
      <c r="D3" s="424"/>
      <c r="E3" s="71" t="s">
        <v>108</v>
      </c>
      <c r="F3" s="71" t="s">
        <v>211</v>
      </c>
      <c r="G3" s="71" t="s">
        <v>111</v>
      </c>
      <c r="H3" s="71" t="s">
        <v>382</v>
      </c>
      <c r="I3" s="71" t="s">
        <v>111</v>
      </c>
      <c r="J3" s="71" t="s">
        <v>212</v>
      </c>
      <c r="K3" s="329" t="s">
        <v>231</v>
      </c>
    </row>
    <row r="4" spans="1:11" ht="153" x14ac:dyDescent="0.25">
      <c r="A4" s="214" t="s">
        <v>242</v>
      </c>
      <c r="B4" s="122" t="s">
        <v>112</v>
      </c>
      <c r="C4" s="37" t="s">
        <v>243</v>
      </c>
      <c r="D4" s="37" t="s">
        <v>213</v>
      </c>
      <c r="E4" s="39">
        <v>670000</v>
      </c>
      <c r="F4" s="14"/>
      <c r="G4" s="157">
        <v>20000</v>
      </c>
      <c r="H4" s="219">
        <v>435000</v>
      </c>
      <c r="I4" s="14"/>
      <c r="J4" s="14"/>
      <c r="K4" s="40"/>
    </row>
    <row r="5" spans="1:11" ht="39" thickBot="1" x14ac:dyDescent="0.3">
      <c r="A5" s="208" t="s">
        <v>232</v>
      </c>
      <c r="B5" s="123" t="s">
        <v>214</v>
      </c>
      <c r="C5" s="38" t="s">
        <v>225</v>
      </c>
      <c r="D5" s="38" t="s">
        <v>226</v>
      </c>
      <c r="E5" s="112">
        <v>120000</v>
      </c>
      <c r="F5" s="25"/>
      <c r="G5" s="25">
        <v>0</v>
      </c>
      <c r="H5" s="26">
        <v>70000</v>
      </c>
      <c r="I5" s="25"/>
      <c r="J5" s="25"/>
      <c r="K5" s="27"/>
    </row>
    <row r="6" spans="1:11" ht="15.75" thickBot="1" x14ac:dyDescent="0.3">
      <c r="A6" s="416" t="s">
        <v>85</v>
      </c>
      <c r="B6" s="417"/>
      <c r="C6" s="417"/>
      <c r="D6" s="418"/>
      <c r="E6" s="201">
        <f>SUM(E4:E5)</f>
        <v>790000</v>
      </c>
      <c r="F6" s="28">
        <f>SUM(F4:F5)</f>
        <v>0</v>
      </c>
      <c r="G6" s="202">
        <f>SUM(G4:G5)</f>
        <v>20000</v>
      </c>
      <c r="H6" s="202">
        <f>SUM(H4:H5)</f>
        <v>505000</v>
      </c>
      <c r="I6" s="28"/>
      <c r="J6" s="28">
        <f>SUM(J4:J5)</f>
        <v>0</v>
      </c>
      <c r="K6" s="29">
        <f>SUM(K4:K5)</f>
        <v>0</v>
      </c>
    </row>
  </sheetData>
  <mergeCells count="7">
    <mergeCell ref="A6:D6"/>
    <mergeCell ref="A1:K1"/>
    <mergeCell ref="A2:A3"/>
    <mergeCell ref="B2:B3"/>
    <mergeCell ref="C2:C3"/>
    <mergeCell ref="D2:D3"/>
    <mergeCell ref="E2:K2"/>
  </mergeCells>
  <pageMargins left="0.70866141732283472" right="0.70866141732283472" top="0.78740157480314965" bottom="0.78740157480314965" header="0.31496062992125984" footer="0.31496062992125984"/>
  <pageSetup paperSize="9" orientation="landscape" horizontalDpi="300" r:id="rId1"/>
  <headerFooter>
    <oddHeader>&amp;RNávrh pro PV č.j. MSMT - 45 764/2013-1</oddHeader>
    <oddFooter>&amp;C11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Layout" topLeftCell="D3" zoomScaleNormal="100" workbookViewId="0">
      <selection sqref="A1:H1"/>
    </sheetView>
  </sheetViews>
  <sheetFormatPr defaultRowHeight="15" x14ac:dyDescent="0.25"/>
  <cols>
    <col min="1" max="1" width="10.7109375" customWidth="1"/>
    <col min="2" max="3" width="0" hidden="1" customWidth="1"/>
    <col min="4" max="4" width="48" customWidth="1"/>
    <col min="5" max="5" width="12.7109375" customWidth="1"/>
    <col min="6" max="6" width="8.85546875" customWidth="1"/>
    <col min="7" max="7" width="11.140625" customWidth="1"/>
    <col min="8" max="8" width="11" customWidth="1"/>
  </cols>
  <sheetData>
    <row r="1" spans="1:8" x14ac:dyDescent="0.25">
      <c r="A1" s="428" t="s">
        <v>431</v>
      </c>
      <c r="B1" s="429"/>
      <c r="C1" s="429"/>
      <c r="D1" s="429"/>
      <c r="E1" s="430"/>
      <c r="F1" s="430"/>
      <c r="G1" s="430"/>
      <c r="H1" s="431"/>
    </row>
    <row r="2" spans="1:8" x14ac:dyDescent="0.25">
      <c r="A2" s="432" t="s">
        <v>103</v>
      </c>
      <c r="B2" s="433"/>
      <c r="C2" s="434"/>
      <c r="D2" s="432" t="s">
        <v>105</v>
      </c>
      <c r="E2" s="438" t="s">
        <v>107</v>
      </c>
      <c r="F2" s="438"/>
      <c r="G2" s="439"/>
      <c r="H2" s="440"/>
    </row>
    <row r="3" spans="1:8" ht="27" thickBot="1" x14ac:dyDescent="0.3">
      <c r="A3" s="435"/>
      <c r="B3" s="436"/>
      <c r="C3" s="437"/>
      <c r="D3" s="435"/>
      <c r="E3" s="31" t="s">
        <v>108</v>
      </c>
      <c r="F3" s="31" t="s">
        <v>111</v>
      </c>
      <c r="G3" s="32" t="s">
        <v>110</v>
      </c>
      <c r="H3" s="33" t="s">
        <v>111</v>
      </c>
    </row>
    <row r="4" spans="1:8" ht="51.75" thickBot="1" x14ac:dyDescent="0.3">
      <c r="A4" s="441" t="s">
        <v>427</v>
      </c>
      <c r="B4" s="442"/>
      <c r="C4" s="443"/>
      <c r="D4" s="34" t="s">
        <v>426</v>
      </c>
      <c r="E4" s="239">
        <v>1823700</v>
      </c>
      <c r="F4" s="35">
        <v>335200</v>
      </c>
      <c r="G4" s="201">
        <v>1761300</v>
      </c>
      <c r="H4" s="339">
        <v>290000</v>
      </c>
    </row>
  </sheetData>
  <mergeCells count="5">
    <mergeCell ref="A1:H1"/>
    <mergeCell ref="A2:C3"/>
    <mergeCell ref="D2:D3"/>
    <mergeCell ref="E2:H2"/>
    <mergeCell ref="A4:C4"/>
  </mergeCells>
  <pageMargins left="0.70866141732283472" right="0.70866141732283472" top="0.78740157480314965" bottom="0.78740157480314965" header="0.31496062992125984" footer="0.31496062992125984"/>
  <pageSetup paperSize="9" orientation="landscape" horizontalDpi="300" r:id="rId1"/>
  <headerFooter>
    <oddHeader>&amp;RNávrh pro PV č.j. MSMT- 45 764/2013-1</oddHeader>
    <oddFooter>&amp;C12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Layout" zoomScale="85" zoomScaleNormal="100" zoomScalePageLayoutView="85" workbookViewId="0">
      <selection activeCell="H13" sqref="H12:H13"/>
    </sheetView>
  </sheetViews>
  <sheetFormatPr defaultRowHeight="15" x14ac:dyDescent="0.25"/>
  <cols>
    <col min="1" max="1" width="8.28515625" customWidth="1"/>
    <col min="2" max="2" width="31.5703125" customWidth="1"/>
    <col min="3" max="3" width="8.140625" customWidth="1"/>
    <col min="4" max="8" width="13.5703125" customWidth="1"/>
  </cols>
  <sheetData>
    <row r="1" spans="1:8" ht="15.75" x14ac:dyDescent="0.25">
      <c r="A1" s="357" t="s">
        <v>425</v>
      </c>
      <c r="B1" s="358"/>
      <c r="C1" s="358"/>
      <c r="D1" s="358"/>
      <c r="E1" s="358"/>
      <c r="F1" s="358"/>
      <c r="G1" s="358"/>
      <c r="H1" s="359"/>
    </row>
    <row r="2" spans="1:8" ht="39" thickBot="1" x14ac:dyDescent="0.3">
      <c r="A2" s="258" t="s">
        <v>215</v>
      </c>
      <c r="B2" s="124" t="s">
        <v>216</v>
      </c>
      <c r="C2" s="101" t="s">
        <v>189</v>
      </c>
      <c r="D2" s="102" t="s">
        <v>217</v>
      </c>
      <c r="E2" s="102" t="s">
        <v>218</v>
      </c>
      <c r="F2" s="102" t="s">
        <v>219</v>
      </c>
      <c r="G2" s="102" t="s">
        <v>220</v>
      </c>
      <c r="H2" s="100" t="s">
        <v>111</v>
      </c>
    </row>
    <row r="3" spans="1:8" ht="38.25" x14ac:dyDescent="0.25">
      <c r="A3" s="259">
        <v>1</v>
      </c>
      <c r="B3" s="13" t="s">
        <v>221</v>
      </c>
      <c r="C3" s="14">
        <v>5</v>
      </c>
      <c r="D3" s="14">
        <v>0</v>
      </c>
      <c r="E3" s="14">
        <v>0</v>
      </c>
      <c r="F3" s="157">
        <v>447000</v>
      </c>
      <c r="G3" s="219">
        <v>577000</v>
      </c>
      <c r="H3" s="40">
        <v>37000</v>
      </c>
    </row>
    <row r="4" spans="1:8" ht="25.5" x14ac:dyDescent="0.25">
      <c r="A4" s="260">
        <v>2</v>
      </c>
      <c r="B4" s="15" t="s">
        <v>222</v>
      </c>
      <c r="C4" s="16">
        <v>14</v>
      </c>
      <c r="D4" s="17">
        <v>16056</v>
      </c>
      <c r="E4" s="17">
        <v>5835</v>
      </c>
      <c r="F4" s="16">
        <v>0</v>
      </c>
      <c r="G4" s="18">
        <v>21891000</v>
      </c>
      <c r="H4" s="19">
        <v>8290000</v>
      </c>
    </row>
    <row r="5" spans="1:8" ht="25.5" x14ac:dyDescent="0.25">
      <c r="A5" s="260">
        <v>3</v>
      </c>
      <c r="B5" s="15" t="s">
        <v>435</v>
      </c>
      <c r="C5" s="16">
        <v>31</v>
      </c>
      <c r="D5" s="16"/>
      <c r="E5" s="16"/>
      <c r="F5" s="20"/>
      <c r="G5" s="18">
        <v>3034000</v>
      </c>
      <c r="H5" s="19">
        <v>339000</v>
      </c>
    </row>
    <row r="6" spans="1:8" ht="25.5" x14ac:dyDescent="0.25">
      <c r="A6" s="260">
        <v>4</v>
      </c>
      <c r="B6" s="15" t="s">
        <v>223</v>
      </c>
      <c r="C6" s="16">
        <v>29</v>
      </c>
      <c r="D6" s="16">
        <v>0</v>
      </c>
      <c r="E6" s="16">
        <v>0</v>
      </c>
      <c r="F6" s="20">
        <v>4782000</v>
      </c>
      <c r="G6" s="18">
        <v>4782000</v>
      </c>
      <c r="H6" s="19">
        <v>742000</v>
      </c>
    </row>
    <row r="7" spans="1:8" ht="25.5" x14ac:dyDescent="0.25">
      <c r="A7" s="260">
        <v>5</v>
      </c>
      <c r="B7" s="22" t="s">
        <v>224</v>
      </c>
      <c r="C7" s="23">
        <v>1</v>
      </c>
      <c r="D7" s="23">
        <v>0</v>
      </c>
      <c r="E7" s="23">
        <v>0</v>
      </c>
      <c r="F7" s="17">
        <v>505000</v>
      </c>
      <c r="G7" s="227">
        <v>505000</v>
      </c>
      <c r="H7" s="273">
        <v>20000</v>
      </c>
    </row>
    <row r="8" spans="1:8" x14ac:dyDescent="0.25">
      <c r="A8" s="261">
        <v>6</v>
      </c>
      <c r="B8" s="15" t="s">
        <v>430</v>
      </c>
      <c r="C8" s="16">
        <v>1</v>
      </c>
      <c r="D8" s="16">
        <v>0</v>
      </c>
      <c r="E8" s="16">
        <v>0</v>
      </c>
      <c r="F8" s="20">
        <v>1761300</v>
      </c>
      <c r="G8" s="18">
        <v>1761300</v>
      </c>
      <c r="H8" s="20">
        <v>290000</v>
      </c>
    </row>
    <row r="9" spans="1:8" ht="15.75" thickBot="1" x14ac:dyDescent="0.3">
      <c r="A9" s="392" t="s">
        <v>85</v>
      </c>
      <c r="B9" s="444"/>
      <c r="C9" s="257">
        <f t="shared" ref="C9:F9" si="0">SUM(C3:C8)</f>
        <v>81</v>
      </c>
      <c r="D9" s="257">
        <f t="shared" si="0"/>
        <v>16056</v>
      </c>
      <c r="E9" s="257">
        <f t="shared" si="0"/>
        <v>5835</v>
      </c>
      <c r="F9" s="257">
        <f t="shared" si="0"/>
        <v>7495300</v>
      </c>
      <c r="G9" s="328">
        <f>SUM(G3:G8)</f>
        <v>32550300</v>
      </c>
      <c r="H9" s="336">
        <f>SUM(H3:H8)</f>
        <v>9718000</v>
      </c>
    </row>
  </sheetData>
  <mergeCells count="2">
    <mergeCell ref="A9:B9"/>
    <mergeCell ref="A1:H1"/>
  </mergeCells>
  <pageMargins left="0.70866141732283472" right="0.70866141732283472" top="0.78740157480314965" bottom="0.78740157480314965" header="0.31496062992125984" footer="0.31496062992125984"/>
  <pageSetup paperSize="9" orientation="landscape" r:id="rId1"/>
  <headerFooter>
    <oddHeader>&amp;RNávrh pro PV č.j. 45 764/2013-1</oddHeader>
    <oddFooter>&amp;C13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Obsah</vt:lpstr>
      <vt:lpstr>Tabulka 1</vt:lpstr>
      <vt:lpstr>Tabulka 2</vt:lpstr>
      <vt:lpstr>Tabulka 3a</vt:lpstr>
      <vt:lpstr>Tabulka 3b</vt:lpstr>
      <vt:lpstr>Tabulka 4</vt:lpstr>
      <vt:lpstr>Tabulka 5</vt:lpstr>
      <vt:lpstr>Tabulka 6</vt:lpstr>
      <vt:lpstr>Tabulka 7</vt:lpstr>
      <vt:lpstr>Tabulka 8</vt:lpstr>
      <vt:lpstr>Tabulka 9</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Drobilová Karolína</cp:lastModifiedBy>
  <cp:lastPrinted>2013-12-05T11:07:28Z</cp:lastPrinted>
  <dcterms:created xsi:type="dcterms:W3CDTF">2013-10-06T18:58:08Z</dcterms:created>
  <dcterms:modified xsi:type="dcterms:W3CDTF">2014-01-24T08:38:47Z</dcterms:modified>
</cp:coreProperties>
</file>