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30" windowHeight="10395" activeTab="0"/>
  </bookViews>
  <sheets>
    <sheet name="2004" sheetId="1" r:id="rId1"/>
  </sheets>
  <definedNames/>
  <calcPr fullCalcOnLoad="1"/>
</workbook>
</file>

<file path=xl/comments1.xml><?xml version="1.0" encoding="utf-8"?>
<comments xmlns="http://schemas.openxmlformats.org/spreadsheetml/2006/main">
  <authors>
    <author>vosyka</author>
  </authors>
  <commentList>
    <comment ref="U13" authorId="0">
      <text>
        <r>
          <rPr>
            <b/>
            <sz val="10"/>
            <rFont val="Tahoma"/>
            <family val="0"/>
          </rPr>
          <t>vosyka:</t>
        </r>
        <r>
          <rPr>
            <sz val="10"/>
            <rFont val="Tahoma"/>
            <family val="0"/>
          </rPr>
          <t xml:space="preserve">
Předfinancování OH přípravy v roce 2003.</t>
        </r>
      </text>
    </comment>
    <comment ref="U39" authorId="0">
      <text>
        <r>
          <rPr>
            <b/>
            <sz val="10"/>
            <rFont val="Tahoma"/>
            <family val="0"/>
          </rPr>
          <t>vosyka:</t>
        </r>
        <r>
          <rPr>
            <sz val="10"/>
            <rFont val="Tahoma"/>
            <family val="0"/>
          </rPr>
          <t xml:space="preserve">
Předfinancování OH přípravy v roce 2003.</t>
        </r>
      </text>
    </comment>
    <comment ref="U55" authorId="0">
      <text>
        <r>
          <rPr>
            <b/>
            <sz val="10"/>
            <rFont val="Tahoma"/>
            <family val="0"/>
          </rPr>
          <t>vosyka:</t>
        </r>
        <r>
          <rPr>
            <sz val="10"/>
            <rFont val="Tahoma"/>
            <family val="0"/>
          </rPr>
          <t xml:space="preserve">
Předfinancování soutěží v roce 2003.</t>
        </r>
      </text>
    </comment>
  </commentList>
</comments>
</file>

<file path=xl/sharedStrings.xml><?xml version="1.0" encoding="utf-8"?>
<sst xmlns="http://schemas.openxmlformats.org/spreadsheetml/2006/main" count="338" uniqueCount="131">
  <si>
    <t xml:space="preserve">                 P   Ř   E   H   L   E   D        V   Ý   P   O   Č   T   Ů        P   R   O        R   O   K           2     0     0     4</t>
  </si>
  <si>
    <t xml:space="preserve">        mimo  předzávorkových</t>
  </si>
  <si>
    <t>Tabulka č. 1:  Přehled výpočtu pro TOP 11</t>
  </si>
  <si>
    <t>ke dni 12.3. 2004</t>
  </si>
  <si>
    <t xml:space="preserve">            2            0            0            4</t>
  </si>
  <si>
    <t>C  E  L  K  E  M</t>
  </si>
  <si>
    <t xml:space="preserve">S R O V N Á N Í </t>
  </si>
  <si>
    <t>CELKEM</t>
  </si>
  <si>
    <t>příprava</t>
  </si>
  <si>
    <t>materiál</t>
  </si>
  <si>
    <t>akce</t>
  </si>
  <si>
    <t>Úspěšnost</t>
  </si>
  <si>
    <t>Celkem</t>
  </si>
  <si>
    <t>Po odečtu</t>
  </si>
  <si>
    <t>TOP</t>
  </si>
  <si>
    <t>Akce</t>
  </si>
  <si>
    <t>2 0 0 4</t>
  </si>
  <si>
    <t xml:space="preserve">Dotace </t>
  </si>
  <si>
    <t>Dluh z</t>
  </si>
  <si>
    <t>Doping</t>
  </si>
  <si>
    <t>Pořadí 1 - 11</t>
  </si>
  <si>
    <t>BODY</t>
  </si>
  <si>
    <t>Zaokr. na 0</t>
  </si>
  <si>
    <t>MTZ</t>
  </si>
  <si>
    <t>v tis. Kč</t>
  </si>
  <si>
    <t>2 0 0 3</t>
  </si>
  <si>
    <t>2 0 0 2</t>
  </si>
  <si>
    <t>2 0 0 1</t>
  </si>
  <si>
    <t>r. 2003</t>
  </si>
  <si>
    <t xml:space="preserve">ČSTV </t>
  </si>
  <si>
    <t>ATLETIKA</t>
  </si>
  <si>
    <t>TENIS</t>
  </si>
  <si>
    <t>FOTBAL</t>
  </si>
  <si>
    <t>LYŽOVÁNÍ</t>
  </si>
  <si>
    <t>PLAVÁNÍ</t>
  </si>
  <si>
    <t>CYKLISTIKA</t>
  </si>
  <si>
    <t>KANOISTIKA</t>
  </si>
  <si>
    <t>LEDNÍ HOKEJ</t>
  </si>
  <si>
    <t>Sam.</t>
  </si>
  <si>
    <t>STŘELECTVÍ</t>
  </si>
  <si>
    <t>VOLEJBAL</t>
  </si>
  <si>
    <t>BASKETBAL</t>
  </si>
  <si>
    <t>Tabulka č. 2:  Přehled výpočtu pro TOP 49</t>
  </si>
  <si>
    <t>Pořadí 12 - 60</t>
  </si>
  <si>
    <t>VESLOVÁNÍ</t>
  </si>
  <si>
    <t>STOLNÍ TENIS</t>
  </si>
  <si>
    <t>TRIATLON</t>
  </si>
  <si>
    <t>GYMNASTIKA</t>
  </si>
  <si>
    <t>JUDO</t>
  </si>
  <si>
    <t>KULTURISTIKA</t>
  </si>
  <si>
    <t>BOX</t>
  </si>
  <si>
    <t>VZPÍRÁNÍ</t>
  </si>
  <si>
    <t>FULL CONTACT</t>
  </si>
  <si>
    <t>SSSČR</t>
  </si>
  <si>
    <t>BIATLON</t>
  </si>
  <si>
    <t>HÁZENÁ</t>
  </si>
  <si>
    <t>ZÁPAS</t>
  </si>
  <si>
    <t xml:space="preserve">AČR </t>
  </si>
  <si>
    <t>AUTOCROSS</t>
  </si>
  <si>
    <t>MODERNÍ PĚTIBOJ</t>
  </si>
  <si>
    <t>JACHTING</t>
  </si>
  <si>
    <t>KARATE</t>
  </si>
  <si>
    <t>BASEBALL</t>
  </si>
  <si>
    <t>KRASOBRUSLENÍ</t>
  </si>
  <si>
    <t>TAEKWONDO ITF</t>
  </si>
  <si>
    <t>ORIENTAČNÍ BĚH</t>
  </si>
  <si>
    <t>JEZDECTVÍ</t>
  </si>
  <si>
    <t>BADMINTON</t>
  </si>
  <si>
    <t>POZEMNÍ HOKEJ</t>
  </si>
  <si>
    <t>MODERNÍ GYMNASTIKA</t>
  </si>
  <si>
    <t>BOBY</t>
  </si>
  <si>
    <t>SOFTBALL</t>
  </si>
  <si>
    <t>TAEKWONDO WTF</t>
  </si>
  <si>
    <t>VODNÍ PÓLO</t>
  </si>
  <si>
    <t>AUTA DO VRCHU</t>
  </si>
  <si>
    <t>LUKOSTŘELBA</t>
  </si>
  <si>
    <t>RYCHLOBRUSLENÍ</t>
  </si>
  <si>
    <t>SANĚ</t>
  </si>
  <si>
    <t>ŠERM</t>
  </si>
  <si>
    <t>RALLY</t>
  </si>
  <si>
    <t>KUŽELKY</t>
  </si>
  <si>
    <t>RALLYCROSS</t>
  </si>
  <si>
    <t>KARATE JKA</t>
  </si>
  <si>
    <t>POTÁPĚČSTVÍ</t>
  </si>
  <si>
    <t>MOTOKROS</t>
  </si>
  <si>
    <t>PLOCHÁ DRÁHA</t>
  </si>
  <si>
    <t>AUTA OKRUHY</t>
  </si>
  <si>
    <t>VODNÍ LYŽOVÁNÍ</t>
  </si>
  <si>
    <t>AEROKLUBY</t>
  </si>
  <si>
    <t>SILNIČNÍ MOTOCYKLY</t>
  </si>
  <si>
    <t>ENDURO</t>
  </si>
  <si>
    <t xml:space="preserve">ČASPV </t>
  </si>
  <si>
    <t>AEROBIC</t>
  </si>
  <si>
    <t>CURLING</t>
  </si>
  <si>
    <t xml:space="preserve">LAA </t>
  </si>
  <si>
    <t>LAA</t>
  </si>
  <si>
    <t>RADIOVÝ ORIENT. BĚH</t>
  </si>
  <si>
    <t>Tabulka č. 3:  Přehled výpočtu pro TOP 20</t>
  </si>
  <si>
    <t>Pořadí 61 - 80</t>
  </si>
  <si>
    <t>ŠACHY</t>
  </si>
  <si>
    <t>SKIBOBY</t>
  </si>
  <si>
    <t>SQUASH</t>
  </si>
  <si>
    <t>RUGBY</t>
  </si>
  <si>
    <t>HISTORICKÉ RALLY</t>
  </si>
  <si>
    <t>GOLF</t>
  </si>
  <si>
    <t>HOROLEZECTVÍ</t>
  </si>
  <si>
    <t>MODELÁŘSTVÍ</t>
  </si>
  <si>
    <t>SILOVÝ TROJBOJ</t>
  </si>
  <si>
    <t>NOHEJBAL</t>
  </si>
  <si>
    <t>TRIAL</t>
  </si>
  <si>
    <t>RAD. AMAT. SPORT</t>
  </si>
  <si>
    <t>KOLEČKOVÉ BRUSLENÍ</t>
  </si>
  <si>
    <t>SAM</t>
  </si>
  <si>
    <t>SÁLOVÝ FOTBAL</t>
  </si>
  <si>
    <t>TRADIČNÍ KARATE</t>
  </si>
  <si>
    <t>BIKETRIAL</t>
  </si>
  <si>
    <t>FLORBAL</t>
  </si>
  <si>
    <t>KYNOLOGICKÝ SPORT</t>
  </si>
  <si>
    <t>RAFTING</t>
  </si>
  <si>
    <t>TANEČNÍ SPORT</t>
  </si>
  <si>
    <t>Tabulka č. 4:  Přehled paušálního příspěvku</t>
  </si>
  <si>
    <t>Pořadí 81 - 113</t>
  </si>
  <si>
    <t>BILLIARD</t>
  </si>
  <si>
    <t>VODNÍ MOTORISMUS</t>
  </si>
  <si>
    <t>MINIGOLF</t>
  </si>
  <si>
    <t>GOYU-RYU</t>
  </si>
  <si>
    <t>KORFBAL</t>
  </si>
  <si>
    <t>SUMO</t>
  </si>
  <si>
    <t>ARMWRESTLING</t>
  </si>
  <si>
    <t>STŘELBA KUŠE</t>
  </si>
  <si>
    <t>STOLNÍ HOKEJ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</si>
</sst>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27">
    <font>
      <sz val="10"/>
      <name val="Arial"/>
      <family val="0"/>
    </font>
    <font>
      <b/>
      <sz val="16"/>
      <name val="Arial CE"/>
      <family val="2"/>
    </font>
    <font>
      <b/>
      <sz val="14"/>
      <name val="Arial CE"/>
      <family val="2"/>
    </font>
    <font>
      <sz val="11"/>
      <name val="Times New Roman CE"/>
      <family val="1"/>
    </font>
    <font>
      <b/>
      <sz val="14"/>
      <name val="Arial"/>
      <family val="2"/>
    </font>
    <font>
      <b/>
      <sz val="10"/>
      <name val="Arial CE"/>
      <family val="0"/>
    </font>
    <font>
      <b/>
      <sz val="11"/>
      <name val="Arial"/>
      <family val="0"/>
    </font>
    <font>
      <b/>
      <sz val="11"/>
      <name val="Times New Roman CE"/>
      <family val="1"/>
    </font>
    <font>
      <b/>
      <sz val="12"/>
      <name val="Arial CE"/>
      <family val="2"/>
    </font>
    <font>
      <b/>
      <sz val="11"/>
      <name val="Arial CE"/>
      <family val="2"/>
    </font>
    <font>
      <b/>
      <sz val="12"/>
      <name val="Times New Roman CE"/>
      <family val="1"/>
    </font>
    <font>
      <sz val="10"/>
      <name val="Times New Roman CE"/>
      <family val="0"/>
    </font>
    <font>
      <b/>
      <sz val="11"/>
      <color indexed="10"/>
      <name val="Times New Roman CE"/>
      <family val="0"/>
    </font>
    <font>
      <i/>
      <sz val="10"/>
      <name val="Arial CE"/>
      <family val="0"/>
    </font>
    <font>
      <sz val="11"/>
      <name val="Arial"/>
      <family val="2"/>
    </font>
    <font>
      <b/>
      <sz val="9"/>
      <name val="Arial CE"/>
      <family val="2"/>
    </font>
    <font>
      <sz val="8"/>
      <name val="Arial CE"/>
      <family val="0"/>
    </font>
    <font>
      <b/>
      <sz val="10"/>
      <color indexed="12"/>
      <name val="Arial CE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Arial CE"/>
      <family val="2"/>
    </font>
    <font>
      <sz val="10"/>
      <name val="Arial CE"/>
      <family val="2"/>
    </font>
    <font>
      <b/>
      <sz val="12"/>
      <color indexed="10"/>
      <name val="Arial CE"/>
      <family val="0"/>
    </font>
    <font>
      <b/>
      <sz val="10"/>
      <color indexed="10"/>
      <name val="Arial CE"/>
      <family val="0"/>
    </font>
    <font>
      <b/>
      <sz val="11"/>
      <color indexed="12"/>
      <name val="Times New Roman CE"/>
      <family val="1"/>
    </font>
    <font>
      <b/>
      <sz val="10"/>
      <name val="Tahoma"/>
      <family val="0"/>
    </font>
    <font>
      <sz val="10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</fills>
  <borders count="63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ck">
        <color indexed="10"/>
      </bottom>
    </border>
    <border>
      <left style="medium"/>
      <right style="thin"/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n"/>
      <right style="medium"/>
      <top>
        <color indexed="63"/>
      </top>
      <bottom style="thick">
        <color indexed="10"/>
      </bottom>
    </border>
    <border>
      <left style="medium"/>
      <right style="medium"/>
      <top style="thick">
        <color indexed="10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>
      <alignment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4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4" fontId="7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/>
    </xf>
    <xf numFmtId="0" fontId="10" fillId="3" borderId="8" xfId="0" applyFont="1" applyFill="1" applyBorder="1" applyAlignment="1">
      <alignment horizontal="centerContinuous"/>
    </xf>
    <xf numFmtId="0" fontId="10" fillId="3" borderId="9" xfId="0" applyFont="1" applyFill="1" applyBorder="1" applyAlignment="1">
      <alignment horizontal="centerContinuous"/>
    </xf>
    <xf numFmtId="0" fontId="3" fillId="3" borderId="9" xfId="0" applyFont="1" applyFill="1" applyBorder="1" applyAlignment="1">
      <alignment horizontal="centerContinuous"/>
    </xf>
    <xf numFmtId="0" fontId="3" fillId="3" borderId="10" xfId="0" applyFont="1" applyFill="1" applyBorder="1" applyAlignment="1">
      <alignment horizontal="centerContinuous"/>
    </xf>
    <xf numFmtId="0" fontId="12" fillId="3" borderId="11" xfId="0" applyFont="1" applyFill="1" applyBorder="1" applyAlignment="1">
      <alignment horizontal="centerContinuous"/>
    </xf>
    <xf numFmtId="14" fontId="13" fillId="0" borderId="0" xfId="0" applyNumberFormat="1" applyFont="1" applyBorder="1" applyAlignment="1">
      <alignment horizontal="left"/>
    </xf>
    <xf numFmtId="0" fontId="3" fillId="0" borderId="12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3" borderId="16" xfId="0" applyFont="1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Continuous"/>
    </xf>
    <xf numFmtId="0" fontId="16" fillId="0" borderId="13" xfId="0" applyFont="1" applyFill="1" applyBorder="1" applyAlignment="1">
      <alignment horizontal="centerContinuous"/>
    </xf>
    <xf numFmtId="14" fontId="13" fillId="0" borderId="20" xfId="0" applyNumberFormat="1" applyFont="1" applyBorder="1" applyAlignment="1">
      <alignment horizontal="left"/>
    </xf>
    <xf numFmtId="4" fontId="14" fillId="0" borderId="21" xfId="0" applyNumberFormat="1" applyFont="1" applyFill="1" applyBorder="1" applyAlignment="1">
      <alignment horizontal="center"/>
    </xf>
    <xf numFmtId="4" fontId="14" fillId="0" borderId="22" xfId="0" applyNumberFormat="1" applyFont="1" applyFill="1" applyBorder="1" applyAlignment="1">
      <alignment horizontal="center"/>
    </xf>
    <xf numFmtId="4" fontId="14" fillId="0" borderId="12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9" fontId="3" fillId="3" borderId="17" xfId="0" applyNumberFormat="1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16" fillId="0" borderId="25" xfId="0" applyFont="1" applyFill="1" applyBorder="1" applyAlignment="1">
      <alignment horizontal="center"/>
    </xf>
    <xf numFmtId="0" fontId="17" fillId="2" borderId="26" xfId="0" applyFont="1" applyFill="1" applyBorder="1" applyAlignment="1">
      <alignment/>
    </xf>
    <xf numFmtId="0" fontId="15" fillId="2" borderId="25" xfId="0" applyFont="1" applyFill="1" applyBorder="1" applyAlignment="1">
      <alignment horizontal="centerContinuous"/>
    </xf>
    <xf numFmtId="4" fontId="18" fillId="0" borderId="27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2" fillId="2" borderId="30" xfId="0" applyFont="1" applyFill="1" applyBorder="1" applyAlignment="1">
      <alignment horizontal="center"/>
    </xf>
    <xf numFmtId="0" fontId="17" fillId="2" borderId="31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6" fillId="0" borderId="31" xfId="0" applyFont="1" applyFill="1" applyBorder="1" applyAlignment="1">
      <alignment horizontal="center"/>
    </xf>
    <xf numFmtId="0" fontId="9" fillId="0" borderId="31" xfId="0" applyFont="1" applyFill="1" applyBorder="1" applyAlignment="1">
      <alignment/>
    </xf>
    <xf numFmtId="2" fontId="5" fillId="2" borderId="31" xfId="0" applyNumberFormat="1" applyFont="1" applyFill="1" applyBorder="1" applyAlignment="1">
      <alignment/>
    </xf>
    <xf numFmtId="164" fontId="5" fillId="0" borderId="31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164" fontId="0" fillId="3" borderId="32" xfId="0" applyNumberFormat="1" applyFill="1" applyBorder="1" applyAlignment="1">
      <alignment/>
    </xf>
    <xf numFmtId="164" fontId="0" fillId="3" borderId="33" xfId="0" applyNumberFormat="1" applyFill="1" applyBorder="1" applyAlignment="1">
      <alignment/>
    </xf>
    <xf numFmtId="164" fontId="3" fillId="3" borderId="33" xfId="0" applyNumberFormat="1" applyFont="1" applyFill="1" applyBorder="1" applyAlignment="1">
      <alignment/>
    </xf>
    <xf numFmtId="164" fontId="7" fillId="2" borderId="34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20" fillId="0" borderId="35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164" fontId="21" fillId="0" borderId="11" xfId="0" applyNumberFormat="1" applyFont="1" applyBorder="1" applyAlignment="1">
      <alignment/>
    </xf>
    <xf numFmtId="164" fontId="7" fillId="2" borderId="11" xfId="0" applyNumberFormat="1" applyFont="1" applyFill="1" applyBorder="1" applyAlignment="1">
      <alignment/>
    </xf>
    <xf numFmtId="164" fontId="0" fillId="3" borderId="36" xfId="0" applyNumberFormat="1" applyFill="1" applyBorder="1" applyAlignment="1">
      <alignment/>
    </xf>
    <xf numFmtId="164" fontId="0" fillId="3" borderId="31" xfId="0" applyNumberFormat="1" applyFill="1" applyBorder="1" applyAlignment="1">
      <alignment/>
    </xf>
    <xf numFmtId="164" fontId="3" fillId="3" borderId="31" xfId="0" applyNumberFormat="1" applyFont="1" applyFill="1" applyBorder="1" applyAlignment="1">
      <alignment/>
    </xf>
    <xf numFmtId="164" fontId="7" fillId="2" borderId="37" xfId="0" applyNumberFormat="1" applyFont="1" applyFill="1" applyBorder="1" applyAlignment="1">
      <alignment/>
    </xf>
    <xf numFmtId="164" fontId="3" fillId="0" borderId="38" xfId="0" applyNumberFormat="1" applyFont="1" applyBorder="1" applyAlignment="1">
      <alignment/>
    </xf>
    <xf numFmtId="164" fontId="21" fillId="0" borderId="38" xfId="0" applyNumberFormat="1" applyFont="1" applyBorder="1" applyAlignment="1">
      <alignment/>
    </xf>
    <xf numFmtId="0" fontId="9" fillId="0" borderId="21" xfId="0" applyFont="1" applyFill="1" applyBorder="1" applyAlignment="1">
      <alignment/>
    </xf>
    <xf numFmtId="164" fontId="3" fillId="0" borderId="0" xfId="0" applyNumberFormat="1" applyFont="1" applyAlignment="1">
      <alignment/>
    </xf>
    <xf numFmtId="164" fontId="0" fillId="0" borderId="38" xfId="0" applyNumberFormat="1" applyBorder="1" applyAlignment="1">
      <alignment/>
    </xf>
    <xf numFmtId="0" fontId="16" fillId="0" borderId="0" xfId="0" applyFont="1" applyBorder="1" applyAlignment="1">
      <alignment/>
    </xf>
    <xf numFmtId="0" fontId="17" fillId="2" borderId="39" xfId="0" applyFont="1" applyFill="1" applyBorder="1" applyAlignment="1">
      <alignment horizontal="center"/>
    </xf>
    <xf numFmtId="0" fontId="16" fillId="0" borderId="40" xfId="0" applyFont="1" applyBorder="1" applyAlignment="1">
      <alignment/>
    </xf>
    <xf numFmtId="0" fontId="16" fillId="0" borderId="39" xfId="0" applyFont="1" applyFill="1" applyBorder="1" applyAlignment="1">
      <alignment horizontal="center"/>
    </xf>
    <xf numFmtId="0" fontId="9" fillId="0" borderId="39" xfId="0" applyFont="1" applyFill="1" applyBorder="1" applyAlignment="1">
      <alignment/>
    </xf>
    <xf numFmtId="2" fontId="5" fillId="2" borderId="39" xfId="0" applyNumberFormat="1" applyFont="1" applyFill="1" applyBorder="1" applyAlignment="1">
      <alignment/>
    </xf>
    <xf numFmtId="164" fontId="5" fillId="0" borderId="39" xfId="0" applyNumberFormat="1" applyFont="1" applyBorder="1" applyAlignment="1">
      <alignment/>
    </xf>
    <xf numFmtId="164" fontId="0" fillId="3" borderId="41" xfId="0" applyNumberFormat="1" applyFill="1" applyBorder="1" applyAlignment="1">
      <alignment/>
    </xf>
    <xf numFmtId="164" fontId="0" fillId="3" borderId="27" xfId="0" applyNumberFormat="1" applyFill="1" applyBorder="1" applyAlignment="1">
      <alignment/>
    </xf>
    <xf numFmtId="164" fontId="3" fillId="3" borderId="27" xfId="0" applyNumberFormat="1" applyFont="1" applyFill="1" applyBorder="1" applyAlignment="1">
      <alignment/>
    </xf>
    <xf numFmtId="164" fontId="7" fillId="2" borderId="42" xfId="0" applyNumberFormat="1" applyFont="1" applyFill="1" applyBorder="1" applyAlignment="1">
      <alignment/>
    </xf>
    <xf numFmtId="164" fontId="20" fillId="0" borderId="30" xfId="0" applyNumberFormat="1" applyFont="1" applyFill="1" applyBorder="1" applyAlignment="1">
      <alignment/>
    </xf>
    <xf numFmtId="164" fontId="0" fillId="0" borderId="43" xfId="0" applyNumberFormat="1" applyBorder="1" applyAlignment="1">
      <alignment/>
    </xf>
    <xf numFmtId="164" fontId="21" fillId="0" borderId="43" xfId="0" applyNumberFormat="1" applyFont="1" applyBorder="1" applyAlignment="1">
      <alignment/>
    </xf>
    <xf numFmtId="0" fontId="0" fillId="0" borderId="0" xfId="0" applyAlignment="1">
      <alignment vertical="center"/>
    </xf>
    <xf numFmtId="0" fontId="16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3" fontId="17" fillId="0" borderId="0" xfId="0" applyNumberFormat="1" applyFont="1" applyAlignment="1">
      <alignment vertical="center"/>
    </xf>
    <xf numFmtId="164" fontId="7" fillId="3" borderId="28" xfId="0" applyNumberFormat="1" applyFont="1" applyFill="1" applyBorder="1" applyAlignment="1">
      <alignment vertical="center"/>
    </xf>
    <xf numFmtId="164" fontId="7" fillId="3" borderId="25" xfId="0" applyNumberFormat="1" applyFont="1" applyFill="1" applyBorder="1" applyAlignment="1">
      <alignment vertical="center"/>
    </xf>
    <xf numFmtId="164" fontId="12" fillId="2" borderId="44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20" fillId="0" borderId="0" xfId="0" applyNumberFormat="1" applyFont="1" applyFill="1" applyAlignment="1">
      <alignment vertical="center"/>
    </xf>
    <xf numFmtId="164" fontId="22" fillId="2" borderId="4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0" fontId="5" fillId="0" borderId="0" xfId="0" applyFont="1" applyFill="1" applyAlignment="1">
      <alignment/>
    </xf>
    <xf numFmtId="164" fontId="17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164" fontId="23" fillId="0" borderId="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16" fillId="0" borderId="0" xfId="0" applyFont="1" applyFill="1" applyAlignment="1">
      <alignment horizontal="left"/>
    </xf>
    <xf numFmtId="0" fontId="6" fillId="0" borderId="21" xfId="0" applyFont="1" applyBorder="1" applyAlignment="1">
      <alignment horizontal="left"/>
    </xf>
    <xf numFmtId="164" fontId="21" fillId="0" borderId="11" xfId="0" applyNumberFormat="1" applyFont="1" applyFill="1" applyBorder="1" applyAlignment="1">
      <alignment/>
    </xf>
    <xf numFmtId="164" fontId="21" fillId="0" borderId="24" xfId="0" applyNumberFormat="1" applyFont="1" applyFill="1" applyBorder="1" applyAlignment="1">
      <alignment/>
    </xf>
    <xf numFmtId="164" fontId="3" fillId="0" borderId="11" xfId="0" applyNumberFormat="1" applyFont="1" applyBorder="1" applyAlignment="1">
      <alignment/>
    </xf>
    <xf numFmtId="0" fontId="6" fillId="0" borderId="31" xfId="0" applyFont="1" applyBorder="1" applyAlignment="1">
      <alignment horizontal="left"/>
    </xf>
    <xf numFmtId="164" fontId="21" fillId="0" borderId="35" xfId="0" applyNumberFormat="1" applyFont="1" applyFill="1" applyBorder="1" applyAlignment="1">
      <alignment/>
    </xf>
    <xf numFmtId="164" fontId="21" fillId="0" borderId="38" xfId="0" applyNumberFormat="1" applyFont="1" applyFill="1" applyBorder="1" applyAlignment="1">
      <alignment/>
    </xf>
    <xf numFmtId="164" fontId="21" fillId="0" borderId="19" xfId="0" applyNumberFormat="1" applyFont="1" applyFill="1" applyBorder="1" applyAlignment="1">
      <alignment/>
    </xf>
    <xf numFmtId="0" fontId="6" fillId="0" borderId="31" xfId="0" applyFont="1" applyBorder="1" applyAlignment="1">
      <alignment/>
    </xf>
    <xf numFmtId="0" fontId="9" fillId="0" borderId="31" xfId="0" applyFont="1" applyBorder="1" applyAlignment="1">
      <alignment/>
    </xf>
    <xf numFmtId="0" fontId="6" fillId="0" borderId="31" xfId="0" applyFont="1" applyFill="1" applyBorder="1" applyAlignment="1">
      <alignment/>
    </xf>
    <xf numFmtId="164" fontId="21" fillId="0" borderId="46" xfId="0" applyNumberFormat="1" applyFont="1" applyFill="1" applyBorder="1" applyAlignment="1">
      <alignment/>
    </xf>
    <xf numFmtId="0" fontId="6" fillId="0" borderId="39" xfId="0" applyFont="1" applyBorder="1" applyAlignment="1">
      <alignment horizontal="left"/>
    </xf>
    <xf numFmtId="164" fontId="21" fillId="0" borderId="43" xfId="0" applyNumberFormat="1" applyFont="1" applyFill="1" applyBorder="1" applyAlignment="1">
      <alignment/>
    </xf>
    <xf numFmtId="164" fontId="21" fillId="0" borderId="30" xfId="0" applyNumberFormat="1" applyFont="1" applyFill="1" applyBorder="1" applyAlignment="1">
      <alignment/>
    </xf>
    <xf numFmtId="164" fontId="21" fillId="0" borderId="0" xfId="0" applyNumberFormat="1" applyFont="1" applyAlignment="1">
      <alignment vertical="center"/>
    </xf>
    <xf numFmtId="0" fontId="17" fillId="2" borderId="2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2" fontId="5" fillId="2" borderId="21" xfId="0" applyNumberFormat="1" applyFont="1" applyFill="1" applyBorder="1" applyAlignment="1">
      <alignment/>
    </xf>
    <xf numFmtId="0" fontId="0" fillId="0" borderId="38" xfId="0" applyBorder="1" applyAlignment="1">
      <alignment/>
    </xf>
    <xf numFmtId="0" fontId="6" fillId="0" borderId="31" xfId="0" applyFont="1" applyBorder="1" applyAlignment="1">
      <alignment/>
    </xf>
    <xf numFmtId="164" fontId="21" fillId="0" borderId="16" xfId="0" applyNumberFormat="1" applyFont="1" applyFill="1" applyBorder="1" applyAlignment="1">
      <alignment/>
    </xf>
    <xf numFmtId="164" fontId="21" fillId="0" borderId="47" xfId="0" applyNumberFormat="1" applyFont="1" applyFill="1" applyBorder="1" applyAlignment="1">
      <alignment/>
    </xf>
    <xf numFmtId="0" fontId="6" fillId="0" borderId="31" xfId="0" applyFont="1" applyBorder="1" applyAlignment="1">
      <alignment horizontal="left"/>
    </xf>
    <xf numFmtId="164" fontId="21" fillId="0" borderId="28" xfId="0" applyNumberFormat="1" applyFont="1" applyFill="1" applyBorder="1" applyAlignment="1">
      <alignment/>
    </xf>
    <xf numFmtId="0" fontId="0" fillId="0" borderId="43" xfId="0" applyBorder="1" applyAlignment="1">
      <alignment/>
    </xf>
    <xf numFmtId="164" fontId="9" fillId="3" borderId="28" xfId="0" applyNumberFormat="1" applyFont="1" applyFill="1" applyBorder="1" applyAlignment="1">
      <alignment vertical="center"/>
    </xf>
    <xf numFmtId="164" fontId="9" fillId="3" borderId="25" xfId="0" applyNumberFormat="1" applyFont="1" applyFill="1" applyBorder="1" applyAlignment="1">
      <alignment vertical="center"/>
    </xf>
    <xf numFmtId="0" fontId="24" fillId="2" borderId="18" xfId="0" applyFont="1" applyFill="1" applyBorder="1" applyAlignment="1">
      <alignment horizontal="center"/>
    </xf>
    <xf numFmtId="0" fontId="24" fillId="2" borderId="23" xfId="0" applyFont="1" applyFill="1" applyBorder="1" applyAlignment="1">
      <alignment horizontal="center"/>
    </xf>
    <xf numFmtId="0" fontId="24" fillId="2" borderId="29" xfId="0" applyFont="1" applyFill="1" applyBorder="1" applyAlignment="1">
      <alignment horizontal="center"/>
    </xf>
    <xf numFmtId="164" fontId="0" fillId="0" borderId="48" xfId="0" applyNumberFormat="1" applyFill="1" applyBorder="1" applyAlignment="1">
      <alignment/>
    </xf>
    <xf numFmtId="164" fontId="0" fillId="0" borderId="49" xfId="0" applyNumberFormat="1" applyFill="1" applyBorder="1" applyAlignment="1">
      <alignment/>
    </xf>
    <xf numFmtId="164" fontId="3" fillId="0" borderId="50" xfId="0" applyNumberFormat="1" applyFont="1" applyFill="1" applyBorder="1" applyAlignment="1">
      <alignment/>
    </xf>
    <xf numFmtId="164" fontId="24" fillId="2" borderId="51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164" fontId="0" fillId="0" borderId="36" xfId="0" applyNumberFormat="1" applyFill="1" applyBorder="1" applyAlignment="1">
      <alignment/>
    </xf>
    <xf numFmtId="164" fontId="0" fillId="0" borderId="31" xfId="0" applyNumberFormat="1" applyFill="1" applyBorder="1" applyAlignment="1">
      <alignment/>
    </xf>
    <xf numFmtId="164" fontId="3" fillId="0" borderId="31" xfId="0" applyNumberFormat="1" applyFont="1" applyFill="1" applyBorder="1" applyAlignment="1">
      <alignment/>
    </xf>
    <xf numFmtId="164" fontId="24" fillId="2" borderId="37" xfId="0" applyNumberFormat="1" applyFont="1" applyFill="1" applyBorder="1" applyAlignment="1">
      <alignment/>
    </xf>
    <xf numFmtId="0" fontId="9" fillId="0" borderId="52" xfId="0" applyFont="1" applyFill="1" applyBorder="1" applyAlignment="1">
      <alignment/>
    </xf>
    <xf numFmtId="164" fontId="0" fillId="0" borderId="53" xfId="0" applyNumberFormat="1" applyFill="1" applyBorder="1" applyAlignment="1">
      <alignment/>
    </xf>
    <xf numFmtId="164" fontId="0" fillId="0" borderId="54" xfId="0" applyNumberFormat="1" applyFill="1" applyBorder="1" applyAlignment="1">
      <alignment/>
    </xf>
    <xf numFmtId="164" fontId="3" fillId="0" borderId="52" xfId="0" applyNumberFormat="1" applyFont="1" applyFill="1" applyBorder="1" applyAlignment="1">
      <alignment/>
    </xf>
    <xf numFmtId="164" fontId="24" fillId="2" borderId="55" xfId="0" applyNumberFormat="1" applyFont="1" applyFill="1" applyBorder="1" applyAlignment="1">
      <alignment/>
    </xf>
    <xf numFmtId="164" fontId="24" fillId="0" borderId="56" xfId="0" applyNumberFormat="1" applyFont="1" applyBorder="1" applyAlignment="1">
      <alignment vertical="center"/>
    </xf>
    <xf numFmtId="4" fontId="6" fillId="4" borderId="57" xfId="0" applyNumberFormat="1" applyFont="1" applyFill="1" applyBorder="1" applyAlignment="1">
      <alignment horizontal="left"/>
    </xf>
    <xf numFmtId="4" fontId="6" fillId="4" borderId="58" xfId="0" applyNumberFormat="1" applyFont="1" applyFill="1" applyBorder="1" applyAlignment="1">
      <alignment horizontal="left"/>
    </xf>
    <xf numFmtId="4" fontId="6" fillId="4" borderId="59" xfId="0" applyNumberFormat="1" applyFont="1" applyFill="1" applyBorder="1" applyAlignment="1">
      <alignment horizontal="left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9"/>
  <sheetViews>
    <sheetView tabSelected="1" zoomScale="75" zoomScaleNormal="75" workbookViewId="0" topLeftCell="A1">
      <selection activeCell="B67" sqref="B67"/>
    </sheetView>
  </sheetViews>
  <sheetFormatPr defaultColWidth="9.140625" defaultRowHeight="12.75" outlineLevelCol="1"/>
  <cols>
    <col min="1" max="1" width="6.7109375" style="0" customWidth="1"/>
    <col min="2" max="2" width="7.421875" style="0" customWidth="1"/>
    <col min="3" max="3" width="5.28125" style="0" customWidth="1"/>
    <col min="4" max="4" width="25.28125" style="0" customWidth="1"/>
    <col min="5" max="5" width="8.140625" style="0" customWidth="1"/>
    <col min="6" max="8" width="9.57421875" style="0" customWidth="1" outlineLevel="1"/>
    <col min="9" max="9" width="11.140625" style="0" customWidth="1" outlineLevel="1"/>
    <col min="10" max="10" width="3.140625" style="0" customWidth="1"/>
    <col min="11" max="12" width="10.57421875" style="0" customWidth="1"/>
    <col min="13" max="13" width="10.8515625" style="0" customWidth="1"/>
    <col min="14" max="14" width="12.7109375" style="0" customWidth="1"/>
    <col min="15" max="15" width="3.421875" style="0" customWidth="1"/>
    <col min="16" max="16" width="10.8515625" style="0" customWidth="1"/>
    <col min="17" max="17" width="10.421875" style="0" bestFit="1" customWidth="1"/>
    <col min="18" max="18" width="10.421875" style="0" customWidth="1"/>
    <col min="19" max="19" width="4.7109375" style="0" customWidth="1"/>
    <col min="20" max="20" width="1.8515625" style="0" customWidth="1"/>
    <col min="21" max="21" width="10.00390625" style="0" customWidth="1"/>
    <col min="22" max="22" width="8.8515625" style="0" customWidth="1"/>
    <col min="23" max="23" width="2.421875" style="0" customWidth="1"/>
    <col min="24" max="24" width="11.8515625" style="0" customWidth="1"/>
    <col min="25" max="29" width="9.140625" style="0" customWidth="1"/>
  </cols>
  <sheetData>
    <row r="1" spans="3:18" ht="27" customHeight="1" thickBot="1" thickTop="1">
      <c r="C1" s="1" t="s">
        <v>0</v>
      </c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7:14" ht="24" customHeight="1" thickBot="1" thickTop="1">
      <c r="G2" s="5"/>
      <c r="H2" s="6" t="s">
        <v>1</v>
      </c>
      <c r="I2" s="7"/>
      <c r="J2" s="7"/>
      <c r="K2" s="7"/>
      <c r="L2" s="7"/>
      <c r="M2" s="8"/>
      <c r="N2" s="9"/>
    </row>
    <row r="3" spans="2:18" s="10" customFormat="1" ht="23.25" customHeight="1">
      <c r="B3" s="11" t="s">
        <v>2</v>
      </c>
      <c r="C3"/>
      <c r="D3"/>
      <c r="E3" s="12"/>
      <c r="F3" s="13"/>
      <c r="G3" s="14"/>
      <c r="H3" s="15"/>
      <c r="R3" s="16" t="s">
        <v>3</v>
      </c>
    </row>
    <row r="4" spans="2:8" s="10" customFormat="1" ht="9.75" customHeight="1">
      <c r="B4" s="17"/>
      <c r="C4"/>
      <c r="D4"/>
      <c r="E4" s="12"/>
      <c r="F4" s="13"/>
      <c r="G4" s="14"/>
      <c r="H4" s="15"/>
    </row>
    <row r="5" spans="2:9" s="10" customFormat="1" ht="18" customHeight="1" thickBot="1">
      <c r="B5" s="18"/>
      <c r="C5"/>
      <c r="D5"/>
      <c r="E5" s="12"/>
      <c r="F5" s="169" t="s">
        <v>4</v>
      </c>
      <c r="G5" s="170"/>
      <c r="H5" s="170"/>
      <c r="I5" s="171"/>
    </row>
    <row r="6" spans="2:24" s="10" customFormat="1" ht="19.5" customHeight="1" thickBot="1">
      <c r="B6"/>
      <c r="C6" s="19"/>
      <c r="D6" s="20"/>
      <c r="F6" s="13"/>
      <c r="G6" s="14"/>
      <c r="H6" s="15"/>
      <c r="K6" s="21" t="s">
        <v>5</v>
      </c>
      <c r="L6" s="22"/>
      <c r="M6" s="23"/>
      <c r="N6" s="24"/>
      <c r="P6" s="172" t="s">
        <v>6</v>
      </c>
      <c r="Q6" s="173"/>
      <c r="R6" s="174"/>
      <c r="X6" s="25" t="s">
        <v>7</v>
      </c>
    </row>
    <row r="7" spans="2:24" s="10" customFormat="1" ht="16.5" customHeight="1" thickBot="1">
      <c r="B7"/>
      <c r="C7" s="19"/>
      <c r="D7" s="26"/>
      <c r="E7" s="27"/>
      <c r="F7" s="28" t="s">
        <v>8</v>
      </c>
      <c r="G7" s="29" t="s">
        <v>9</v>
      </c>
      <c r="H7" s="28" t="s">
        <v>10</v>
      </c>
      <c r="I7" s="30" t="s">
        <v>11</v>
      </c>
      <c r="J7" s="31"/>
      <c r="K7" s="32"/>
      <c r="L7" s="33"/>
      <c r="M7" s="34"/>
      <c r="N7" s="35" t="s">
        <v>12</v>
      </c>
      <c r="X7" s="36" t="s">
        <v>13</v>
      </c>
    </row>
    <row r="8" spans="1:24" s="10" customFormat="1" ht="16.5" customHeight="1">
      <c r="A8" s="37" t="s">
        <v>14</v>
      </c>
      <c r="B8"/>
      <c r="C8" s="38" t="s">
        <v>14</v>
      </c>
      <c r="D8" s="39"/>
      <c r="E8" s="37" t="s">
        <v>14</v>
      </c>
      <c r="F8" s="40" t="s">
        <v>12</v>
      </c>
      <c r="G8" s="41" t="s">
        <v>12</v>
      </c>
      <c r="H8" s="40" t="s">
        <v>12</v>
      </c>
      <c r="I8" s="42" t="s">
        <v>12</v>
      </c>
      <c r="J8" s="43"/>
      <c r="K8" s="44" t="s">
        <v>8</v>
      </c>
      <c r="L8" s="45" t="s">
        <v>15</v>
      </c>
      <c r="M8" s="46" t="s">
        <v>11</v>
      </c>
      <c r="N8" s="47" t="s">
        <v>16</v>
      </c>
      <c r="P8" s="48" t="s">
        <v>17</v>
      </c>
      <c r="Q8" s="48" t="s">
        <v>17</v>
      </c>
      <c r="R8" s="48" t="s">
        <v>17</v>
      </c>
      <c r="U8" s="49" t="s">
        <v>18</v>
      </c>
      <c r="V8" s="50" t="s">
        <v>19</v>
      </c>
      <c r="X8" s="36" t="s">
        <v>16</v>
      </c>
    </row>
    <row r="9" spans="1:24" s="10" customFormat="1" ht="15" thickBot="1">
      <c r="A9" s="51">
        <v>2004</v>
      </c>
      <c r="B9" s="52"/>
      <c r="C9" s="53">
        <v>2003</v>
      </c>
      <c r="D9" s="54" t="s">
        <v>20</v>
      </c>
      <c r="E9" s="55" t="s">
        <v>21</v>
      </c>
      <c r="F9" s="56" t="s">
        <v>22</v>
      </c>
      <c r="G9" s="56" t="s">
        <v>22</v>
      </c>
      <c r="H9" s="56" t="s">
        <v>22</v>
      </c>
      <c r="I9" s="56" t="s">
        <v>22</v>
      </c>
      <c r="J9" s="57"/>
      <c r="K9" s="58" t="s">
        <v>23</v>
      </c>
      <c r="L9" s="59"/>
      <c r="M9" s="59"/>
      <c r="N9" s="60" t="s">
        <v>24</v>
      </c>
      <c r="P9" s="61" t="s">
        <v>25</v>
      </c>
      <c r="Q9" s="61" t="s">
        <v>26</v>
      </c>
      <c r="R9" s="61" t="s">
        <v>27</v>
      </c>
      <c r="U9" s="62" t="s">
        <v>28</v>
      </c>
      <c r="V9" s="62" t="s">
        <v>28</v>
      </c>
      <c r="X9" s="63" t="s">
        <v>24</v>
      </c>
    </row>
    <row r="10" spans="1:24" s="10" customFormat="1" ht="18" customHeight="1" thickBot="1">
      <c r="A10" s="64">
        <v>1</v>
      </c>
      <c r="B10" s="65" t="s">
        <v>29</v>
      </c>
      <c r="C10" s="66">
        <v>1</v>
      </c>
      <c r="D10" s="67" t="s">
        <v>30</v>
      </c>
      <c r="E10" s="68">
        <v>22.19835</v>
      </c>
      <c r="F10" s="69">
        <v>1017.7</v>
      </c>
      <c r="G10" s="69">
        <v>522.8</v>
      </c>
      <c r="H10" s="69">
        <v>696.5</v>
      </c>
      <c r="I10" s="69">
        <v>10811.8</v>
      </c>
      <c r="J10" s="70"/>
      <c r="K10" s="71">
        <v>1540.5</v>
      </c>
      <c r="L10" s="72">
        <v>696.5</v>
      </c>
      <c r="M10" s="73">
        <v>10811.8</v>
      </c>
      <c r="N10" s="74">
        <v>13048.8</v>
      </c>
      <c r="O10" s="75"/>
      <c r="P10" s="76">
        <v>12774.4</v>
      </c>
      <c r="Q10" s="76">
        <v>13520</v>
      </c>
      <c r="R10" s="76">
        <v>12257.7</v>
      </c>
      <c r="S10" s="10">
        <v>1</v>
      </c>
      <c r="U10" s="77">
        <v>-50</v>
      </c>
      <c r="V10" s="78"/>
      <c r="X10" s="79">
        <f>SUM(N10+(U10+V10))</f>
        <v>12998.8</v>
      </c>
    </row>
    <row r="11" spans="1:24" ht="15" thickBot="1">
      <c r="A11" s="64">
        <v>2</v>
      </c>
      <c r="B11" s="65" t="s">
        <v>29</v>
      </c>
      <c r="C11" s="66">
        <v>5</v>
      </c>
      <c r="D11" s="67" t="s">
        <v>31</v>
      </c>
      <c r="E11" s="68">
        <v>16.3526</v>
      </c>
      <c r="F11" s="69">
        <v>906.3</v>
      </c>
      <c r="G11" s="69">
        <v>724.9</v>
      </c>
      <c r="H11" s="69">
        <v>2809.3</v>
      </c>
      <c r="I11" s="69">
        <v>6647.9</v>
      </c>
      <c r="J11" s="70"/>
      <c r="K11" s="80">
        <v>1631.2</v>
      </c>
      <c r="L11" s="81">
        <v>2809.3</v>
      </c>
      <c r="M11" s="82">
        <v>6647.9</v>
      </c>
      <c r="N11" s="83">
        <v>11088.4</v>
      </c>
      <c r="O11" s="75"/>
      <c r="P11" s="76">
        <v>10573.1</v>
      </c>
      <c r="Q11" s="76">
        <v>10427.1</v>
      </c>
      <c r="R11" s="76">
        <v>8975.5</v>
      </c>
      <c r="S11">
        <v>2</v>
      </c>
      <c r="U11" s="84">
        <v>-211.6</v>
      </c>
      <c r="V11" s="85"/>
      <c r="X11" s="79">
        <f aca="true" t="shared" si="0" ref="X11:X20">SUM(N11+(U11+V11))</f>
        <v>10876.8</v>
      </c>
    </row>
    <row r="12" spans="1:24" ht="15" thickBot="1">
      <c r="A12" s="64">
        <v>3</v>
      </c>
      <c r="B12" s="65" t="s">
        <v>29</v>
      </c>
      <c r="C12" s="66">
        <v>8</v>
      </c>
      <c r="D12" s="86" t="s">
        <v>32</v>
      </c>
      <c r="E12" s="68">
        <v>16.2348</v>
      </c>
      <c r="F12" s="69">
        <v>1667.7</v>
      </c>
      <c r="G12" s="69">
        <v>1043.8</v>
      </c>
      <c r="H12" s="69">
        <v>7900.8</v>
      </c>
      <c r="I12" s="69">
        <v>5534.2</v>
      </c>
      <c r="J12" s="70"/>
      <c r="K12" s="80">
        <v>2711.5</v>
      </c>
      <c r="L12" s="81">
        <v>7900.8</v>
      </c>
      <c r="M12" s="82">
        <v>5534.2</v>
      </c>
      <c r="N12" s="83">
        <v>16146.5</v>
      </c>
      <c r="O12" s="87"/>
      <c r="P12" s="76">
        <v>15980.7</v>
      </c>
      <c r="Q12" s="76">
        <v>14135.6</v>
      </c>
      <c r="R12" s="76">
        <v>13792.7</v>
      </c>
      <c r="S12" s="10">
        <v>3</v>
      </c>
      <c r="U12" s="88"/>
      <c r="V12" s="85"/>
      <c r="X12" s="79">
        <f t="shared" si="0"/>
        <v>16146.5</v>
      </c>
    </row>
    <row r="13" spans="1:24" ht="15" thickBot="1">
      <c r="A13" s="64">
        <v>4</v>
      </c>
      <c r="B13" s="65" t="s">
        <v>29</v>
      </c>
      <c r="C13" s="66">
        <v>3</v>
      </c>
      <c r="D13" s="67" t="s">
        <v>33</v>
      </c>
      <c r="E13" s="68">
        <v>16.16925</v>
      </c>
      <c r="F13" s="69">
        <v>810.9</v>
      </c>
      <c r="G13" s="69">
        <v>1223</v>
      </c>
      <c r="H13" s="69">
        <v>1683.6</v>
      </c>
      <c r="I13" s="69">
        <v>7900.1</v>
      </c>
      <c r="J13" s="70"/>
      <c r="K13" s="80">
        <v>2033.9</v>
      </c>
      <c r="L13" s="81">
        <v>1683.6</v>
      </c>
      <c r="M13" s="82">
        <v>7900.1</v>
      </c>
      <c r="N13" s="83">
        <v>11617.6</v>
      </c>
      <c r="O13" s="75"/>
      <c r="P13" s="76">
        <v>11288.7</v>
      </c>
      <c r="Q13" s="76">
        <v>12346.8</v>
      </c>
      <c r="R13" s="76">
        <v>11325.5</v>
      </c>
      <c r="S13">
        <v>4</v>
      </c>
      <c r="U13" s="88">
        <v>-400</v>
      </c>
      <c r="V13" s="85"/>
      <c r="X13" s="79">
        <f t="shared" si="0"/>
        <v>11217.6</v>
      </c>
    </row>
    <row r="14" spans="1:24" ht="15" thickBot="1">
      <c r="A14" s="64">
        <v>5</v>
      </c>
      <c r="B14" s="65" t="s">
        <v>29</v>
      </c>
      <c r="C14" s="66">
        <v>2</v>
      </c>
      <c r="D14" s="67" t="s">
        <v>34</v>
      </c>
      <c r="E14" s="68">
        <v>15.340399999999999</v>
      </c>
      <c r="F14" s="69">
        <v>699.6</v>
      </c>
      <c r="G14" s="69">
        <v>433</v>
      </c>
      <c r="H14" s="69">
        <v>1683.6</v>
      </c>
      <c r="I14" s="69">
        <v>6746.9</v>
      </c>
      <c r="J14" s="70"/>
      <c r="K14" s="80">
        <v>1132.6</v>
      </c>
      <c r="L14" s="81">
        <v>1683.6</v>
      </c>
      <c r="M14" s="82">
        <v>6746.9</v>
      </c>
      <c r="N14" s="83">
        <v>9563.1</v>
      </c>
      <c r="O14" s="75"/>
      <c r="P14" s="76">
        <v>10083.4</v>
      </c>
      <c r="Q14" s="76">
        <v>9225.1</v>
      </c>
      <c r="R14" s="76">
        <v>8464.3</v>
      </c>
      <c r="S14" s="10">
        <v>5</v>
      </c>
      <c r="U14" s="88">
        <v>-169.2</v>
      </c>
      <c r="V14" s="85"/>
      <c r="X14" s="79">
        <f t="shared" si="0"/>
        <v>9393.9</v>
      </c>
    </row>
    <row r="15" spans="1:24" ht="15" thickBot="1">
      <c r="A15" s="64">
        <v>6</v>
      </c>
      <c r="B15" s="89" t="s">
        <v>29</v>
      </c>
      <c r="C15" s="66">
        <v>4</v>
      </c>
      <c r="D15" s="67" t="s">
        <v>35</v>
      </c>
      <c r="E15" s="68">
        <v>14.00505</v>
      </c>
      <c r="F15" s="69">
        <v>1701.4</v>
      </c>
      <c r="G15" s="69">
        <v>2667.5</v>
      </c>
      <c r="H15" s="69">
        <v>5326.7</v>
      </c>
      <c r="I15" s="69">
        <v>5782.2</v>
      </c>
      <c r="J15" s="70"/>
      <c r="K15" s="80">
        <v>4368.9</v>
      </c>
      <c r="L15" s="81">
        <v>5326.7</v>
      </c>
      <c r="M15" s="82">
        <v>5782.2</v>
      </c>
      <c r="N15" s="83">
        <v>15477.8</v>
      </c>
      <c r="O15" s="75"/>
      <c r="P15" s="76">
        <v>16254.4</v>
      </c>
      <c r="Q15" s="76">
        <v>15821.8</v>
      </c>
      <c r="R15" s="76">
        <v>15386.5</v>
      </c>
      <c r="S15">
        <v>6</v>
      </c>
      <c r="U15" s="88">
        <v>-102.1</v>
      </c>
      <c r="V15" s="85"/>
      <c r="X15" s="79">
        <f t="shared" si="0"/>
        <v>15375.699999999999</v>
      </c>
    </row>
    <row r="16" spans="1:24" ht="15" thickBot="1">
      <c r="A16" s="64">
        <v>7</v>
      </c>
      <c r="B16" s="65" t="s">
        <v>29</v>
      </c>
      <c r="C16" s="66">
        <v>6</v>
      </c>
      <c r="D16" s="67" t="s">
        <v>36</v>
      </c>
      <c r="E16" s="68">
        <v>13.12105</v>
      </c>
      <c r="F16" s="69">
        <v>2083</v>
      </c>
      <c r="G16" s="69">
        <v>2064</v>
      </c>
      <c r="H16" s="69">
        <v>4043.9</v>
      </c>
      <c r="I16" s="69">
        <v>5732.7</v>
      </c>
      <c r="J16" s="70"/>
      <c r="K16" s="80">
        <v>4147</v>
      </c>
      <c r="L16" s="81">
        <v>4043.9</v>
      </c>
      <c r="M16" s="82">
        <v>5732.7</v>
      </c>
      <c r="N16" s="83">
        <v>13923.6</v>
      </c>
      <c r="O16" s="75"/>
      <c r="P16" s="76">
        <v>14129</v>
      </c>
      <c r="Q16" s="76">
        <v>13410.7</v>
      </c>
      <c r="R16" s="76">
        <v>13502.6</v>
      </c>
      <c r="S16" s="10">
        <v>7</v>
      </c>
      <c r="U16" s="88"/>
      <c r="V16" s="85"/>
      <c r="X16" s="79">
        <f t="shared" si="0"/>
        <v>13923.6</v>
      </c>
    </row>
    <row r="17" spans="1:24" ht="15" thickBot="1">
      <c r="A17" s="64">
        <v>8</v>
      </c>
      <c r="B17" s="65" t="s">
        <v>29</v>
      </c>
      <c r="C17" s="66">
        <v>9</v>
      </c>
      <c r="D17" s="67" t="s">
        <v>37</v>
      </c>
      <c r="E17" s="68">
        <v>12.6509</v>
      </c>
      <c r="F17" s="69">
        <v>1198.2</v>
      </c>
      <c r="G17" s="69">
        <v>1491.9</v>
      </c>
      <c r="H17" s="69">
        <v>5688</v>
      </c>
      <c r="I17" s="69">
        <v>3896.8</v>
      </c>
      <c r="J17" s="70"/>
      <c r="K17" s="80">
        <v>2690.1</v>
      </c>
      <c r="L17" s="81">
        <v>5688</v>
      </c>
      <c r="M17" s="82">
        <v>3896.8</v>
      </c>
      <c r="N17" s="83">
        <v>12274.9</v>
      </c>
      <c r="O17" s="75"/>
      <c r="P17" s="76">
        <v>12770</v>
      </c>
      <c r="Q17" s="76">
        <v>12101.6</v>
      </c>
      <c r="R17" s="76">
        <v>10019.4</v>
      </c>
      <c r="S17">
        <v>8</v>
      </c>
      <c r="U17" s="88"/>
      <c r="V17" s="85"/>
      <c r="X17" s="79">
        <f t="shared" si="0"/>
        <v>12274.9</v>
      </c>
    </row>
    <row r="18" spans="1:24" ht="15" thickBot="1">
      <c r="A18" s="64">
        <v>9</v>
      </c>
      <c r="B18" s="65" t="s">
        <v>38</v>
      </c>
      <c r="C18" s="66">
        <v>7</v>
      </c>
      <c r="D18" s="67" t="s">
        <v>39</v>
      </c>
      <c r="E18" s="68">
        <v>12.25915</v>
      </c>
      <c r="F18" s="69">
        <v>985.8</v>
      </c>
      <c r="G18" s="69">
        <v>2216.2</v>
      </c>
      <c r="H18" s="69">
        <v>4953.4</v>
      </c>
      <c r="I18" s="69">
        <v>5475.6</v>
      </c>
      <c r="J18" s="70"/>
      <c r="K18" s="80">
        <v>3202</v>
      </c>
      <c r="L18" s="81">
        <v>4953.4</v>
      </c>
      <c r="M18" s="82">
        <v>5475.6</v>
      </c>
      <c r="N18" s="83">
        <v>13631</v>
      </c>
      <c r="O18" s="75"/>
      <c r="P18" s="76">
        <v>13344.9</v>
      </c>
      <c r="Q18" s="76">
        <v>13168.5</v>
      </c>
      <c r="R18" s="76">
        <v>12475.6</v>
      </c>
      <c r="S18" s="10">
        <v>9</v>
      </c>
      <c r="U18" s="88"/>
      <c r="V18" s="85"/>
      <c r="X18" s="79">
        <f t="shared" si="0"/>
        <v>13631</v>
      </c>
    </row>
    <row r="19" spans="1:24" ht="15" thickBot="1">
      <c r="A19" s="64">
        <v>10</v>
      </c>
      <c r="B19" s="65" t="s">
        <v>29</v>
      </c>
      <c r="C19" s="66">
        <v>11</v>
      </c>
      <c r="D19" s="67" t="s">
        <v>40</v>
      </c>
      <c r="E19" s="68">
        <v>12.2403</v>
      </c>
      <c r="F19" s="69">
        <v>1375</v>
      </c>
      <c r="G19" s="69">
        <v>567.2</v>
      </c>
      <c r="H19" s="69">
        <v>2747</v>
      </c>
      <c r="I19" s="69">
        <v>3981.5</v>
      </c>
      <c r="J19" s="70"/>
      <c r="K19" s="80">
        <v>1942.2</v>
      </c>
      <c r="L19" s="81">
        <v>2747</v>
      </c>
      <c r="M19" s="82">
        <v>3981.5</v>
      </c>
      <c r="N19" s="83">
        <v>8670.7</v>
      </c>
      <c r="O19" s="75"/>
      <c r="P19" s="76">
        <v>8844</v>
      </c>
      <c r="Q19" s="76">
        <v>10153.6</v>
      </c>
      <c r="R19" s="76">
        <v>10606.5</v>
      </c>
      <c r="S19">
        <v>10</v>
      </c>
      <c r="U19" s="88">
        <v>-537.6</v>
      </c>
      <c r="V19" s="85"/>
      <c r="X19" s="79">
        <f t="shared" si="0"/>
        <v>8133.1</v>
      </c>
    </row>
    <row r="20" spans="1:24" ht="15" thickBot="1">
      <c r="A20" s="90">
        <v>11</v>
      </c>
      <c r="B20" s="91" t="s">
        <v>29</v>
      </c>
      <c r="C20" s="92">
        <v>10</v>
      </c>
      <c r="D20" s="93" t="s">
        <v>41</v>
      </c>
      <c r="E20" s="94">
        <v>11.088799999999999</v>
      </c>
      <c r="F20" s="95">
        <v>804.4</v>
      </c>
      <c r="G20" s="95">
        <v>295.7</v>
      </c>
      <c r="H20" s="95">
        <v>2217.2</v>
      </c>
      <c r="I20" s="95">
        <v>3740.3</v>
      </c>
      <c r="J20" s="70"/>
      <c r="K20" s="96">
        <v>1100.1</v>
      </c>
      <c r="L20" s="97">
        <v>2217.2</v>
      </c>
      <c r="M20" s="98">
        <v>3740.3</v>
      </c>
      <c r="N20" s="99">
        <v>7057.6</v>
      </c>
      <c r="O20" s="75"/>
      <c r="P20" s="100">
        <v>6457.4</v>
      </c>
      <c r="Q20" s="100">
        <v>6039.2</v>
      </c>
      <c r="R20" s="100">
        <v>6953.5</v>
      </c>
      <c r="S20" s="10">
        <v>11</v>
      </c>
      <c r="U20" s="101">
        <v>-549.7</v>
      </c>
      <c r="V20" s="102"/>
      <c r="X20" s="79">
        <f t="shared" si="0"/>
        <v>6507.900000000001</v>
      </c>
    </row>
    <row r="21" spans="3:24" s="103" customFormat="1" ht="19.5" customHeight="1" thickBot="1" thickTop="1">
      <c r="C21" s="104"/>
      <c r="D21" s="105" t="s">
        <v>7</v>
      </c>
      <c r="F21" s="106">
        <f>SUM(F10:F20)</f>
        <v>13250</v>
      </c>
      <c r="G21" s="106">
        <f>SUM(G10:G20)</f>
        <v>13250</v>
      </c>
      <c r="H21" s="106">
        <f>SUM(H10:H20)</f>
        <v>39750</v>
      </c>
      <c r="I21" s="106">
        <f>SUM(I10:I20)</f>
        <v>66250</v>
      </c>
      <c r="J21" s="107"/>
      <c r="K21" s="108">
        <f>SUM(K10:K20)</f>
        <v>26499.999999999996</v>
      </c>
      <c r="L21" s="109">
        <f>SUM(L10:L20)</f>
        <v>39750</v>
      </c>
      <c r="M21" s="109">
        <f>SUM(M10:M20)</f>
        <v>66250</v>
      </c>
      <c r="N21" s="110">
        <f>SUM(N10:N20)</f>
        <v>132500</v>
      </c>
      <c r="O21" s="111"/>
      <c r="P21" s="112">
        <f>SUM(P10:P20)</f>
        <v>132500</v>
      </c>
      <c r="Q21" s="112">
        <f>SUM(Q10:Q20)</f>
        <v>130350</v>
      </c>
      <c r="R21" s="112">
        <f>SUM(R10:R20)</f>
        <v>123759.8</v>
      </c>
      <c r="U21" s="75">
        <f>SUM(U10:U20)</f>
        <v>-2020.2</v>
      </c>
      <c r="V21" s="75">
        <f>SUM(V10:V20)</f>
        <v>0</v>
      </c>
      <c r="X21" s="113">
        <f>SUM(X10:X20)</f>
        <v>130479.8</v>
      </c>
    </row>
    <row r="22" spans="3:18" s="114" customFormat="1" ht="15" customHeight="1">
      <c r="C22" s="115"/>
      <c r="D22" s="116"/>
      <c r="F22" s="117"/>
      <c r="G22" s="118"/>
      <c r="H22" s="118"/>
      <c r="I22" s="118"/>
      <c r="J22" s="119"/>
      <c r="K22" s="120"/>
      <c r="L22" s="120"/>
      <c r="M22" s="120"/>
      <c r="N22" s="120"/>
      <c r="O22" s="121"/>
      <c r="P22" s="121"/>
      <c r="Q22" s="121"/>
      <c r="R22" s="121"/>
    </row>
    <row r="23" spans="2:24" s="10" customFormat="1" ht="23.25" customHeight="1">
      <c r="B23" s="11" t="s">
        <v>42</v>
      </c>
      <c r="C23" s="115"/>
      <c r="D23"/>
      <c r="E23" s="12"/>
      <c r="F23" s="13"/>
      <c r="G23" s="14"/>
      <c r="H23" s="15"/>
      <c r="X23" s="87">
        <f>SUM(X21-U21-V21)</f>
        <v>132500</v>
      </c>
    </row>
    <row r="24" spans="2:8" s="10" customFormat="1" ht="8.25" customHeight="1">
      <c r="B24" s="18"/>
      <c r="C24" s="115"/>
      <c r="D24"/>
      <c r="E24" s="12"/>
      <c r="F24" s="13"/>
      <c r="G24" s="14"/>
      <c r="H24" s="15"/>
    </row>
    <row r="25" spans="2:9" s="10" customFormat="1" ht="18" customHeight="1" thickBot="1">
      <c r="B25" s="18"/>
      <c r="C25" s="115"/>
      <c r="D25"/>
      <c r="E25" s="12"/>
      <c r="F25" s="169" t="s">
        <v>4</v>
      </c>
      <c r="G25" s="170"/>
      <c r="H25" s="170"/>
      <c r="I25" s="171"/>
    </row>
    <row r="26" spans="2:24" s="10" customFormat="1" ht="19.5" customHeight="1" thickBot="1">
      <c r="B26"/>
      <c r="C26" s="122"/>
      <c r="D26" s="20"/>
      <c r="F26" s="13"/>
      <c r="G26" s="14"/>
      <c r="H26" s="15"/>
      <c r="K26" s="21" t="s">
        <v>5</v>
      </c>
      <c r="L26" s="22"/>
      <c r="M26" s="23"/>
      <c r="N26" s="24"/>
      <c r="P26" s="172" t="s">
        <v>6</v>
      </c>
      <c r="Q26" s="173"/>
      <c r="R26" s="174"/>
      <c r="X26" s="25" t="s">
        <v>7</v>
      </c>
    </row>
    <row r="27" spans="2:24" s="10" customFormat="1" ht="16.5" customHeight="1" thickBot="1">
      <c r="B27"/>
      <c r="C27" s="122"/>
      <c r="D27" s="26"/>
      <c r="E27" s="27"/>
      <c r="F27" s="28" t="s">
        <v>8</v>
      </c>
      <c r="G27" s="29" t="s">
        <v>9</v>
      </c>
      <c r="H27" s="28" t="s">
        <v>10</v>
      </c>
      <c r="I27" s="30" t="s">
        <v>11</v>
      </c>
      <c r="J27" s="31"/>
      <c r="K27" s="32"/>
      <c r="L27" s="33"/>
      <c r="M27" s="34"/>
      <c r="N27" s="35" t="s">
        <v>12</v>
      </c>
      <c r="X27" s="36" t="s">
        <v>13</v>
      </c>
    </row>
    <row r="28" spans="1:24" s="10" customFormat="1" ht="16.5" customHeight="1">
      <c r="A28" s="37" t="s">
        <v>14</v>
      </c>
      <c r="B28"/>
      <c r="C28" s="38" t="s">
        <v>14</v>
      </c>
      <c r="D28" s="39"/>
      <c r="E28" s="37" t="s">
        <v>14</v>
      </c>
      <c r="F28" s="40" t="s">
        <v>12</v>
      </c>
      <c r="G28" s="41" t="s">
        <v>12</v>
      </c>
      <c r="H28" s="40" t="s">
        <v>12</v>
      </c>
      <c r="I28" s="42" t="s">
        <v>12</v>
      </c>
      <c r="J28" s="43"/>
      <c r="K28" s="44" t="s">
        <v>8</v>
      </c>
      <c r="L28" s="45" t="s">
        <v>15</v>
      </c>
      <c r="M28" s="46" t="s">
        <v>11</v>
      </c>
      <c r="N28" s="47" t="s">
        <v>16</v>
      </c>
      <c r="P28" s="48" t="s">
        <v>17</v>
      </c>
      <c r="Q28" s="48" t="s">
        <v>17</v>
      </c>
      <c r="R28" s="48" t="s">
        <v>17</v>
      </c>
      <c r="U28" s="49" t="s">
        <v>18</v>
      </c>
      <c r="V28" s="50" t="s">
        <v>19</v>
      </c>
      <c r="X28" s="36" t="s">
        <v>16</v>
      </c>
    </row>
    <row r="29" spans="1:24" s="10" customFormat="1" ht="15" thickBot="1">
      <c r="A29" s="51">
        <v>2004</v>
      </c>
      <c r="B29" s="52"/>
      <c r="C29" s="53">
        <v>2003</v>
      </c>
      <c r="D29" s="54" t="s">
        <v>43</v>
      </c>
      <c r="E29" s="55" t="s">
        <v>21</v>
      </c>
      <c r="F29" s="56" t="s">
        <v>22</v>
      </c>
      <c r="G29" s="56" t="s">
        <v>22</v>
      </c>
      <c r="H29" s="56" t="s">
        <v>22</v>
      </c>
      <c r="I29" s="56" t="s">
        <v>22</v>
      </c>
      <c r="J29" s="57"/>
      <c r="K29" s="58" t="s">
        <v>23</v>
      </c>
      <c r="L29" s="59"/>
      <c r="M29" s="59"/>
      <c r="N29" s="60" t="s">
        <v>24</v>
      </c>
      <c r="P29" s="61" t="s">
        <v>25</v>
      </c>
      <c r="Q29" s="61" t="s">
        <v>26</v>
      </c>
      <c r="R29" s="61" t="s">
        <v>27</v>
      </c>
      <c r="U29" s="62" t="s">
        <v>28</v>
      </c>
      <c r="V29" s="62" t="s">
        <v>28</v>
      </c>
      <c r="X29" s="63" t="s">
        <v>24</v>
      </c>
    </row>
    <row r="30" spans="1:24" s="10" customFormat="1" ht="18" customHeight="1" thickBot="1">
      <c r="A30" s="64">
        <v>12</v>
      </c>
      <c r="B30" s="65" t="s">
        <v>29</v>
      </c>
      <c r="C30" s="66">
        <v>13</v>
      </c>
      <c r="D30" s="123" t="s">
        <v>44</v>
      </c>
      <c r="E30" s="68">
        <v>8.767800000000001</v>
      </c>
      <c r="F30" s="69">
        <v>374.8</v>
      </c>
      <c r="G30" s="69">
        <v>220.4</v>
      </c>
      <c r="H30" s="69">
        <v>641.7</v>
      </c>
      <c r="I30" s="69">
        <v>3627.9</v>
      </c>
      <c r="J30" s="70"/>
      <c r="K30" s="71">
        <v>595.2</v>
      </c>
      <c r="L30" s="72">
        <v>641.7</v>
      </c>
      <c r="M30" s="73">
        <v>3627.9</v>
      </c>
      <c r="N30" s="74">
        <v>4864.8</v>
      </c>
      <c r="O30" s="75"/>
      <c r="P30" s="124">
        <v>4203.2</v>
      </c>
      <c r="Q30" s="124">
        <v>2784.7</v>
      </c>
      <c r="R30" s="125">
        <v>2821.2</v>
      </c>
      <c r="S30" s="10">
        <v>1</v>
      </c>
      <c r="U30" s="77"/>
      <c r="V30" s="126"/>
      <c r="X30" s="79">
        <f aca="true" t="shared" si="1" ref="X30:X78">SUM(N30+(U30+V30))</f>
        <v>4864.8</v>
      </c>
    </row>
    <row r="31" spans="1:24" ht="15.75" thickBot="1">
      <c r="A31" s="64">
        <v>13</v>
      </c>
      <c r="B31" s="65" t="s">
        <v>29</v>
      </c>
      <c r="C31" s="66">
        <v>12</v>
      </c>
      <c r="D31" s="127" t="s">
        <v>45</v>
      </c>
      <c r="E31" s="68">
        <v>8.6601</v>
      </c>
      <c r="F31" s="69">
        <v>217.4</v>
      </c>
      <c r="G31" s="69">
        <v>22.4</v>
      </c>
      <c r="H31" s="69">
        <v>841.4</v>
      </c>
      <c r="I31" s="69">
        <v>2910.9</v>
      </c>
      <c r="J31" s="70"/>
      <c r="K31" s="80">
        <v>239.8</v>
      </c>
      <c r="L31" s="81">
        <v>841.4</v>
      </c>
      <c r="M31" s="82">
        <v>2910.9</v>
      </c>
      <c r="N31" s="83">
        <v>3992.1</v>
      </c>
      <c r="O31" s="75"/>
      <c r="P31" s="128">
        <v>3503</v>
      </c>
      <c r="Q31" s="128">
        <v>2375.5</v>
      </c>
      <c r="R31" s="129">
        <v>2835</v>
      </c>
      <c r="S31">
        <v>2</v>
      </c>
      <c r="U31" s="84"/>
      <c r="V31" s="88"/>
      <c r="X31" s="79">
        <f t="shared" si="1"/>
        <v>3992.1</v>
      </c>
    </row>
    <row r="32" spans="1:24" ht="15.75" thickBot="1">
      <c r="A32" s="64">
        <v>14</v>
      </c>
      <c r="B32" s="65" t="s">
        <v>29</v>
      </c>
      <c r="C32" s="66">
        <v>15</v>
      </c>
      <c r="D32" s="127" t="s">
        <v>46</v>
      </c>
      <c r="E32" s="68">
        <v>7.6415500000000005</v>
      </c>
      <c r="F32" s="69">
        <v>292.3</v>
      </c>
      <c r="G32" s="69">
        <v>251.4</v>
      </c>
      <c r="H32" s="69">
        <v>585.4</v>
      </c>
      <c r="I32" s="69">
        <v>2116.7</v>
      </c>
      <c r="J32" s="70"/>
      <c r="K32" s="80">
        <v>543.7</v>
      </c>
      <c r="L32" s="81">
        <v>585.4</v>
      </c>
      <c r="M32" s="82">
        <v>2116.7</v>
      </c>
      <c r="N32" s="83">
        <v>3245.8</v>
      </c>
      <c r="O32" s="87"/>
      <c r="P32" s="130">
        <v>3524</v>
      </c>
      <c r="Q32" s="130">
        <v>4323.9</v>
      </c>
      <c r="R32" s="129">
        <v>4854.7</v>
      </c>
      <c r="S32" s="10">
        <v>3</v>
      </c>
      <c r="U32" s="88">
        <v>-213.4</v>
      </c>
      <c r="V32" s="88"/>
      <c r="X32" s="79">
        <f t="shared" si="1"/>
        <v>3032.4</v>
      </c>
    </row>
    <row r="33" spans="1:24" ht="15.75" thickBot="1">
      <c r="A33" s="64">
        <v>15</v>
      </c>
      <c r="B33" s="89" t="s">
        <v>29</v>
      </c>
      <c r="C33" s="66">
        <v>17</v>
      </c>
      <c r="D33" s="127" t="s">
        <v>47</v>
      </c>
      <c r="E33" s="68">
        <v>6.8302</v>
      </c>
      <c r="F33" s="69">
        <v>157.4</v>
      </c>
      <c r="G33" s="69">
        <v>66.8</v>
      </c>
      <c r="H33" s="69">
        <v>138.8</v>
      </c>
      <c r="I33" s="69">
        <v>1733.6</v>
      </c>
      <c r="J33" s="70"/>
      <c r="K33" s="80">
        <v>224.2</v>
      </c>
      <c r="L33" s="81">
        <v>138.8</v>
      </c>
      <c r="M33" s="82">
        <v>1733.6</v>
      </c>
      <c r="N33" s="83">
        <v>2096.6</v>
      </c>
      <c r="O33" s="75"/>
      <c r="P33" s="129">
        <v>2809.3</v>
      </c>
      <c r="Q33" s="129">
        <v>1865.4</v>
      </c>
      <c r="R33" s="129">
        <v>1825.4</v>
      </c>
      <c r="S33">
        <v>4</v>
      </c>
      <c r="U33" s="88">
        <v>-19.9</v>
      </c>
      <c r="V33" s="88"/>
      <c r="X33" s="79">
        <f t="shared" si="1"/>
        <v>2076.7</v>
      </c>
    </row>
    <row r="34" spans="1:24" ht="15.75" thickBot="1">
      <c r="A34" s="64">
        <v>16</v>
      </c>
      <c r="B34" s="65" t="s">
        <v>29</v>
      </c>
      <c r="C34" s="66">
        <v>19</v>
      </c>
      <c r="D34" s="131" t="s">
        <v>48</v>
      </c>
      <c r="E34" s="68">
        <v>6.797</v>
      </c>
      <c r="F34" s="69">
        <v>112.4</v>
      </c>
      <c r="G34" s="69">
        <v>41.7</v>
      </c>
      <c r="H34" s="69">
        <v>240.9</v>
      </c>
      <c r="I34" s="69">
        <v>1054.2</v>
      </c>
      <c r="J34" s="70"/>
      <c r="K34" s="80">
        <v>154.1</v>
      </c>
      <c r="L34" s="81">
        <v>240.9</v>
      </c>
      <c r="M34" s="82">
        <v>1054.2</v>
      </c>
      <c r="N34" s="83">
        <v>1449.2</v>
      </c>
      <c r="O34" s="75"/>
      <c r="P34" s="129">
        <v>1153.5</v>
      </c>
      <c r="Q34" s="129">
        <v>1059</v>
      </c>
      <c r="R34" s="129">
        <v>1148.3</v>
      </c>
      <c r="S34" s="10">
        <v>5</v>
      </c>
      <c r="U34" s="88"/>
      <c r="V34" s="88"/>
      <c r="X34" s="79">
        <f t="shared" si="1"/>
        <v>1449.2</v>
      </c>
    </row>
    <row r="35" spans="1:24" ht="15" thickBot="1">
      <c r="A35" s="64">
        <v>17</v>
      </c>
      <c r="B35" s="65" t="s">
        <v>29</v>
      </c>
      <c r="C35" s="66">
        <v>14</v>
      </c>
      <c r="D35" s="132" t="s">
        <v>49</v>
      </c>
      <c r="E35" s="68">
        <v>6.48865</v>
      </c>
      <c r="F35" s="69">
        <v>254.9</v>
      </c>
      <c r="G35" s="69">
        <v>16.4</v>
      </c>
      <c r="H35" s="69">
        <v>495</v>
      </c>
      <c r="I35" s="69">
        <v>3792.4</v>
      </c>
      <c r="J35" s="70"/>
      <c r="K35" s="80">
        <v>271.3</v>
      </c>
      <c r="L35" s="81">
        <v>495</v>
      </c>
      <c r="M35" s="82">
        <v>3792.4</v>
      </c>
      <c r="N35" s="83">
        <v>4558.7</v>
      </c>
      <c r="O35" s="75"/>
      <c r="P35" s="128">
        <v>4850.7</v>
      </c>
      <c r="Q35" s="128">
        <v>4555.8</v>
      </c>
      <c r="R35" s="129">
        <v>4783.9</v>
      </c>
      <c r="S35">
        <v>6</v>
      </c>
      <c r="U35" s="88">
        <v>-5.8</v>
      </c>
      <c r="V35" s="88">
        <v>-1139.7</v>
      </c>
      <c r="X35" s="79">
        <f t="shared" si="1"/>
        <v>3413.2</v>
      </c>
    </row>
    <row r="36" spans="1:24" ht="15.75" thickBot="1">
      <c r="A36" s="64">
        <v>18</v>
      </c>
      <c r="B36" s="65" t="s">
        <v>29</v>
      </c>
      <c r="C36" s="66">
        <v>21</v>
      </c>
      <c r="D36" s="127" t="s">
        <v>50</v>
      </c>
      <c r="E36" s="68">
        <v>6.3484</v>
      </c>
      <c r="F36" s="69">
        <v>90</v>
      </c>
      <c r="G36" s="69">
        <v>12.4</v>
      </c>
      <c r="H36" s="69">
        <v>253.9</v>
      </c>
      <c r="I36" s="69">
        <v>848.6</v>
      </c>
      <c r="J36" s="70"/>
      <c r="K36" s="80">
        <v>102.4</v>
      </c>
      <c r="L36" s="81">
        <v>253.9</v>
      </c>
      <c r="M36" s="82">
        <v>848.6</v>
      </c>
      <c r="N36" s="83">
        <v>1204.9</v>
      </c>
      <c r="O36" s="75"/>
      <c r="P36" s="128">
        <v>949.9</v>
      </c>
      <c r="Q36" s="128">
        <v>1040.7</v>
      </c>
      <c r="R36" s="129">
        <v>1451.3</v>
      </c>
      <c r="S36" s="10">
        <v>7</v>
      </c>
      <c r="U36" s="88"/>
      <c r="V36" s="88"/>
      <c r="X36" s="79">
        <f t="shared" si="1"/>
        <v>1204.9</v>
      </c>
    </row>
    <row r="37" spans="1:24" ht="15.75" thickBot="1">
      <c r="A37" s="64">
        <v>19</v>
      </c>
      <c r="B37" s="65" t="s">
        <v>29</v>
      </c>
      <c r="C37" s="66">
        <v>20</v>
      </c>
      <c r="D37" s="127" t="s">
        <v>51</v>
      </c>
      <c r="E37" s="68">
        <v>6.16835</v>
      </c>
      <c r="F37" s="69">
        <v>142.4</v>
      </c>
      <c r="G37" s="69">
        <v>28</v>
      </c>
      <c r="H37" s="69">
        <v>441.6</v>
      </c>
      <c r="I37" s="69">
        <v>1099.3</v>
      </c>
      <c r="J37" s="70"/>
      <c r="K37" s="80">
        <v>170.4</v>
      </c>
      <c r="L37" s="81">
        <v>441.6</v>
      </c>
      <c r="M37" s="82">
        <v>1099.3</v>
      </c>
      <c r="N37" s="83">
        <v>1711.3</v>
      </c>
      <c r="O37" s="75"/>
      <c r="P37" s="128">
        <v>1520.5</v>
      </c>
      <c r="Q37" s="128">
        <v>1406.6</v>
      </c>
      <c r="R37" s="129">
        <v>1613.8</v>
      </c>
      <c r="S37">
        <v>8</v>
      </c>
      <c r="U37" s="88"/>
      <c r="V37" s="88"/>
      <c r="X37" s="79">
        <f t="shared" si="1"/>
        <v>1711.3</v>
      </c>
    </row>
    <row r="38" spans="1:24" ht="15.75" thickBot="1">
      <c r="A38" s="64">
        <v>20</v>
      </c>
      <c r="B38" s="65" t="s">
        <v>29</v>
      </c>
      <c r="C38" s="66">
        <v>16</v>
      </c>
      <c r="D38" s="131" t="s">
        <v>52</v>
      </c>
      <c r="E38" s="68">
        <v>5.87455</v>
      </c>
      <c r="F38" s="69">
        <v>674.6</v>
      </c>
      <c r="G38" s="69">
        <v>97.8</v>
      </c>
      <c r="H38" s="69">
        <v>1024.1</v>
      </c>
      <c r="I38" s="69">
        <v>4191.3</v>
      </c>
      <c r="J38" s="70"/>
      <c r="K38" s="80">
        <v>772.4</v>
      </c>
      <c r="L38" s="81">
        <v>1024.1</v>
      </c>
      <c r="M38" s="82">
        <v>4191.3</v>
      </c>
      <c r="N38" s="83">
        <v>5987.8</v>
      </c>
      <c r="O38" s="75"/>
      <c r="P38" s="128">
        <v>6865.4</v>
      </c>
      <c r="Q38" s="128">
        <v>6081.9</v>
      </c>
      <c r="R38" s="129">
        <v>5918.9</v>
      </c>
      <c r="S38" s="10">
        <v>9</v>
      </c>
      <c r="U38" s="88"/>
      <c r="V38" s="88"/>
      <c r="X38" s="79">
        <f t="shared" si="1"/>
        <v>5987.8</v>
      </c>
    </row>
    <row r="39" spans="1:24" ht="15.75" thickBot="1">
      <c r="A39" s="64">
        <v>21</v>
      </c>
      <c r="B39" s="65" t="s">
        <v>53</v>
      </c>
      <c r="C39" s="66">
        <v>23</v>
      </c>
      <c r="D39" s="127" t="s">
        <v>54</v>
      </c>
      <c r="E39" s="68">
        <v>5.7775</v>
      </c>
      <c r="F39" s="69">
        <v>284.8</v>
      </c>
      <c r="G39" s="69">
        <v>315.2</v>
      </c>
      <c r="H39" s="69">
        <v>790.6</v>
      </c>
      <c r="I39" s="69">
        <v>1708.9</v>
      </c>
      <c r="J39" s="70"/>
      <c r="K39" s="80">
        <v>600</v>
      </c>
      <c r="L39" s="81">
        <v>790.6</v>
      </c>
      <c r="M39" s="82">
        <v>1708.9</v>
      </c>
      <c r="N39" s="83">
        <v>3099.5</v>
      </c>
      <c r="O39" s="75"/>
      <c r="P39" s="128">
        <v>2467.9</v>
      </c>
      <c r="Q39" s="128">
        <v>1964</v>
      </c>
      <c r="R39" s="129">
        <v>2626</v>
      </c>
      <c r="S39">
        <v>10</v>
      </c>
      <c r="U39" s="88">
        <v>-400</v>
      </c>
      <c r="V39" s="88"/>
      <c r="X39" s="79">
        <f t="shared" si="1"/>
        <v>2699.5</v>
      </c>
    </row>
    <row r="40" spans="1:24" ht="15.75" thickBot="1">
      <c r="A40" s="64">
        <v>22</v>
      </c>
      <c r="B40" s="65" t="s">
        <v>29</v>
      </c>
      <c r="C40" s="66">
        <v>22</v>
      </c>
      <c r="D40" s="127" t="s">
        <v>55</v>
      </c>
      <c r="E40" s="68">
        <v>5.77635</v>
      </c>
      <c r="F40" s="69">
        <v>527.4</v>
      </c>
      <c r="G40" s="69">
        <v>95.4</v>
      </c>
      <c r="H40" s="69">
        <v>2610.1</v>
      </c>
      <c r="I40" s="69">
        <v>966.3</v>
      </c>
      <c r="J40" s="70"/>
      <c r="K40" s="80">
        <v>622.8</v>
      </c>
      <c r="L40" s="81">
        <v>2610.1</v>
      </c>
      <c r="M40" s="82">
        <v>966.3</v>
      </c>
      <c r="N40" s="83">
        <v>4199.2</v>
      </c>
      <c r="O40" s="75"/>
      <c r="P40" s="128">
        <v>3253</v>
      </c>
      <c r="Q40" s="128">
        <v>1986.6</v>
      </c>
      <c r="R40" s="129">
        <v>2317.1</v>
      </c>
      <c r="S40" s="10">
        <v>11</v>
      </c>
      <c r="U40" s="88">
        <v>-1045.6</v>
      </c>
      <c r="V40" s="88"/>
      <c r="X40" s="79">
        <f t="shared" si="1"/>
        <v>3153.6</v>
      </c>
    </row>
    <row r="41" spans="1:24" ht="15.75" thickBot="1">
      <c r="A41" s="64">
        <v>23</v>
      </c>
      <c r="B41" s="65" t="s">
        <v>29</v>
      </c>
      <c r="C41" s="66">
        <v>27</v>
      </c>
      <c r="D41" s="127" t="s">
        <v>56</v>
      </c>
      <c r="E41" s="68">
        <v>5.6</v>
      </c>
      <c r="F41" s="69">
        <v>104.9</v>
      </c>
      <c r="G41" s="69">
        <v>13.1</v>
      </c>
      <c r="H41" s="69">
        <v>241.5</v>
      </c>
      <c r="I41" s="69">
        <v>795.8</v>
      </c>
      <c r="J41" s="70"/>
      <c r="K41" s="80">
        <v>118</v>
      </c>
      <c r="L41" s="81">
        <v>241.5</v>
      </c>
      <c r="M41" s="82">
        <v>795.8</v>
      </c>
      <c r="N41" s="83">
        <v>1155.3</v>
      </c>
      <c r="O41" s="75"/>
      <c r="P41" s="128">
        <v>768.2</v>
      </c>
      <c r="Q41" s="128">
        <v>717.9</v>
      </c>
      <c r="R41" s="129">
        <v>910.6</v>
      </c>
      <c r="S41">
        <v>12</v>
      </c>
      <c r="U41" s="88"/>
      <c r="V41" s="88"/>
      <c r="X41" s="79">
        <f t="shared" si="1"/>
        <v>1155.3</v>
      </c>
    </row>
    <row r="42" spans="1:24" ht="15.75" thickBot="1">
      <c r="A42" s="64">
        <v>24</v>
      </c>
      <c r="B42" s="65" t="s">
        <v>57</v>
      </c>
      <c r="C42" s="66">
        <v>24</v>
      </c>
      <c r="D42" s="127" t="s">
        <v>58</v>
      </c>
      <c r="E42" s="68">
        <v>5.407299999999999</v>
      </c>
      <c r="F42" s="69">
        <v>262.4</v>
      </c>
      <c r="G42" s="69">
        <v>1424.6</v>
      </c>
      <c r="H42" s="69">
        <v>2782.8</v>
      </c>
      <c r="I42" s="69">
        <v>2951.5</v>
      </c>
      <c r="J42" s="70"/>
      <c r="K42" s="80">
        <v>1687</v>
      </c>
      <c r="L42" s="81">
        <v>2782.8</v>
      </c>
      <c r="M42" s="82">
        <v>2951.5</v>
      </c>
      <c r="N42" s="83">
        <v>7421.3</v>
      </c>
      <c r="O42" s="75"/>
      <c r="P42" s="128">
        <v>7346.3</v>
      </c>
      <c r="Q42" s="128">
        <v>6964.1</v>
      </c>
      <c r="R42" s="129">
        <v>5847.5</v>
      </c>
      <c r="S42" s="10">
        <v>13</v>
      </c>
      <c r="U42" s="88"/>
      <c r="V42" s="88"/>
      <c r="X42" s="79">
        <f t="shared" si="1"/>
        <v>7421.3</v>
      </c>
    </row>
    <row r="43" spans="1:24" ht="15.75" thickBot="1">
      <c r="A43" s="64">
        <v>25</v>
      </c>
      <c r="B43" s="65" t="s">
        <v>29</v>
      </c>
      <c r="C43" s="66">
        <v>25</v>
      </c>
      <c r="D43" s="127" t="s">
        <v>59</v>
      </c>
      <c r="E43" s="68">
        <v>5.177899999999999</v>
      </c>
      <c r="F43" s="69">
        <v>154.3</v>
      </c>
      <c r="G43" s="69">
        <v>226.6</v>
      </c>
      <c r="H43" s="69">
        <v>876.6</v>
      </c>
      <c r="I43" s="69">
        <v>1502.2</v>
      </c>
      <c r="J43" s="70"/>
      <c r="K43" s="80">
        <v>380.9</v>
      </c>
      <c r="L43" s="81">
        <v>876.6</v>
      </c>
      <c r="M43" s="82">
        <v>1502.2</v>
      </c>
      <c r="N43" s="83">
        <v>2759.7</v>
      </c>
      <c r="O43" s="75"/>
      <c r="P43" s="128">
        <v>2244.6</v>
      </c>
      <c r="Q43" s="128">
        <v>2127</v>
      </c>
      <c r="R43" s="129">
        <v>1931.1</v>
      </c>
      <c r="S43">
        <v>14</v>
      </c>
      <c r="U43" s="88">
        <v>-111.1</v>
      </c>
      <c r="V43" s="88"/>
      <c r="X43" s="79">
        <f t="shared" si="1"/>
        <v>2648.6</v>
      </c>
    </row>
    <row r="44" spans="1:24" ht="15.75" thickBot="1">
      <c r="A44" s="64">
        <v>26</v>
      </c>
      <c r="B44" s="65" t="s">
        <v>29</v>
      </c>
      <c r="C44" s="66">
        <v>30</v>
      </c>
      <c r="D44" s="131" t="s">
        <v>60</v>
      </c>
      <c r="E44" s="68">
        <v>4.98265</v>
      </c>
      <c r="F44" s="69">
        <v>172.4</v>
      </c>
      <c r="G44" s="69">
        <v>111.4</v>
      </c>
      <c r="H44" s="69">
        <v>839.1</v>
      </c>
      <c r="I44" s="69">
        <v>482.6</v>
      </c>
      <c r="J44" s="70"/>
      <c r="K44" s="80">
        <v>283.8</v>
      </c>
      <c r="L44" s="81">
        <v>839.1</v>
      </c>
      <c r="M44" s="82">
        <v>482.6</v>
      </c>
      <c r="N44" s="83">
        <v>1605.5</v>
      </c>
      <c r="O44" s="75"/>
      <c r="P44" s="128">
        <v>1604.9</v>
      </c>
      <c r="Q44" s="128">
        <v>1631.1</v>
      </c>
      <c r="R44" s="129">
        <v>1845</v>
      </c>
      <c r="S44" s="10">
        <v>15</v>
      </c>
      <c r="U44" s="88">
        <v>-51.8</v>
      </c>
      <c r="V44" s="88"/>
      <c r="X44" s="79">
        <f t="shared" si="1"/>
        <v>1553.7</v>
      </c>
    </row>
    <row r="45" spans="1:24" ht="15.75" thickBot="1">
      <c r="A45" s="64">
        <v>27</v>
      </c>
      <c r="B45" s="65" t="s">
        <v>29</v>
      </c>
      <c r="C45" s="66">
        <v>26</v>
      </c>
      <c r="D45" s="131" t="s">
        <v>61</v>
      </c>
      <c r="E45" s="68">
        <v>4.896599999999999</v>
      </c>
      <c r="F45" s="69">
        <v>157.4</v>
      </c>
      <c r="G45" s="69">
        <v>24</v>
      </c>
      <c r="H45" s="69">
        <v>156</v>
      </c>
      <c r="I45" s="69">
        <v>1522.6</v>
      </c>
      <c r="J45" s="70"/>
      <c r="K45" s="80">
        <v>181.4</v>
      </c>
      <c r="L45" s="81">
        <v>156</v>
      </c>
      <c r="M45" s="82">
        <v>1522.6</v>
      </c>
      <c r="N45" s="83">
        <v>1860</v>
      </c>
      <c r="O45" s="75"/>
      <c r="P45" s="128">
        <v>1930.1</v>
      </c>
      <c r="Q45" s="128">
        <v>1924.9</v>
      </c>
      <c r="R45" s="129">
        <v>2248.7</v>
      </c>
      <c r="S45">
        <v>16</v>
      </c>
      <c r="U45" s="88"/>
      <c r="V45" s="88"/>
      <c r="X45" s="79">
        <f t="shared" si="1"/>
        <v>1860</v>
      </c>
    </row>
    <row r="46" spans="1:24" ht="15.75" thickBot="1">
      <c r="A46" s="64">
        <v>28</v>
      </c>
      <c r="B46" s="65" t="s">
        <v>29</v>
      </c>
      <c r="C46" s="66">
        <v>31</v>
      </c>
      <c r="D46" s="127" t="s">
        <v>62</v>
      </c>
      <c r="E46" s="68">
        <v>4.811299999999999</v>
      </c>
      <c r="F46" s="69">
        <v>411.8</v>
      </c>
      <c r="G46" s="69">
        <v>128.2</v>
      </c>
      <c r="H46" s="69">
        <v>0</v>
      </c>
      <c r="I46" s="69">
        <v>1309.6</v>
      </c>
      <c r="J46" s="70"/>
      <c r="K46" s="80">
        <v>540</v>
      </c>
      <c r="L46" s="81">
        <v>0</v>
      </c>
      <c r="M46" s="82">
        <v>1309.6</v>
      </c>
      <c r="N46" s="83">
        <v>1849.6</v>
      </c>
      <c r="O46" s="75"/>
      <c r="P46" s="128">
        <v>2551.1</v>
      </c>
      <c r="Q46" s="128">
        <v>1007.6</v>
      </c>
      <c r="R46" s="129">
        <v>2144.5</v>
      </c>
      <c r="S46" s="10">
        <v>17</v>
      </c>
      <c r="U46" s="88"/>
      <c r="V46" s="88"/>
      <c r="X46" s="79">
        <f t="shared" si="1"/>
        <v>1849.6</v>
      </c>
    </row>
    <row r="47" spans="1:24" ht="15.75" thickBot="1">
      <c r="A47" s="64">
        <v>29</v>
      </c>
      <c r="B47" s="65" t="s">
        <v>29</v>
      </c>
      <c r="C47" s="66">
        <v>33</v>
      </c>
      <c r="D47" s="127" t="s">
        <v>63</v>
      </c>
      <c r="E47" s="68">
        <v>4.6994</v>
      </c>
      <c r="F47" s="69">
        <v>90</v>
      </c>
      <c r="G47" s="69">
        <v>27.3</v>
      </c>
      <c r="H47" s="69">
        <v>63.6</v>
      </c>
      <c r="I47" s="69">
        <v>184.7</v>
      </c>
      <c r="J47" s="70"/>
      <c r="K47" s="80">
        <v>117.3</v>
      </c>
      <c r="L47" s="81">
        <v>63.6</v>
      </c>
      <c r="M47" s="82">
        <v>184.7</v>
      </c>
      <c r="N47" s="83">
        <v>365.6</v>
      </c>
      <c r="O47" s="75"/>
      <c r="P47" s="128">
        <v>338.2</v>
      </c>
      <c r="Q47" s="128">
        <v>287.7</v>
      </c>
      <c r="R47" s="129">
        <v>283</v>
      </c>
      <c r="S47">
        <v>18</v>
      </c>
      <c r="U47" s="88"/>
      <c r="V47" s="88"/>
      <c r="X47" s="79">
        <f t="shared" si="1"/>
        <v>365.6</v>
      </c>
    </row>
    <row r="48" spans="1:24" ht="15.75" thickBot="1">
      <c r="A48" s="64">
        <v>30</v>
      </c>
      <c r="B48" s="65" t="s">
        <v>29</v>
      </c>
      <c r="C48" s="66">
        <v>18</v>
      </c>
      <c r="D48" s="127" t="s">
        <v>64</v>
      </c>
      <c r="E48" s="68">
        <v>4.58925</v>
      </c>
      <c r="F48" s="69">
        <v>232.4</v>
      </c>
      <c r="G48" s="69">
        <v>43.8</v>
      </c>
      <c r="H48" s="69">
        <v>799.7</v>
      </c>
      <c r="I48" s="69">
        <v>3160.7</v>
      </c>
      <c r="J48" s="70"/>
      <c r="K48" s="80">
        <v>276.2</v>
      </c>
      <c r="L48" s="81">
        <v>799.7</v>
      </c>
      <c r="M48" s="82">
        <v>3160.7</v>
      </c>
      <c r="N48" s="83">
        <v>4236.6</v>
      </c>
      <c r="O48" s="75"/>
      <c r="P48" s="128">
        <v>4472.5</v>
      </c>
      <c r="Q48" s="128">
        <v>4152.5</v>
      </c>
      <c r="R48" s="129">
        <v>5076.6</v>
      </c>
      <c r="S48" s="10">
        <v>19</v>
      </c>
      <c r="U48" s="88"/>
      <c r="V48" s="88"/>
      <c r="X48" s="79">
        <f t="shared" si="1"/>
        <v>4236.6</v>
      </c>
    </row>
    <row r="49" spans="1:24" ht="15.75" thickBot="1">
      <c r="A49" s="64">
        <v>31</v>
      </c>
      <c r="B49" s="65" t="s">
        <v>29</v>
      </c>
      <c r="C49" s="66">
        <v>28</v>
      </c>
      <c r="D49" s="127" t="s">
        <v>65</v>
      </c>
      <c r="E49" s="68">
        <v>4.0825</v>
      </c>
      <c r="F49" s="69">
        <v>442.3</v>
      </c>
      <c r="G49" s="69">
        <v>136.7</v>
      </c>
      <c r="H49" s="69">
        <v>1227.9</v>
      </c>
      <c r="I49" s="69">
        <v>2030.5</v>
      </c>
      <c r="J49" s="70"/>
      <c r="K49" s="80">
        <v>579</v>
      </c>
      <c r="L49" s="81">
        <v>1227.9</v>
      </c>
      <c r="M49" s="82">
        <v>2030.5</v>
      </c>
      <c r="N49" s="83">
        <v>3837.4</v>
      </c>
      <c r="O49" s="75"/>
      <c r="P49" s="128">
        <v>3706.3</v>
      </c>
      <c r="Q49" s="128">
        <v>2956</v>
      </c>
      <c r="R49" s="129">
        <v>2729.6</v>
      </c>
      <c r="S49">
        <v>20</v>
      </c>
      <c r="U49" s="88"/>
      <c r="V49" s="88"/>
      <c r="X49" s="79">
        <f t="shared" si="1"/>
        <v>3837.4</v>
      </c>
    </row>
    <row r="50" spans="1:24" ht="15.75" thickBot="1">
      <c r="A50" s="64">
        <v>32</v>
      </c>
      <c r="B50" s="65" t="s">
        <v>29</v>
      </c>
      <c r="C50" s="66">
        <v>34</v>
      </c>
      <c r="D50" s="131" t="s">
        <v>66</v>
      </c>
      <c r="E50" s="68">
        <v>4.0401</v>
      </c>
      <c r="F50" s="69">
        <v>157.4</v>
      </c>
      <c r="G50" s="69">
        <v>229.5</v>
      </c>
      <c r="H50" s="69">
        <v>390.9</v>
      </c>
      <c r="I50" s="69">
        <v>196.3</v>
      </c>
      <c r="J50" s="70"/>
      <c r="K50" s="80">
        <v>386.9</v>
      </c>
      <c r="L50" s="81">
        <v>390.9</v>
      </c>
      <c r="M50" s="82">
        <v>196.3</v>
      </c>
      <c r="N50" s="83">
        <v>974.1</v>
      </c>
      <c r="O50" s="75"/>
      <c r="P50" s="128">
        <v>1168.3</v>
      </c>
      <c r="Q50" s="128">
        <v>851.1</v>
      </c>
      <c r="R50" s="129">
        <v>856.3</v>
      </c>
      <c r="S50" s="10">
        <v>21</v>
      </c>
      <c r="U50" s="88"/>
      <c r="V50" s="88"/>
      <c r="X50" s="79">
        <f t="shared" si="1"/>
        <v>974.1</v>
      </c>
    </row>
    <row r="51" spans="1:24" ht="15.75" thickBot="1">
      <c r="A51" s="64">
        <v>33</v>
      </c>
      <c r="B51" s="65" t="s">
        <v>29</v>
      </c>
      <c r="C51" s="66">
        <v>43</v>
      </c>
      <c r="D51" s="127" t="s">
        <v>67</v>
      </c>
      <c r="E51" s="68">
        <v>4.01305</v>
      </c>
      <c r="F51" s="69">
        <v>202.4</v>
      </c>
      <c r="G51" s="69">
        <v>35.9</v>
      </c>
      <c r="H51" s="69">
        <v>344.7</v>
      </c>
      <c r="I51" s="69">
        <v>308.6</v>
      </c>
      <c r="J51" s="70"/>
      <c r="K51" s="80">
        <v>238.3</v>
      </c>
      <c r="L51" s="81">
        <v>344.7</v>
      </c>
      <c r="M51" s="82">
        <v>308.6</v>
      </c>
      <c r="N51" s="83">
        <v>891.6</v>
      </c>
      <c r="O51" s="75"/>
      <c r="P51" s="128">
        <v>651.1</v>
      </c>
      <c r="Q51" s="128">
        <v>785.9</v>
      </c>
      <c r="R51" s="129">
        <v>468</v>
      </c>
      <c r="S51">
        <v>22</v>
      </c>
      <c r="U51" s="88"/>
      <c r="V51" s="88"/>
      <c r="X51" s="79">
        <f t="shared" si="1"/>
        <v>891.6</v>
      </c>
    </row>
    <row r="52" spans="1:24" ht="15.75" thickBot="1">
      <c r="A52" s="64">
        <v>34</v>
      </c>
      <c r="B52" s="65" t="s">
        <v>29</v>
      </c>
      <c r="C52" s="66">
        <v>32</v>
      </c>
      <c r="D52" s="127" t="s">
        <v>68</v>
      </c>
      <c r="E52" s="68">
        <v>4.003399999999999</v>
      </c>
      <c r="F52" s="69">
        <v>474.4</v>
      </c>
      <c r="G52" s="69">
        <v>130.9</v>
      </c>
      <c r="H52" s="69">
        <v>765.1</v>
      </c>
      <c r="I52" s="69">
        <v>625.1</v>
      </c>
      <c r="J52" s="70"/>
      <c r="K52" s="80">
        <v>605.3</v>
      </c>
      <c r="L52" s="81">
        <v>765.1</v>
      </c>
      <c r="M52" s="82">
        <v>625.1</v>
      </c>
      <c r="N52" s="83">
        <v>1995.5</v>
      </c>
      <c r="O52" s="75"/>
      <c r="P52" s="128">
        <v>2000.6</v>
      </c>
      <c r="Q52" s="128">
        <v>2250.1</v>
      </c>
      <c r="R52" s="129">
        <v>1540.2</v>
      </c>
      <c r="S52" s="10">
        <v>23</v>
      </c>
      <c r="U52" s="88"/>
      <c r="V52" s="88"/>
      <c r="X52" s="79">
        <f t="shared" si="1"/>
        <v>1995.5</v>
      </c>
    </row>
    <row r="53" spans="1:24" ht="15.75" thickBot="1">
      <c r="A53" s="64">
        <v>35</v>
      </c>
      <c r="B53" s="65" t="s">
        <v>29</v>
      </c>
      <c r="C53" s="66">
        <v>42</v>
      </c>
      <c r="D53" s="131" t="s">
        <v>69</v>
      </c>
      <c r="E53" s="68">
        <v>3.98555</v>
      </c>
      <c r="F53" s="69">
        <v>90</v>
      </c>
      <c r="G53" s="69">
        <v>20.1</v>
      </c>
      <c r="H53" s="69">
        <v>38.1</v>
      </c>
      <c r="I53" s="69">
        <v>38.8</v>
      </c>
      <c r="J53" s="70"/>
      <c r="K53" s="80">
        <v>110.1</v>
      </c>
      <c r="L53" s="81">
        <v>38.1</v>
      </c>
      <c r="M53" s="82">
        <v>38.8</v>
      </c>
      <c r="N53" s="83">
        <v>187</v>
      </c>
      <c r="O53" s="75"/>
      <c r="P53" s="128">
        <v>245.9</v>
      </c>
      <c r="Q53" s="128">
        <v>161.3</v>
      </c>
      <c r="R53" s="129">
        <v>241.5</v>
      </c>
      <c r="S53">
        <v>24</v>
      </c>
      <c r="U53" s="88"/>
      <c r="V53" s="88"/>
      <c r="X53" s="79">
        <f t="shared" si="1"/>
        <v>187</v>
      </c>
    </row>
    <row r="54" spans="1:24" ht="15.75" thickBot="1">
      <c r="A54" s="64">
        <v>36</v>
      </c>
      <c r="B54" s="65" t="s">
        <v>29</v>
      </c>
      <c r="C54" s="66">
        <v>47</v>
      </c>
      <c r="D54" s="127" t="s">
        <v>70</v>
      </c>
      <c r="E54" s="68">
        <v>3.7003</v>
      </c>
      <c r="F54" s="69">
        <v>104.9</v>
      </c>
      <c r="G54" s="69">
        <v>112.3</v>
      </c>
      <c r="H54" s="69">
        <v>182.1</v>
      </c>
      <c r="I54" s="69">
        <v>76.6</v>
      </c>
      <c r="J54" s="70"/>
      <c r="K54" s="80">
        <v>217.2</v>
      </c>
      <c r="L54" s="81">
        <v>182.1</v>
      </c>
      <c r="M54" s="82">
        <v>76.6</v>
      </c>
      <c r="N54" s="83">
        <v>475.9</v>
      </c>
      <c r="O54" s="75"/>
      <c r="P54" s="128">
        <v>666.7</v>
      </c>
      <c r="Q54" s="128">
        <v>382.3</v>
      </c>
      <c r="R54" s="129">
        <v>425</v>
      </c>
      <c r="S54" s="10">
        <v>25</v>
      </c>
      <c r="U54" s="88"/>
      <c r="V54" s="88"/>
      <c r="X54" s="79">
        <f t="shared" si="1"/>
        <v>475.9</v>
      </c>
    </row>
    <row r="55" spans="1:24" ht="15.75" thickBot="1">
      <c r="A55" s="64">
        <v>37</v>
      </c>
      <c r="B55" s="65" t="s">
        <v>29</v>
      </c>
      <c r="C55" s="66">
        <v>35</v>
      </c>
      <c r="D55" s="131" t="s">
        <v>71</v>
      </c>
      <c r="E55" s="68">
        <v>3.6943</v>
      </c>
      <c r="F55" s="69">
        <v>474.4</v>
      </c>
      <c r="G55" s="69">
        <v>108.5</v>
      </c>
      <c r="H55" s="69">
        <v>1391.5</v>
      </c>
      <c r="I55" s="69">
        <v>211.8</v>
      </c>
      <c r="J55" s="70"/>
      <c r="K55" s="80">
        <v>582.9</v>
      </c>
      <c r="L55" s="81">
        <v>1391.5</v>
      </c>
      <c r="M55" s="82">
        <v>211.8</v>
      </c>
      <c r="N55" s="83">
        <v>2186.2</v>
      </c>
      <c r="O55" s="75"/>
      <c r="P55" s="128">
        <v>1836.7</v>
      </c>
      <c r="Q55" s="128">
        <v>1453.8</v>
      </c>
      <c r="R55" s="129">
        <v>1675</v>
      </c>
      <c r="S55">
        <v>26</v>
      </c>
      <c r="U55" s="88">
        <v>-400</v>
      </c>
      <c r="V55" s="88"/>
      <c r="X55" s="79">
        <f t="shared" si="1"/>
        <v>1786.1999999999998</v>
      </c>
    </row>
    <row r="56" spans="1:24" ht="15.75" thickBot="1">
      <c r="A56" s="64">
        <v>38</v>
      </c>
      <c r="B56" s="65" t="s">
        <v>29</v>
      </c>
      <c r="C56" s="66">
        <v>49</v>
      </c>
      <c r="D56" s="127" t="s">
        <v>72</v>
      </c>
      <c r="E56" s="68">
        <v>3.6929999999999996</v>
      </c>
      <c r="F56" s="69">
        <v>90</v>
      </c>
      <c r="G56" s="69">
        <v>3.7</v>
      </c>
      <c r="H56" s="69">
        <v>87.2</v>
      </c>
      <c r="I56" s="69">
        <v>25.1</v>
      </c>
      <c r="J56" s="70"/>
      <c r="K56" s="80">
        <v>93.7</v>
      </c>
      <c r="L56" s="81">
        <v>87.2</v>
      </c>
      <c r="M56" s="82">
        <v>25.1</v>
      </c>
      <c r="N56" s="83">
        <v>206</v>
      </c>
      <c r="O56" s="75"/>
      <c r="P56" s="128">
        <v>227.9</v>
      </c>
      <c r="Q56" s="128">
        <v>178.1</v>
      </c>
      <c r="R56" s="129">
        <v>171.1</v>
      </c>
      <c r="S56" s="10">
        <v>27</v>
      </c>
      <c r="U56" s="88">
        <v>-14.7</v>
      </c>
      <c r="V56" s="88"/>
      <c r="X56" s="79">
        <f t="shared" si="1"/>
        <v>191.3</v>
      </c>
    </row>
    <row r="57" spans="1:24" ht="15.75" thickBot="1">
      <c r="A57" s="64">
        <v>39</v>
      </c>
      <c r="B57" s="65" t="s">
        <v>29</v>
      </c>
      <c r="C57" s="66">
        <v>48</v>
      </c>
      <c r="D57" s="127" t="s">
        <v>73</v>
      </c>
      <c r="E57" s="68">
        <v>3.6671500000000004</v>
      </c>
      <c r="F57" s="69">
        <v>347.5</v>
      </c>
      <c r="G57" s="69">
        <v>34.7</v>
      </c>
      <c r="H57" s="69">
        <v>540.4</v>
      </c>
      <c r="I57" s="69">
        <v>51.4</v>
      </c>
      <c r="J57" s="70"/>
      <c r="K57" s="80">
        <v>382.2</v>
      </c>
      <c r="L57" s="81">
        <v>540.4</v>
      </c>
      <c r="M57" s="82">
        <v>51.4</v>
      </c>
      <c r="N57" s="83">
        <v>974</v>
      </c>
      <c r="O57" s="75"/>
      <c r="P57" s="128">
        <v>786.6</v>
      </c>
      <c r="Q57" s="128">
        <v>1200</v>
      </c>
      <c r="R57" s="129">
        <v>718.7</v>
      </c>
      <c r="S57">
        <v>28</v>
      </c>
      <c r="U57" s="88">
        <v>-124.2</v>
      </c>
      <c r="V57" s="88"/>
      <c r="X57" s="79">
        <f t="shared" si="1"/>
        <v>849.8</v>
      </c>
    </row>
    <row r="58" spans="1:24" ht="15.75" thickBot="1">
      <c r="A58" s="64">
        <v>40</v>
      </c>
      <c r="B58" s="65" t="s">
        <v>57</v>
      </c>
      <c r="C58" s="66">
        <v>38</v>
      </c>
      <c r="D58" s="131" t="s">
        <v>74</v>
      </c>
      <c r="E58" s="68">
        <v>3.6240500000000004</v>
      </c>
      <c r="F58" s="69">
        <v>202.4</v>
      </c>
      <c r="G58" s="69">
        <v>1918.9</v>
      </c>
      <c r="H58" s="69">
        <v>2184.4</v>
      </c>
      <c r="I58" s="69">
        <v>1410.8</v>
      </c>
      <c r="J58" s="70"/>
      <c r="K58" s="80">
        <v>2121.3</v>
      </c>
      <c r="L58" s="81">
        <v>2184.4</v>
      </c>
      <c r="M58" s="82">
        <v>1410.8</v>
      </c>
      <c r="N58" s="83">
        <v>5716.5</v>
      </c>
      <c r="O58" s="75"/>
      <c r="P58" s="128">
        <v>5067.4</v>
      </c>
      <c r="Q58" s="128">
        <v>5226.3</v>
      </c>
      <c r="R58" s="129">
        <v>4931</v>
      </c>
      <c r="S58" s="10">
        <v>29</v>
      </c>
      <c r="U58" s="88"/>
      <c r="V58" s="88"/>
      <c r="X58" s="79">
        <f t="shared" si="1"/>
        <v>5716.5</v>
      </c>
    </row>
    <row r="59" spans="1:24" ht="15.75" thickBot="1">
      <c r="A59" s="64">
        <v>41</v>
      </c>
      <c r="B59" s="65" t="s">
        <v>29</v>
      </c>
      <c r="C59" s="66">
        <v>51</v>
      </c>
      <c r="D59" s="127" t="s">
        <v>75</v>
      </c>
      <c r="E59" s="68">
        <v>3.4989999999999997</v>
      </c>
      <c r="F59" s="69">
        <v>90</v>
      </c>
      <c r="G59" s="69">
        <v>43.8</v>
      </c>
      <c r="H59" s="69">
        <v>144.6</v>
      </c>
      <c r="I59" s="69">
        <v>129.7</v>
      </c>
      <c r="J59" s="70"/>
      <c r="K59" s="80">
        <v>133.8</v>
      </c>
      <c r="L59" s="81">
        <v>144.6</v>
      </c>
      <c r="M59" s="82">
        <v>129.7</v>
      </c>
      <c r="N59" s="83">
        <v>408.1</v>
      </c>
      <c r="O59" s="75"/>
      <c r="P59" s="128">
        <v>537.3</v>
      </c>
      <c r="Q59" s="128">
        <v>485.6</v>
      </c>
      <c r="R59" s="129">
        <v>309.1</v>
      </c>
      <c r="S59">
        <v>30</v>
      </c>
      <c r="U59" s="88">
        <v>-95.2</v>
      </c>
      <c r="V59" s="88"/>
      <c r="X59" s="79">
        <f t="shared" si="1"/>
        <v>312.90000000000003</v>
      </c>
    </row>
    <row r="60" spans="1:24" ht="15.75" thickBot="1">
      <c r="A60" s="64">
        <v>42</v>
      </c>
      <c r="B60" s="65" t="s">
        <v>29</v>
      </c>
      <c r="C60" s="66">
        <v>55</v>
      </c>
      <c r="D60" s="127" t="s">
        <v>76</v>
      </c>
      <c r="E60" s="68">
        <v>3.4867500000000002</v>
      </c>
      <c r="F60" s="69">
        <v>90</v>
      </c>
      <c r="G60" s="69">
        <v>17.7</v>
      </c>
      <c r="H60" s="69">
        <v>113.7</v>
      </c>
      <c r="I60" s="69">
        <v>18.3</v>
      </c>
      <c r="J60" s="70"/>
      <c r="K60" s="80">
        <v>107.7</v>
      </c>
      <c r="L60" s="81">
        <v>113.7</v>
      </c>
      <c r="M60" s="82">
        <v>18.3</v>
      </c>
      <c r="N60" s="83">
        <v>239.7</v>
      </c>
      <c r="O60" s="75"/>
      <c r="P60" s="128">
        <v>232.6</v>
      </c>
      <c r="Q60" s="128">
        <v>66.9</v>
      </c>
      <c r="R60" s="129">
        <v>46.8</v>
      </c>
      <c r="S60" s="10">
        <v>31</v>
      </c>
      <c r="U60" s="88"/>
      <c r="V60" s="88"/>
      <c r="X60" s="79">
        <f t="shared" si="1"/>
        <v>239.7</v>
      </c>
    </row>
    <row r="61" spans="1:24" ht="15.75" thickBot="1">
      <c r="A61" s="64">
        <v>43</v>
      </c>
      <c r="B61" s="65" t="s">
        <v>29</v>
      </c>
      <c r="C61" s="66">
        <v>52</v>
      </c>
      <c r="D61" s="127" t="s">
        <v>77</v>
      </c>
      <c r="E61" s="68">
        <v>3.4852499999999997</v>
      </c>
      <c r="F61" s="69">
        <v>90</v>
      </c>
      <c r="G61" s="69">
        <v>31.7</v>
      </c>
      <c r="H61" s="69">
        <v>151.4</v>
      </c>
      <c r="I61" s="69">
        <v>5.7</v>
      </c>
      <c r="J61" s="70"/>
      <c r="K61" s="80">
        <v>121.7</v>
      </c>
      <c r="L61" s="81">
        <v>151.4</v>
      </c>
      <c r="M61" s="82">
        <v>5.7</v>
      </c>
      <c r="N61" s="83">
        <v>278.8</v>
      </c>
      <c r="O61" s="75"/>
      <c r="P61" s="128">
        <v>373.1</v>
      </c>
      <c r="Q61" s="128">
        <v>154.1</v>
      </c>
      <c r="R61" s="129">
        <v>117.7</v>
      </c>
      <c r="S61">
        <v>32</v>
      </c>
      <c r="U61" s="88"/>
      <c r="V61" s="88"/>
      <c r="X61" s="79">
        <f t="shared" si="1"/>
        <v>278.8</v>
      </c>
    </row>
    <row r="62" spans="1:24" ht="15.75" thickBot="1">
      <c r="A62" s="64">
        <v>44</v>
      </c>
      <c r="B62" s="65" t="s">
        <v>29</v>
      </c>
      <c r="C62" s="66">
        <v>54</v>
      </c>
      <c r="D62" s="127" t="s">
        <v>78</v>
      </c>
      <c r="E62" s="68">
        <v>3.4343</v>
      </c>
      <c r="F62" s="69">
        <v>172.4</v>
      </c>
      <c r="G62" s="69">
        <v>64.4</v>
      </c>
      <c r="H62" s="69">
        <v>130.9</v>
      </c>
      <c r="I62" s="69">
        <v>233.6</v>
      </c>
      <c r="J62" s="70"/>
      <c r="K62" s="80">
        <v>236.8</v>
      </c>
      <c r="L62" s="81">
        <v>130.9</v>
      </c>
      <c r="M62" s="82">
        <v>233.6</v>
      </c>
      <c r="N62" s="83">
        <v>601.3</v>
      </c>
      <c r="O62" s="75"/>
      <c r="P62" s="128">
        <v>556.6</v>
      </c>
      <c r="Q62" s="128">
        <v>657.8</v>
      </c>
      <c r="R62" s="129">
        <v>456.9</v>
      </c>
      <c r="S62" s="10">
        <v>33</v>
      </c>
      <c r="U62" s="88"/>
      <c r="V62" s="88"/>
      <c r="X62" s="79">
        <f t="shared" si="1"/>
        <v>601.3</v>
      </c>
    </row>
    <row r="63" spans="1:24" ht="15.75" thickBot="1">
      <c r="A63" s="64">
        <v>45</v>
      </c>
      <c r="B63" s="65" t="s">
        <v>57</v>
      </c>
      <c r="C63" s="66">
        <v>46</v>
      </c>
      <c r="D63" s="133" t="s">
        <v>79</v>
      </c>
      <c r="E63" s="68">
        <v>3.3907999999999996</v>
      </c>
      <c r="F63" s="69">
        <v>179.9</v>
      </c>
      <c r="G63" s="69">
        <v>1118.7</v>
      </c>
      <c r="H63" s="69">
        <v>1858.6</v>
      </c>
      <c r="I63" s="69">
        <v>905.7</v>
      </c>
      <c r="J63" s="70"/>
      <c r="K63" s="80">
        <v>1298.6</v>
      </c>
      <c r="L63" s="81">
        <v>1858.6</v>
      </c>
      <c r="M63" s="82">
        <v>905.7</v>
      </c>
      <c r="N63" s="83">
        <v>4062.9</v>
      </c>
      <c r="O63" s="75"/>
      <c r="P63" s="128">
        <v>4541.5</v>
      </c>
      <c r="Q63" s="128">
        <v>3456.2</v>
      </c>
      <c r="R63" s="129">
        <v>4394.8</v>
      </c>
      <c r="S63">
        <v>34</v>
      </c>
      <c r="U63" s="88"/>
      <c r="V63" s="88"/>
      <c r="X63" s="79">
        <f t="shared" si="1"/>
        <v>4062.9</v>
      </c>
    </row>
    <row r="64" spans="1:24" ht="15.75" thickBot="1">
      <c r="A64" s="64">
        <v>46</v>
      </c>
      <c r="B64" s="65" t="s">
        <v>29</v>
      </c>
      <c r="C64" s="66">
        <v>37</v>
      </c>
      <c r="D64" s="127" t="s">
        <v>80</v>
      </c>
      <c r="E64" s="68">
        <v>3.3133</v>
      </c>
      <c r="F64" s="69">
        <v>314.8</v>
      </c>
      <c r="G64" s="69">
        <v>28.6</v>
      </c>
      <c r="H64" s="69">
        <v>312.8</v>
      </c>
      <c r="I64" s="69">
        <v>1246.4</v>
      </c>
      <c r="J64" s="70"/>
      <c r="K64" s="80">
        <v>343.4</v>
      </c>
      <c r="L64" s="81">
        <v>312.8</v>
      </c>
      <c r="M64" s="82">
        <v>1246.4</v>
      </c>
      <c r="N64" s="83">
        <v>1902.6</v>
      </c>
      <c r="O64" s="75"/>
      <c r="P64" s="128">
        <v>2197.5</v>
      </c>
      <c r="Q64" s="128">
        <v>1730.6</v>
      </c>
      <c r="R64" s="129">
        <v>1917.1</v>
      </c>
      <c r="S64" s="10">
        <v>35</v>
      </c>
      <c r="U64" s="88"/>
      <c r="V64" s="88"/>
      <c r="X64" s="79">
        <f t="shared" si="1"/>
        <v>1902.6</v>
      </c>
    </row>
    <row r="65" spans="1:24" ht="15.75" thickBot="1">
      <c r="A65" s="64">
        <v>47</v>
      </c>
      <c r="B65" s="65" t="s">
        <v>57</v>
      </c>
      <c r="C65" s="66">
        <v>41</v>
      </c>
      <c r="D65" s="127" t="s">
        <v>81</v>
      </c>
      <c r="E65" s="68">
        <v>3.30825</v>
      </c>
      <c r="F65" s="69">
        <v>157.4</v>
      </c>
      <c r="G65" s="69">
        <v>543.3</v>
      </c>
      <c r="H65" s="69">
        <v>1363.5</v>
      </c>
      <c r="I65" s="69">
        <v>1131.9</v>
      </c>
      <c r="J65" s="70"/>
      <c r="K65" s="80">
        <v>700.7</v>
      </c>
      <c r="L65" s="81">
        <v>1363.5</v>
      </c>
      <c r="M65" s="82">
        <v>1131.9</v>
      </c>
      <c r="N65" s="83">
        <v>3196.1</v>
      </c>
      <c r="O65" s="75"/>
      <c r="P65" s="128">
        <v>3325.8</v>
      </c>
      <c r="Q65" s="128">
        <v>3325.8</v>
      </c>
      <c r="R65" s="129">
        <v>3893.5</v>
      </c>
      <c r="S65">
        <v>36</v>
      </c>
      <c r="U65" s="88"/>
      <c r="V65" s="88"/>
      <c r="X65" s="79">
        <f t="shared" si="1"/>
        <v>3196.1</v>
      </c>
    </row>
    <row r="66" spans="1:24" ht="15.75" thickBot="1">
      <c r="A66" s="64">
        <v>48</v>
      </c>
      <c r="B66" s="65" t="s">
        <v>29</v>
      </c>
      <c r="C66" s="66">
        <v>36</v>
      </c>
      <c r="D66" s="127" t="s">
        <v>82</v>
      </c>
      <c r="E66" s="68">
        <v>3.2842</v>
      </c>
      <c r="F66" s="69">
        <v>254.9</v>
      </c>
      <c r="G66" s="69">
        <v>34.6</v>
      </c>
      <c r="H66" s="69">
        <v>295.2</v>
      </c>
      <c r="I66" s="69">
        <v>931.2</v>
      </c>
      <c r="J66" s="70"/>
      <c r="K66" s="80">
        <v>289.5</v>
      </c>
      <c r="L66" s="81">
        <v>295.2</v>
      </c>
      <c r="M66" s="82">
        <v>931.2</v>
      </c>
      <c r="N66" s="83">
        <v>1515.9</v>
      </c>
      <c r="O66" s="75"/>
      <c r="P66" s="128">
        <v>2278.5</v>
      </c>
      <c r="Q66" s="128">
        <v>1357.1</v>
      </c>
      <c r="R66" s="129">
        <v>1263.4</v>
      </c>
      <c r="S66" s="10">
        <v>37</v>
      </c>
      <c r="U66" s="88">
        <v>-15.5</v>
      </c>
      <c r="V66" s="88"/>
      <c r="X66" s="79">
        <f t="shared" si="1"/>
        <v>1500.4</v>
      </c>
    </row>
    <row r="67" spans="1:24" ht="15.75" thickBot="1">
      <c r="A67" s="64">
        <v>49</v>
      </c>
      <c r="B67" s="65" t="s">
        <v>53</v>
      </c>
      <c r="C67" s="66">
        <v>40</v>
      </c>
      <c r="D67" s="127" t="s">
        <v>83</v>
      </c>
      <c r="E67" s="68">
        <v>3.28145</v>
      </c>
      <c r="F67" s="69">
        <v>269.9</v>
      </c>
      <c r="G67" s="69">
        <v>92.5</v>
      </c>
      <c r="H67" s="69">
        <v>461.9</v>
      </c>
      <c r="I67" s="69">
        <v>1691.4</v>
      </c>
      <c r="J67" s="70"/>
      <c r="K67" s="80">
        <v>362.4</v>
      </c>
      <c r="L67" s="81">
        <v>461.9</v>
      </c>
      <c r="M67" s="82">
        <v>1691.4</v>
      </c>
      <c r="N67" s="83">
        <v>2515.7</v>
      </c>
      <c r="O67" s="75"/>
      <c r="P67" s="130">
        <v>2348</v>
      </c>
      <c r="Q67" s="130">
        <v>2657.4</v>
      </c>
      <c r="R67" s="129">
        <v>3395.1</v>
      </c>
      <c r="S67">
        <v>38</v>
      </c>
      <c r="U67" s="88">
        <v>-85</v>
      </c>
      <c r="V67" s="88"/>
      <c r="X67" s="79">
        <f t="shared" si="1"/>
        <v>2430.7</v>
      </c>
    </row>
    <row r="68" spans="1:24" ht="15.75" thickBot="1">
      <c r="A68" s="64">
        <v>50</v>
      </c>
      <c r="B68" s="65" t="s">
        <v>57</v>
      </c>
      <c r="C68" s="66">
        <v>56</v>
      </c>
      <c r="D68" s="127" t="s">
        <v>84</v>
      </c>
      <c r="E68" s="68">
        <v>3.23995</v>
      </c>
      <c r="F68" s="69">
        <v>179.9</v>
      </c>
      <c r="G68" s="69">
        <v>234.5</v>
      </c>
      <c r="H68" s="69">
        <v>1146.5</v>
      </c>
      <c r="I68" s="69">
        <v>490.5</v>
      </c>
      <c r="J68" s="70"/>
      <c r="K68" s="80">
        <v>414.4</v>
      </c>
      <c r="L68" s="81">
        <v>1146.5</v>
      </c>
      <c r="M68" s="82">
        <v>490.5</v>
      </c>
      <c r="N68" s="83">
        <v>2051.4</v>
      </c>
      <c r="O68" s="75"/>
      <c r="P68" s="129">
        <v>1622.3</v>
      </c>
      <c r="Q68" s="129">
        <v>1378.7</v>
      </c>
      <c r="R68" s="129">
        <v>1279.9</v>
      </c>
      <c r="S68" s="10">
        <v>39</v>
      </c>
      <c r="U68" s="88"/>
      <c r="V68" s="88"/>
      <c r="X68" s="79">
        <f t="shared" si="1"/>
        <v>2051.4</v>
      </c>
    </row>
    <row r="69" spans="1:24" ht="15.75" thickBot="1">
      <c r="A69" s="64">
        <v>51</v>
      </c>
      <c r="B69" s="65" t="s">
        <v>57</v>
      </c>
      <c r="C69" s="66">
        <v>45</v>
      </c>
      <c r="D69" s="131" t="s">
        <v>85</v>
      </c>
      <c r="E69" s="68">
        <v>3.1957</v>
      </c>
      <c r="F69" s="69">
        <v>194.9</v>
      </c>
      <c r="G69" s="69">
        <v>184.9</v>
      </c>
      <c r="H69" s="69">
        <v>1379.9</v>
      </c>
      <c r="I69" s="69">
        <v>693</v>
      </c>
      <c r="J69" s="70"/>
      <c r="K69" s="80">
        <v>379.8</v>
      </c>
      <c r="L69" s="81">
        <v>1379.9</v>
      </c>
      <c r="M69" s="82">
        <v>693</v>
      </c>
      <c r="N69" s="83">
        <v>2452.7</v>
      </c>
      <c r="O69" s="75"/>
      <c r="P69" s="129">
        <v>2648.3</v>
      </c>
      <c r="Q69" s="129">
        <v>1829.3</v>
      </c>
      <c r="R69" s="129">
        <v>1618</v>
      </c>
      <c r="S69">
        <v>40</v>
      </c>
      <c r="U69" s="88"/>
      <c r="V69" s="88"/>
      <c r="X69" s="79">
        <f t="shared" si="1"/>
        <v>2452.7</v>
      </c>
    </row>
    <row r="70" spans="1:24" ht="15.75" thickBot="1">
      <c r="A70" s="64">
        <v>52</v>
      </c>
      <c r="B70" s="65" t="s">
        <v>57</v>
      </c>
      <c r="C70" s="66">
        <v>50</v>
      </c>
      <c r="D70" s="131" t="s">
        <v>86</v>
      </c>
      <c r="E70" s="68">
        <v>3.1552999999999995</v>
      </c>
      <c r="F70" s="69">
        <v>90</v>
      </c>
      <c r="G70" s="69">
        <v>386.6</v>
      </c>
      <c r="H70" s="69">
        <v>773.8</v>
      </c>
      <c r="I70" s="69">
        <v>550.9</v>
      </c>
      <c r="J70" s="70"/>
      <c r="K70" s="80">
        <v>476.6</v>
      </c>
      <c r="L70" s="81">
        <v>773.8</v>
      </c>
      <c r="M70" s="82">
        <v>550.9</v>
      </c>
      <c r="N70" s="83">
        <v>1801.3</v>
      </c>
      <c r="O70" s="75"/>
      <c r="P70" s="128">
        <v>1593.5</v>
      </c>
      <c r="Q70" s="128">
        <v>1855.1</v>
      </c>
      <c r="R70" s="129">
        <v>2623.7</v>
      </c>
      <c r="S70" s="10">
        <v>41</v>
      </c>
      <c r="U70" s="88"/>
      <c r="V70" s="88"/>
      <c r="X70" s="79">
        <f t="shared" si="1"/>
        <v>1801.3</v>
      </c>
    </row>
    <row r="71" spans="1:24" ht="15.75" thickBot="1">
      <c r="A71" s="64">
        <v>53</v>
      </c>
      <c r="B71" s="65" t="s">
        <v>29</v>
      </c>
      <c r="C71" s="66">
        <v>44</v>
      </c>
      <c r="D71" s="127" t="s">
        <v>87</v>
      </c>
      <c r="E71" s="68">
        <v>3.11375</v>
      </c>
      <c r="F71" s="69">
        <v>149.9</v>
      </c>
      <c r="G71" s="69">
        <v>168.9</v>
      </c>
      <c r="H71" s="69">
        <v>186</v>
      </c>
      <c r="I71" s="69">
        <v>1279.6</v>
      </c>
      <c r="J71" s="70"/>
      <c r="K71" s="80">
        <v>318.8</v>
      </c>
      <c r="L71" s="81">
        <v>186</v>
      </c>
      <c r="M71" s="82">
        <v>1279.6</v>
      </c>
      <c r="N71" s="83">
        <v>1784.4</v>
      </c>
      <c r="O71" s="75"/>
      <c r="P71" s="128">
        <v>1727.4</v>
      </c>
      <c r="Q71" s="128">
        <v>1702.7</v>
      </c>
      <c r="R71" s="129">
        <v>1800</v>
      </c>
      <c r="S71">
        <v>42</v>
      </c>
      <c r="U71" s="88">
        <v>-25.3</v>
      </c>
      <c r="V71" s="88"/>
      <c r="X71" s="79">
        <f t="shared" si="1"/>
        <v>1759.1000000000001</v>
      </c>
    </row>
    <row r="72" spans="1:24" ht="15.75" thickBot="1">
      <c r="A72" s="64">
        <v>54</v>
      </c>
      <c r="B72" s="65" t="s">
        <v>53</v>
      </c>
      <c r="C72" s="66">
        <v>29</v>
      </c>
      <c r="D72" s="127" t="s">
        <v>88</v>
      </c>
      <c r="E72" s="68">
        <v>2.96805</v>
      </c>
      <c r="F72" s="69">
        <v>577.2</v>
      </c>
      <c r="G72" s="69">
        <v>1605.4</v>
      </c>
      <c r="H72" s="69">
        <v>1230.4</v>
      </c>
      <c r="I72" s="69">
        <v>1066.3</v>
      </c>
      <c r="J72" s="70"/>
      <c r="K72" s="80">
        <v>2182.6</v>
      </c>
      <c r="L72" s="81">
        <v>1230.4</v>
      </c>
      <c r="M72" s="82">
        <v>1066.3</v>
      </c>
      <c r="N72" s="83">
        <v>4479.3</v>
      </c>
      <c r="O72" s="75"/>
      <c r="P72" s="128">
        <v>4589.9</v>
      </c>
      <c r="Q72" s="128">
        <v>3458.5</v>
      </c>
      <c r="R72" s="129">
        <v>4754.9</v>
      </c>
      <c r="S72" s="10">
        <v>43</v>
      </c>
      <c r="U72" s="88">
        <v>-104.1</v>
      </c>
      <c r="V72" s="88"/>
      <c r="X72" s="79">
        <f t="shared" si="1"/>
        <v>4375.2</v>
      </c>
    </row>
    <row r="73" spans="1:24" ht="15.75" thickBot="1">
      <c r="A73" s="64">
        <v>55</v>
      </c>
      <c r="B73" s="65" t="s">
        <v>57</v>
      </c>
      <c r="C73" s="66">
        <v>58</v>
      </c>
      <c r="D73" s="127" t="s">
        <v>89</v>
      </c>
      <c r="E73" s="68">
        <v>2.95965</v>
      </c>
      <c r="F73" s="69">
        <v>104.9</v>
      </c>
      <c r="G73" s="69">
        <v>79.7</v>
      </c>
      <c r="H73" s="69">
        <v>727.9</v>
      </c>
      <c r="I73" s="69">
        <v>152.2</v>
      </c>
      <c r="J73" s="70"/>
      <c r="K73" s="80">
        <v>184.6</v>
      </c>
      <c r="L73" s="81">
        <v>727.9</v>
      </c>
      <c r="M73" s="82">
        <v>152.2</v>
      </c>
      <c r="N73" s="83">
        <v>1064.7</v>
      </c>
      <c r="O73" s="75"/>
      <c r="P73" s="128">
        <v>1138.4</v>
      </c>
      <c r="Q73" s="128">
        <v>1080.4</v>
      </c>
      <c r="R73" s="129">
        <v>1248.7</v>
      </c>
      <c r="S73">
        <v>44</v>
      </c>
      <c r="U73" s="88"/>
      <c r="V73" s="88"/>
      <c r="X73" s="79">
        <f t="shared" si="1"/>
        <v>1064.7</v>
      </c>
    </row>
    <row r="74" spans="1:24" ht="15.75" thickBot="1">
      <c r="A74" s="64">
        <v>56</v>
      </c>
      <c r="B74" s="65" t="s">
        <v>57</v>
      </c>
      <c r="C74" s="66">
        <v>59</v>
      </c>
      <c r="D74" s="127" t="s">
        <v>90</v>
      </c>
      <c r="E74" s="68">
        <v>2.91965</v>
      </c>
      <c r="F74" s="69">
        <v>149.9</v>
      </c>
      <c r="G74" s="69">
        <v>307.3</v>
      </c>
      <c r="H74" s="69">
        <v>839.1</v>
      </c>
      <c r="I74" s="69">
        <v>926.3</v>
      </c>
      <c r="J74" s="70"/>
      <c r="K74" s="80">
        <v>457.2</v>
      </c>
      <c r="L74" s="81">
        <v>839.1</v>
      </c>
      <c r="M74" s="82">
        <v>926.3</v>
      </c>
      <c r="N74" s="83">
        <v>2222.6</v>
      </c>
      <c r="O74" s="75"/>
      <c r="P74" s="128">
        <v>2907.1</v>
      </c>
      <c r="Q74" s="128">
        <v>2139.8</v>
      </c>
      <c r="R74" s="129">
        <v>3494.1</v>
      </c>
      <c r="S74" s="10">
        <v>45</v>
      </c>
      <c r="U74" s="88"/>
      <c r="V74" s="88"/>
      <c r="X74" s="79">
        <f t="shared" si="1"/>
        <v>2222.6</v>
      </c>
    </row>
    <row r="75" spans="1:24" ht="15.75" thickBot="1">
      <c r="A75" s="64">
        <v>57</v>
      </c>
      <c r="B75" s="65" t="s">
        <v>91</v>
      </c>
      <c r="C75" s="66">
        <v>60</v>
      </c>
      <c r="D75" s="131" t="s">
        <v>92</v>
      </c>
      <c r="E75" s="68">
        <v>2.8864</v>
      </c>
      <c r="F75" s="69">
        <v>277.3</v>
      </c>
      <c r="G75" s="69">
        <v>82</v>
      </c>
      <c r="H75" s="69">
        <v>843.4</v>
      </c>
      <c r="I75" s="69">
        <v>977.2</v>
      </c>
      <c r="J75" s="70"/>
      <c r="K75" s="80">
        <v>359.3</v>
      </c>
      <c r="L75" s="81">
        <v>843.4</v>
      </c>
      <c r="M75" s="82">
        <v>977.2</v>
      </c>
      <c r="N75" s="83">
        <v>2179.9</v>
      </c>
      <c r="O75" s="75"/>
      <c r="P75" s="134">
        <v>1201.5</v>
      </c>
      <c r="Q75" s="134">
        <v>1474.3</v>
      </c>
      <c r="R75" s="129">
        <v>1712.8</v>
      </c>
      <c r="S75">
        <v>46</v>
      </c>
      <c r="U75" s="88"/>
      <c r="V75" s="88"/>
      <c r="X75" s="79">
        <f t="shared" si="1"/>
        <v>2179.9</v>
      </c>
    </row>
    <row r="76" spans="1:24" ht="15.75" thickBot="1">
      <c r="A76" s="64">
        <v>58</v>
      </c>
      <c r="B76" s="65" t="s">
        <v>29</v>
      </c>
      <c r="C76" s="66">
        <v>64</v>
      </c>
      <c r="D76" s="127" t="s">
        <v>93</v>
      </c>
      <c r="E76" s="68">
        <v>2.8182</v>
      </c>
      <c r="F76" s="69">
        <v>164.9</v>
      </c>
      <c r="G76" s="69">
        <v>38.7</v>
      </c>
      <c r="H76" s="69">
        <v>211.3</v>
      </c>
      <c r="I76" s="69">
        <v>107.1</v>
      </c>
      <c r="J76" s="70"/>
      <c r="K76" s="80">
        <v>203.6</v>
      </c>
      <c r="L76" s="81">
        <v>211.3</v>
      </c>
      <c r="M76" s="82">
        <v>107.1</v>
      </c>
      <c r="N76" s="83">
        <v>522</v>
      </c>
      <c r="O76" s="75"/>
      <c r="P76" s="128">
        <v>135.8</v>
      </c>
      <c r="Q76" s="128">
        <v>806.3</v>
      </c>
      <c r="R76" s="129">
        <v>874.7</v>
      </c>
      <c r="S76" s="10">
        <v>47</v>
      </c>
      <c r="U76" s="88"/>
      <c r="V76" s="88"/>
      <c r="X76" s="79">
        <f t="shared" si="1"/>
        <v>522</v>
      </c>
    </row>
    <row r="77" spans="1:24" ht="15.75" thickBot="1">
      <c r="A77" s="64">
        <v>59</v>
      </c>
      <c r="B77" s="65" t="s">
        <v>94</v>
      </c>
      <c r="C77" s="66">
        <v>53</v>
      </c>
      <c r="D77" s="127" t="s">
        <v>95</v>
      </c>
      <c r="E77" s="68">
        <v>2.8110999999999997</v>
      </c>
      <c r="F77" s="69">
        <v>307.3</v>
      </c>
      <c r="G77" s="69">
        <v>273.2</v>
      </c>
      <c r="H77" s="69">
        <v>553.5</v>
      </c>
      <c r="I77" s="69">
        <v>1276.7</v>
      </c>
      <c r="J77" s="70"/>
      <c r="K77" s="80">
        <v>580.5</v>
      </c>
      <c r="L77" s="81">
        <v>553.5</v>
      </c>
      <c r="M77" s="82">
        <v>1276.7</v>
      </c>
      <c r="N77" s="83">
        <v>2410.7</v>
      </c>
      <c r="O77" s="75"/>
      <c r="P77" s="134">
        <v>2082</v>
      </c>
      <c r="Q77" s="134">
        <v>1573.8</v>
      </c>
      <c r="R77" s="129">
        <v>615.3</v>
      </c>
      <c r="S77">
        <v>48</v>
      </c>
      <c r="U77" s="88"/>
      <c r="V77" s="88"/>
      <c r="X77" s="79">
        <f t="shared" si="1"/>
        <v>2410.7</v>
      </c>
    </row>
    <row r="78" spans="1:24" ht="15.75" thickBot="1">
      <c r="A78" s="90">
        <v>60</v>
      </c>
      <c r="B78" s="91" t="s">
        <v>29</v>
      </c>
      <c r="C78" s="92">
        <v>39</v>
      </c>
      <c r="D78" s="135" t="s">
        <v>96</v>
      </c>
      <c r="E78" s="94">
        <v>2.7972500000000005</v>
      </c>
      <c r="F78" s="95">
        <v>134.8</v>
      </c>
      <c r="G78" s="95">
        <v>15.4</v>
      </c>
      <c r="H78" s="95">
        <v>50.5</v>
      </c>
      <c r="I78" s="95">
        <v>1501.5</v>
      </c>
      <c r="J78" s="70"/>
      <c r="K78" s="96">
        <v>150.2</v>
      </c>
      <c r="L78" s="97">
        <v>50.5</v>
      </c>
      <c r="M78" s="98">
        <v>1501.5</v>
      </c>
      <c r="N78" s="99">
        <v>1702.2</v>
      </c>
      <c r="O78" s="75"/>
      <c r="P78" s="136">
        <v>1968.3</v>
      </c>
      <c r="Q78" s="136">
        <v>1591.9</v>
      </c>
      <c r="R78" s="137">
        <v>1940.8</v>
      </c>
      <c r="S78" s="10">
        <v>49</v>
      </c>
      <c r="U78" s="88"/>
      <c r="V78" s="88"/>
      <c r="X78" s="79">
        <f t="shared" si="1"/>
        <v>1702.2</v>
      </c>
    </row>
    <row r="79" spans="3:24" s="103" customFormat="1" ht="19.5" customHeight="1" thickBot="1" thickTop="1">
      <c r="C79" s="104"/>
      <c r="D79" s="105" t="s">
        <v>7</v>
      </c>
      <c r="F79" s="106">
        <f>SUM(F30:F78)</f>
        <v>11249.999999999993</v>
      </c>
      <c r="G79" s="106">
        <f>SUM(G30:G78)</f>
        <v>11250.000000000002</v>
      </c>
      <c r="H79" s="106">
        <f>SUM(H30:H78)</f>
        <v>33750.00000000001</v>
      </c>
      <c r="I79" s="106">
        <f>SUM(I30:I78)</f>
        <v>56249.99999999999</v>
      </c>
      <c r="J79" s="107"/>
      <c r="K79" s="108">
        <f>SUM(K30:K78)</f>
        <v>22499.999999999996</v>
      </c>
      <c r="L79" s="109">
        <f>SUM(L30:L78)</f>
        <v>33750.00000000001</v>
      </c>
      <c r="M79" s="109">
        <f>SUM(M30:M78)</f>
        <v>56249.99999999999</v>
      </c>
      <c r="N79" s="110">
        <f>SUM(N30:N78)</f>
        <v>112499.99999999999</v>
      </c>
      <c r="O79" s="111"/>
      <c r="P79" s="138">
        <f>SUM(P30:P78)</f>
        <v>110719.20000000001</v>
      </c>
      <c r="Q79" s="138">
        <f>SUM(Q30:Q78)</f>
        <v>96484.10000000002</v>
      </c>
      <c r="R79" s="111">
        <f>SUM(R30:R78)</f>
        <v>103996.29999999999</v>
      </c>
      <c r="U79" s="75">
        <f>SUM(U30:U78)</f>
        <v>-2711.599999999999</v>
      </c>
      <c r="V79" s="75">
        <f>SUM(V30:V78)</f>
        <v>-1139.7</v>
      </c>
      <c r="X79" s="113">
        <f>SUM(X30:X78)</f>
        <v>108648.69999999998</v>
      </c>
    </row>
    <row r="80" ht="12.75">
      <c r="C80" s="115"/>
    </row>
    <row r="81" spans="2:24" s="10" customFormat="1" ht="23.25" customHeight="1">
      <c r="B81" s="11" t="s">
        <v>97</v>
      </c>
      <c r="C81" s="115"/>
      <c r="D81"/>
      <c r="E81" s="12"/>
      <c r="F81" s="13"/>
      <c r="G81" s="14"/>
      <c r="H81" s="15"/>
      <c r="X81" s="87">
        <f>SUM(X79-U79-V79)</f>
        <v>112499.99999999999</v>
      </c>
    </row>
    <row r="82" spans="2:8" s="10" customFormat="1" ht="8.25" customHeight="1">
      <c r="B82" s="18"/>
      <c r="C82" s="115"/>
      <c r="D82"/>
      <c r="E82" s="12"/>
      <c r="F82" s="13"/>
      <c r="G82" s="14"/>
      <c r="H82" s="15"/>
    </row>
    <row r="83" spans="2:9" s="10" customFormat="1" ht="18" customHeight="1" thickBot="1">
      <c r="B83" s="18"/>
      <c r="C83" s="115"/>
      <c r="D83"/>
      <c r="E83" s="12"/>
      <c r="F83" s="169" t="s">
        <v>4</v>
      </c>
      <c r="G83" s="170"/>
      <c r="H83" s="170"/>
      <c r="I83" s="171"/>
    </row>
    <row r="84" spans="2:24" s="10" customFormat="1" ht="19.5" customHeight="1" thickBot="1">
      <c r="B84"/>
      <c r="C84" s="122"/>
      <c r="D84" s="20"/>
      <c r="F84" s="13"/>
      <c r="G84" s="14"/>
      <c r="H84" s="15"/>
      <c r="K84" s="21" t="s">
        <v>5</v>
      </c>
      <c r="L84" s="22"/>
      <c r="M84" s="23"/>
      <c r="N84" s="24"/>
      <c r="P84" s="172" t="s">
        <v>6</v>
      </c>
      <c r="Q84" s="173"/>
      <c r="R84" s="174"/>
      <c r="X84" s="25" t="s">
        <v>7</v>
      </c>
    </row>
    <row r="85" spans="2:24" s="10" customFormat="1" ht="16.5" customHeight="1" thickBot="1">
      <c r="B85"/>
      <c r="C85" s="122"/>
      <c r="D85" s="26"/>
      <c r="E85" s="27"/>
      <c r="F85" s="28" t="s">
        <v>8</v>
      </c>
      <c r="G85" s="29" t="s">
        <v>9</v>
      </c>
      <c r="H85" s="28" t="s">
        <v>10</v>
      </c>
      <c r="I85" s="30" t="s">
        <v>11</v>
      </c>
      <c r="J85" s="31"/>
      <c r="K85" s="32"/>
      <c r="L85" s="33"/>
      <c r="M85" s="34"/>
      <c r="N85" s="35" t="s">
        <v>12</v>
      </c>
      <c r="X85" s="36" t="s">
        <v>13</v>
      </c>
    </row>
    <row r="86" spans="1:24" s="10" customFormat="1" ht="16.5" customHeight="1">
      <c r="A86" s="37" t="s">
        <v>14</v>
      </c>
      <c r="B86"/>
      <c r="C86" s="38" t="s">
        <v>14</v>
      </c>
      <c r="D86" s="39"/>
      <c r="E86" s="37" t="s">
        <v>14</v>
      </c>
      <c r="F86" s="40" t="s">
        <v>12</v>
      </c>
      <c r="G86" s="41" t="s">
        <v>12</v>
      </c>
      <c r="H86" s="40" t="s">
        <v>12</v>
      </c>
      <c r="I86" s="42" t="s">
        <v>12</v>
      </c>
      <c r="J86" s="43"/>
      <c r="K86" s="44" t="s">
        <v>8</v>
      </c>
      <c r="L86" s="45" t="s">
        <v>15</v>
      </c>
      <c r="M86" s="46" t="s">
        <v>11</v>
      </c>
      <c r="N86" s="47" t="s">
        <v>16</v>
      </c>
      <c r="P86" s="48" t="s">
        <v>17</v>
      </c>
      <c r="Q86" s="48" t="s">
        <v>17</v>
      </c>
      <c r="R86" s="48" t="s">
        <v>17</v>
      </c>
      <c r="U86" s="50" t="s">
        <v>18</v>
      </c>
      <c r="V86" s="50" t="s">
        <v>19</v>
      </c>
      <c r="X86" s="36" t="s">
        <v>16</v>
      </c>
    </row>
    <row r="87" spans="1:24" s="10" customFormat="1" ht="15.75" thickBot="1">
      <c r="A87" s="51">
        <v>2004</v>
      </c>
      <c r="B87" s="52"/>
      <c r="C87" s="53">
        <v>2003</v>
      </c>
      <c r="D87" s="54" t="s">
        <v>98</v>
      </c>
      <c r="E87" s="55" t="s">
        <v>21</v>
      </c>
      <c r="F87" s="56" t="s">
        <v>22</v>
      </c>
      <c r="G87" s="56" t="s">
        <v>22</v>
      </c>
      <c r="H87" s="56" t="s">
        <v>22</v>
      </c>
      <c r="I87" s="56" t="s">
        <v>22</v>
      </c>
      <c r="J87" s="57"/>
      <c r="K87" s="58" t="s">
        <v>23</v>
      </c>
      <c r="L87" s="59"/>
      <c r="M87" s="59"/>
      <c r="N87" s="60" t="s">
        <v>24</v>
      </c>
      <c r="P87" s="61" t="s">
        <v>25</v>
      </c>
      <c r="Q87" s="61" t="s">
        <v>26</v>
      </c>
      <c r="R87" s="61" t="s">
        <v>27</v>
      </c>
      <c r="U87" s="62" t="s">
        <v>28</v>
      </c>
      <c r="V87" s="62" t="s">
        <v>28</v>
      </c>
      <c r="X87" s="63" t="s">
        <v>24</v>
      </c>
    </row>
    <row r="88" spans="1:24" ht="15.75" thickBot="1">
      <c r="A88" s="139">
        <v>61</v>
      </c>
      <c r="B88" s="89" t="s">
        <v>29</v>
      </c>
      <c r="C88" s="140">
        <v>62</v>
      </c>
      <c r="D88" s="123" t="s">
        <v>99</v>
      </c>
      <c r="E88" s="141">
        <v>2.77135</v>
      </c>
      <c r="F88" s="69">
        <v>12.8</v>
      </c>
      <c r="G88" s="69">
        <v>1.5</v>
      </c>
      <c r="H88" s="69">
        <v>70.4</v>
      </c>
      <c r="I88" s="69">
        <v>36.2</v>
      </c>
      <c r="J88" s="70"/>
      <c r="K88" s="71">
        <v>14.3</v>
      </c>
      <c r="L88" s="72">
        <v>70.4</v>
      </c>
      <c r="M88" s="73">
        <v>36.2</v>
      </c>
      <c r="N88" s="74">
        <v>120.9</v>
      </c>
      <c r="O88" s="75"/>
      <c r="P88" s="129">
        <v>119.9</v>
      </c>
      <c r="Q88" s="129">
        <v>655.3</v>
      </c>
      <c r="R88" s="129">
        <v>884.4</v>
      </c>
      <c r="S88" s="10">
        <v>1</v>
      </c>
      <c r="U88" s="88">
        <v>-2.5</v>
      </c>
      <c r="V88" s="142"/>
      <c r="X88" s="79">
        <f aca="true" t="shared" si="2" ref="X88:X107">SUM(N88+(U88+V88))</f>
        <v>118.4</v>
      </c>
    </row>
    <row r="89" spans="1:24" ht="15.75" thickBot="1">
      <c r="A89" s="64">
        <v>62</v>
      </c>
      <c r="B89" s="65" t="s">
        <v>29</v>
      </c>
      <c r="C89" s="66">
        <v>57</v>
      </c>
      <c r="D89" s="123" t="s">
        <v>100</v>
      </c>
      <c r="E89" s="68">
        <v>2.7501499999999997</v>
      </c>
      <c r="F89" s="69">
        <v>20.5</v>
      </c>
      <c r="G89" s="69">
        <v>16.7</v>
      </c>
      <c r="H89" s="69">
        <v>42.9</v>
      </c>
      <c r="I89" s="69">
        <v>428.7</v>
      </c>
      <c r="J89" s="70"/>
      <c r="K89" s="80">
        <v>37.2</v>
      </c>
      <c r="L89" s="81">
        <v>42.9</v>
      </c>
      <c r="M89" s="82">
        <v>428.7</v>
      </c>
      <c r="N89" s="83">
        <v>508.8</v>
      </c>
      <c r="O89" s="75"/>
      <c r="P89" s="128">
        <v>1916.6</v>
      </c>
      <c r="Q89" s="128">
        <v>1744.6</v>
      </c>
      <c r="R89" s="129">
        <v>2336.2</v>
      </c>
      <c r="S89" s="10">
        <v>2</v>
      </c>
      <c r="U89" s="88"/>
      <c r="V89" s="142"/>
      <c r="X89" s="79">
        <f t="shared" si="2"/>
        <v>508.8</v>
      </c>
    </row>
    <row r="90" spans="1:24" ht="15.75" thickBot="1">
      <c r="A90" s="64">
        <v>63</v>
      </c>
      <c r="B90" s="65" t="s">
        <v>29</v>
      </c>
      <c r="C90" s="66">
        <v>63</v>
      </c>
      <c r="D90" s="127" t="s">
        <v>101</v>
      </c>
      <c r="E90" s="68">
        <v>2.70155</v>
      </c>
      <c r="F90" s="69">
        <v>7.7</v>
      </c>
      <c r="G90" s="69">
        <v>2.6</v>
      </c>
      <c r="H90" s="69">
        <v>17.2</v>
      </c>
      <c r="I90" s="69">
        <v>13.5</v>
      </c>
      <c r="J90" s="70"/>
      <c r="K90" s="80">
        <v>10.3</v>
      </c>
      <c r="L90" s="81">
        <v>17.2</v>
      </c>
      <c r="M90" s="82">
        <v>13.5</v>
      </c>
      <c r="N90" s="83">
        <v>41</v>
      </c>
      <c r="O90" s="75"/>
      <c r="P90" s="129">
        <v>93.4</v>
      </c>
      <c r="Q90" s="129">
        <v>95.1</v>
      </c>
      <c r="R90" s="129">
        <v>82.9</v>
      </c>
      <c r="S90" s="10">
        <v>3</v>
      </c>
      <c r="U90" s="88">
        <v>-15</v>
      </c>
      <c r="V90" s="142"/>
      <c r="X90" s="79">
        <f t="shared" si="2"/>
        <v>26</v>
      </c>
    </row>
    <row r="91" spans="1:24" ht="15.75" thickBot="1">
      <c r="A91" s="64">
        <v>64</v>
      </c>
      <c r="B91" s="65" t="s">
        <v>29</v>
      </c>
      <c r="C91" s="66">
        <v>66</v>
      </c>
      <c r="D91" s="127" t="s">
        <v>102</v>
      </c>
      <c r="E91" s="68">
        <v>2.5715500000000002</v>
      </c>
      <c r="F91" s="69">
        <v>39.4</v>
      </c>
      <c r="G91" s="69">
        <v>17.7</v>
      </c>
      <c r="H91" s="69">
        <v>101</v>
      </c>
      <c r="I91" s="69">
        <v>46</v>
      </c>
      <c r="J91" s="70"/>
      <c r="K91" s="80">
        <v>57.1</v>
      </c>
      <c r="L91" s="81">
        <v>101</v>
      </c>
      <c r="M91" s="82">
        <v>46</v>
      </c>
      <c r="N91" s="83">
        <v>204.1</v>
      </c>
      <c r="O91" s="75"/>
      <c r="P91" s="134">
        <v>203.6</v>
      </c>
      <c r="Q91" s="134">
        <v>767.2</v>
      </c>
      <c r="R91" s="129">
        <v>1210.5</v>
      </c>
      <c r="S91" s="10">
        <v>4</v>
      </c>
      <c r="U91" s="88"/>
      <c r="V91" s="142"/>
      <c r="X91" s="79">
        <f t="shared" si="2"/>
        <v>204.1</v>
      </c>
    </row>
    <row r="92" spans="1:24" ht="15.75" thickBot="1">
      <c r="A92" s="64">
        <v>65</v>
      </c>
      <c r="B92" s="65" t="s">
        <v>57</v>
      </c>
      <c r="C92" s="66">
        <v>61</v>
      </c>
      <c r="D92" s="127" t="s">
        <v>103</v>
      </c>
      <c r="E92" s="68">
        <v>2.4693</v>
      </c>
      <c r="F92" s="69">
        <v>18.8</v>
      </c>
      <c r="G92" s="69">
        <v>223.7</v>
      </c>
      <c r="H92" s="69">
        <v>294.7</v>
      </c>
      <c r="I92" s="69">
        <v>188.1</v>
      </c>
      <c r="J92" s="70"/>
      <c r="K92" s="80">
        <v>242.5</v>
      </c>
      <c r="L92" s="81">
        <v>294.7</v>
      </c>
      <c r="M92" s="82">
        <v>188.1</v>
      </c>
      <c r="N92" s="83">
        <v>725.3</v>
      </c>
      <c r="O92" s="75"/>
      <c r="P92" s="134">
        <v>1017.4</v>
      </c>
      <c r="Q92" s="134">
        <v>941.1</v>
      </c>
      <c r="R92" s="129">
        <v>1001.5</v>
      </c>
      <c r="S92" s="10">
        <v>5</v>
      </c>
      <c r="U92" s="88"/>
      <c r="V92" s="142"/>
      <c r="X92" s="79">
        <f t="shared" si="2"/>
        <v>725.3</v>
      </c>
    </row>
    <row r="93" spans="1:24" ht="15.75" thickBot="1">
      <c r="A93" s="64">
        <v>66</v>
      </c>
      <c r="B93" s="65" t="s">
        <v>29</v>
      </c>
      <c r="C93" s="66">
        <v>65</v>
      </c>
      <c r="D93" s="131" t="s">
        <v>104</v>
      </c>
      <c r="E93" s="68">
        <v>2.44</v>
      </c>
      <c r="F93" s="69">
        <v>7.7</v>
      </c>
      <c r="G93" s="69">
        <v>7.1</v>
      </c>
      <c r="H93" s="69">
        <v>21.9</v>
      </c>
      <c r="I93" s="69">
        <v>0</v>
      </c>
      <c r="J93" s="70"/>
      <c r="K93" s="80">
        <v>14.8</v>
      </c>
      <c r="L93" s="81">
        <v>21.9</v>
      </c>
      <c r="M93" s="82">
        <v>0</v>
      </c>
      <c r="N93" s="83">
        <v>36.7</v>
      </c>
      <c r="O93" s="75"/>
      <c r="P93" s="134">
        <v>28.8</v>
      </c>
      <c r="Q93" s="134">
        <v>109.8</v>
      </c>
      <c r="R93" s="129">
        <v>179</v>
      </c>
      <c r="S93" s="10">
        <v>6</v>
      </c>
      <c r="U93" s="88"/>
      <c r="V93" s="142"/>
      <c r="X93" s="79">
        <f t="shared" si="2"/>
        <v>36.7</v>
      </c>
    </row>
    <row r="94" spans="1:24" ht="15.75" thickBot="1">
      <c r="A94" s="64">
        <v>67</v>
      </c>
      <c r="B94" s="65" t="s">
        <v>29</v>
      </c>
      <c r="C94" s="66">
        <v>69</v>
      </c>
      <c r="D94" s="143" t="s">
        <v>105</v>
      </c>
      <c r="E94" s="68">
        <v>2.39825</v>
      </c>
      <c r="F94" s="69">
        <v>10.3</v>
      </c>
      <c r="G94" s="69">
        <v>6.2</v>
      </c>
      <c r="H94" s="69">
        <v>11.8</v>
      </c>
      <c r="I94" s="69">
        <v>100.1</v>
      </c>
      <c r="J94" s="70"/>
      <c r="K94" s="80">
        <v>16.5</v>
      </c>
      <c r="L94" s="81">
        <v>11.8</v>
      </c>
      <c r="M94" s="82">
        <v>100.1</v>
      </c>
      <c r="N94" s="83">
        <v>128.4</v>
      </c>
      <c r="O94" s="75"/>
      <c r="P94" s="134">
        <v>152.7</v>
      </c>
      <c r="Q94" s="134">
        <v>222.9</v>
      </c>
      <c r="R94" s="129">
        <v>109.4</v>
      </c>
      <c r="S94" s="10">
        <v>7</v>
      </c>
      <c r="U94" s="88"/>
      <c r="V94" s="142"/>
      <c r="X94" s="79">
        <f t="shared" si="2"/>
        <v>128.4</v>
      </c>
    </row>
    <row r="95" spans="1:24" ht="15.75" thickBot="1">
      <c r="A95" s="64">
        <v>68</v>
      </c>
      <c r="B95" s="65" t="s">
        <v>53</v>
      </c>
      <c r="C95" s="66">
        <v>67</v>
      </c>
      <c r="D95" s="131" t="s">
        <v>106</v>
      </c>
      <c r="E95" s="68">
        <v>2.24275</v>
      </c>
      <c r="F95" s="69">
        <v>105.2</v>
      </c>
      <c r="G95" s="69">
        <v>83.9</v>
      </c>
      <c r="H95" s="69">
        <v>373.7</v>
      </c>
      <c r="I95" s="69">
        <v>345.1</v>
      </c>
      <c r="J95" s="70"/>
      <c r="K95" s="80">
        <v>189.1</v>
      </c>
      <c r="L95" s="81">
        <v>373.7</v>
      </c>
      <c r="M95" s="82">
        <v>345.1</v>
      </c>
      <c r="N95" s="83">
        <v>907.9</v>
      </c>
      <c r="O95" s="75"/>
      <c r="P95" s="134">
        <v>854.5</v>
      </c>
      <c r="Q95" s="134">
        <v>1222.5</v>
      </c>
      <c r="R95" s="129">
        <v>1094.5</v>
      </c>
      <c r="S95" s="10">
        <v>8</v>
      </c>
      <c r="U95" s="88">
        <v>-2.8</v>
      </c>
      <c r="V95" s="142"/>
      <c r="X95" s="79">
        <f t="shared" si="2"/>
        <v>905.1</v>
      </c>
    </row>
    <row r="96" spans="1:24" ht="15.75" thickBot="1">
      <c r="A96" s="64">
        <v>69</v>
      </c>
      <c r="B96" s="65" t="s">
        <v>29</v>
      </c>
      <c r="C96" s="66">
        <v>68</v>
      </c>
      <c r="D96" s="131" t="s">
        <v>107</v>
      </c>
      <c r="E96" s="68">
        <v>2.21655</v>
      </c>
      <c r="F96" s="69">
        <v>15.4</v>
      </c>
      <c r="G96" s="69">
        <v>5.3</v>
      </c>
      <c r="H96" s="69">
        <v>52.8</v>
      </c>
      <c r="I96" s="69">
        <v>148.3</v>
      </c>
      <c r="J96" s="70"/>
      <c r="K96" s="80">
        <v>20.7</v>
      </c>
      <c r="L96" s="81">
        <v>52.8</v>
      </c>
      <c r="M96" s="82">
        <v>148.3</v>
      </c>
      <c r="N96" s="83">
        <v>221.8</v>
      </c>
      <c r="O96" s="75"/>
      <c r="P96" s="134">
        <v>303.8</v>
      </c>
      <c r="Q96" s="134">
        <v>470.8</v>
      </c>
      <c r="R96" s="129">
        <v>424.7</v>
      </c>
      <c r="S96" s="10">
        <v>9</v>
      </c>
      <c r="U96" s="88">
        <v>-1.9</v>
      </c>
      <c r="V96" s="88">
        <v>-11</v>
      </c>
      <c r="X96" s="79">
        <f t="shared" si="2"/>
        <v>208.9</v>
      </c>
    </row>
    <row r="97" spans="1:24" ht="15.75" thickBot="1">
      <c r="A97" s="64">
        <v>70</v>
      </c>
      <c r="B97" s="65" t="s">
        <v>29</v>
      </c>
      <c r="C97" s="66">
        <v>76</v>
      </c>
      <c r="D97" s="127" t="s">
        <v>108</v>
      </c>
      <c r="E97" s="68">
        <v>2.131</v>
      </c>
      <c r="F97" s="69">
        <v>27.4</v>
      </c>
      <c r="G97" s="69">
        <v>5.1</v>
      </c>
      <c r="H97" s="69">
        <v>37.3</v>
      </c>
      <c r="I97" s="69">
        <v>165.9</v>
      </c>
      <c r="J97" s="70"/>
      <c r="K97" s="80">
        <v>32.5</v>
      </c>
      <c r="L97" s="81">
        <v>37.3</v>
      </c>
      <c r="M97" s="82">
        <v>165.9</v>
      </c>
      <c r="N97" s="83">
        <v>235.7</v>
      </c>
      <c r="O97" s="75"/>
      <c r="P97" s="134">
        <v>76.3</v>
      </c>
      <c r="Q97" s="134">
        <v>284.2</v>
      </c>
      <c r="R97" s="129">
        <v>285.1</v>
      </c>
      <c r="S97" s="10">
        <v>10</v>
      </c>
      <c r="U97" s="88">
        <v>-3.7</v>
      </c>
      <c r="V97" s="142"/>
      <c r="X97" s="79">
        <f t="shared" si="2"/>
        <v>232</v>
      </c>
    </row>
    <row r="98" spans="1:24" ht="15.75" thickBot="1">
      <c r="A98" s="64">
        <v>71</v>
      </c>
      <c r="B98" s="65" t="s">
        <v>57</v>
      </c>
      <c r="C98" s="66">
        <v>71</v>
      </c>
      <c r="D98" s="127" t="s">
        <v>109</v>
      </c>
      <c r="E98" s="68">
        <v>2.0934</v>
      </c>
      <c r="F98" s="69">
        <v>10.3</v>
      </c>
      <c r="G98" s="69">
        <v>11.5</v>
      </c>
      <c r="H98" s="69">
        <v>44.3</v>
      </c>
      <c r="I98" s="69">
        <v>30.3</v>
      </c>
      <c r="J98" s="70"/>
      <c r="K98" s="80">
        <v>21.8</v>
      </c>
      <c r="L98" s="81">
        <v>44.3</v>
      </c>
      <c r="M98" s="82">
        <v>30.3</v>
      </c>
      <c r="N98" s="83">
        <v>96.4</v>
      </c>
      <c r="O98" s="75"/>
      <c r="P98" s="134">
        <v>111.5</v>
      </c>
      <c r="Q98" s="134">
        <v>347.8</v>
      </c>
      <c r="R98" s="129">
        <v>290.5</v>
      </c>
      <c r="S98" s="10">
        <v>11</v>
      </c>
      <c r="U98" s="88"/>
      <c r="V98" s="142"/>
      <c r="X98" s="79">
        <f t="shared" si="2"/>
        <v>96.4</v>
      </c>
    </row>
    <row r="99" spans="1:24" ht="15.75" thickBot="1">
      <c r="A99" s="64">
        <v>72</v>
      </c>
      <c r="B99" s="65" t="s">
        <v>53</v>
      </c>
      <c r="C99" s="66">
        <v>72</v>
      </c>
      <c r="D99" s="131" t="s">
        <v>110</v>
      </c>
      <c r="E99" s="68">
        <v>1.9094</v>
      </c>
      <c r="F99" s="69">
        <v>10.3</v>
      </c>
      <c r="G99" s="69">
        <v>0.9</v>
      </c>
      <c r="H99" s="69">
        <v>0</v>
      </c>
      <c r="I99" s="69">
        <v>38.8</v>
      </c>
      <c r="J99" s="70"/>
      <c r="K99" s="80">
        <v>11.2</v>
      </c>
      <c r="L99" s="81">
        <v>0</v>
      </c>
      <c r="M99" s="82">
        <v>38.8</v>
      </c>
      <c r="N99" s="83">
        <v>50</v>
      </c>
      <c r="O99" s="75"/>
      <c r="P99" s="134">
        <v>82.1</v>
      </c>
      <c r="Q99" s="134">
        <v>163</v>
      </c>
      <c r="R99" s="129">
        <v>230.4</v>
      </c>
      <c r="S99" s="10">
        <v>12</v>
      </c>
      <c r="U99" s="88"/>
      <c r="V99" s="142"/>
      <c r="X99" s="79">
        <f t="shared" si="2"/>
        <v>50</v>
      </c>
    </row>
    <row r="100" spans="1:24" ht="15.75" thickBot="1">
      <c r="A100" s="64">
        <v>73</v>
      </c>
      <c r="B100" s="65" t="s">
        <v>29</v>
      </c>
      <c r="C100" s="66">
        <v>70</v>
      </c>
      <c r="D100" s="127" t="s">
        <v>111</v>
      </c>
      <c r="E100" s="68">
        <v>1.87625</v>
      </c>
      <c r="F100" s="69">
        <v>42.7</v>
      </c>
      <c r="G100" s="69">
        <v>45.6</v>
      </c>
      <c r="H100" s="69">
        <v>179.4</v>
      </c>
      <c r="I100" s="69">
        <v>216.4</v>
      </c>
      <c r="J100" s="70"/>
      <c r="K100" s="80">
        <v>88.3</v>
      </c>
      <c r="L100" s="81">
        <v>179.4</v>
      </c>
      <c r="M100" s="82">
        <v>216.4</v>
      </c>
      <c r="N100" s="83">
        <v>484.1</v>
      </c>
      <c r="O100" s="75"/>
      <c r="P100" s="144">
        <v>396</v>
      </c>
      <c r="Q100" s="144">
        <v>759.3</v>
      </c>
      <c r="R100" s="129">
        <v>570.1</v>
      </c>
      <c r="S100" s="10">
        <v>13</v>
      </c>
      <c r="U100" s="88"/>
      <c r="V100" s="142"/>
      <c r="X100" s="79">
        <f t="shared" si="2"/>
        <v>484.1</v>
      </c>
    </row>
    <row r="101" spans="1:24" ht="15.75" thickBot="1">
      <c r="A101" s="64">
        <v>74</v>
      </c>
      <c r="B101" s="65" t="s">
        <v>112</v>
      </c>
      <c r="C101" s="66">
        <v>75</v>
      </c>
      <c r="D101" s="127" t="s">
        <v>113</v>
      </c>
      <c r="E101" s="68">
        <v>1.8477000000000001</v>
      </c>
      <c r="F101" s="69">
        <v>12.6</v>
      </c>
      <c r="G101" s="69">
        <v>3.3</v>
      </c>
      <c r="H101" s="69">
        <v>9.8</v>
      </c>
      <c r="I101" s="69">
        <v>54.5</v>
      </c>
      <c r="J101" s="70"/>
      <c r="K101" s="80">
        <v>15.9</v>
      </c>
      <c r="L101" s="81">
        <v>9.8</v>
      </c>
      <c r="M101" s="82">
        <v>54.5</v>
      </c>
      <c r="N101" s="83">
        <v>80.2</v>
      </c>
      <c r="O101" s="75"/>
      <c r="P101" s="145">
        <v>159.4</v>
      </c>
      <c r="Q101" s="145">
        <v>139.5</v>
      </c>
      <c r="R101" s="129">
        <v>123.9</v>
      </c>
      <c r="S101" s="10">
        <v>14</v>
      </c>
      <c r="U101" s="88"/>
      <c r="V101" s="142"/>
      <c r="X101" s="79">
        <f t="shared" si="2"/>
        <v>80.2</v>
      </c>
    </row>
    <row r="102" spans="1:24" ht="15.75" thickBot="1">
      <c r="A102" s="64">
        <v>75</v>
      </c>
      <c r="B102" s="65" t="s">
        <v>29</v>
      </c>
      <c r="C102" s="66">
        <v>74</v>
      </c>
      <c r="D102" s="131" t="s">
        <v>114</v>
      </c>
      <c r="E102" s="68">
        <v>1.7822</v>
      </c>
      <c r="F102" s="69">
        <v>10.3</v>
      </c>
      <c r="G102" s="69">
        <v>0.9</v>
      </c>
      <c r="H102" s="69">
        <v>9</v>
      </c>
      <c r="I102" s="69">
        <v>20.2</v>
      </c>
      <c r="J102" s="70"/>
      <c r="K102" s="80">
        <v>11.2</v>
      </c>
      <c r="L102" s="81">
        <v>9</v>
      </c>
      <c r="M102" s="82">
        <v>20.2</v>
      </c>
      <c r="N102" s="83">
        <v>40.4</v>
      </c>
      <c r="O102" s="75"/>
      <c r="P102" s="145">
        <v>79.1</v>
      </c>
      <c r="Q102" s="145">
        <v>195.6</v>
      </c>
      <c r="R102" s="129">
        <v>128.2</v>
      </c>
      <c r="S102" s="10">
        <v>15</v>
      </c>
      <c r="U102" s="88"/>
      <c r="V102" s="142"/>
      <c r="X102" s="79">
        <f t="shared" si="2"/>
        <v>40.4</v>
      </c>
    </row>
    <row r="103" spans="1:24" ht="15.75" thickBot="1">
      <c r="A103" s="64">
        <v>76</v>
      </c>
      <c r="B103" s="65" t="s">
        <v>112</v>
      </c>
      <c r="C103" s="66">
        <v>73</v>
      </c>
      <c r="D103" s="127" t="s">
        <v>115</v>
      </c>
      <c r="E103" s="68">
        <v>1.7766000000000002</v>
      </c>
      <c r="F103" s="69">
        <v>17.1</v>
      </c>
      <c r="G103" s="69">
        <v>17</v>
      </c>
      <c r="H103" s="69">
        <v>63</v>
      </c>
      <c r="I103" s="69">
        <v>115.8</v>
      </c>
      <c r="J103" s="70"/>
      <c r="K103" s="80">
        <v>34.1</v>
      </c>
      <c r="L103" s="81">
        <v>63</v>
      </c>
      <c r="M103" s="82">
        <v>115.8</v>
      </c>
      <c r="N103" s="83">
        <v>212.9</v>
      </c>
      <c r="O103" s="75"/>
      <c r="P103" s="145">
        <v>320.9</v>
      </c>
      <c r="Q103" s="145">
        <v>540.5</v>
      </c>
      <c r="R103" s="129">
        <v>679.3</v>
      </c>
      <c r="S103" s="10">
        <v>16</v>
      </c>
      <c r="U103" s="88"/>
      <c r="V103" s="142"/>
      <c r="X103" s="79">
        <f t="shared" si="2"/>
        <v>212.9</v>
      </c>
    </row>
    <row r="104" spans="1:24" ht="15.75" thickBot="1">
      <c r="A104" s="64">
        <v>77</v>
      </c>
      <c r="B104" s="65" t="s">
        <v>29</v>
      </c>
      <c r="C104" s="66">
        <v>77</v>
      </c>
      <c r="D104" s="131" t="s">
        <v>116</v>
      </c>
      <c r="E104" s="68">
        <v>1.6792</v>
      </c>
      <c r="F104" s="69">
        <v>59.6</v>
      </c>
      <c r="G104" s="69">
        <v>16.4</v>
      </c>
      <c r="H104" s="69">
        <v>62</v>
      </c>
      <c r="I104" s="69">
        <v>119.9</v>
      </c>
      <c r="J104" s="70"/>
      <c r="K104" s="80">
        <v>76</v>
      </c>
      <c r="L104" s="81">
        <v>62</v>
      </c>
      <c r="M104" s="82">
        <v>119.9</v>
      </c>
      <c r="N104" s="83">
        <v>257.9</v>
      </c>
      <c r="O104" s="75"/>
      <c r="P104" s="145">
        <v>262.3</v>
      </c>
      <c r="Q104" s="145">
        <v>0</v>
      </c>
      <c r="R104" s="129">
        <v>0</v>
      </c>
      <c r="S104" s="10">
        <v>17</v>
      </c>
      <c r="U104" s="88"/>
      <c r="V104" s="142"/>
      <c r="X104" s="79">
        <f t="shared" si="2"/>
        <v>257.9</v>
      </c>
    </row>
    <row r="105" spans="1:24" ht="15.75" thickBot="1">
      <c r="A105" s="64">
        <v>78</v>
      </c>
      <c r="B105" s="65" t="s">
        <v>53</v>
      </c>
      <c r="C105" s="66">
        <v>78</v>
      </c>
      <c r="D105" s="146" t="s">
        <v>117</v>
      </c>
      <c r="E105" s="68">
        <v>1.6058</v>
      </c>
      <c r="F105" s="69">
        <v>35.9</v>
      </c>
      <c r="G105" s="69">
        <v>6.7</v>
      </c>
      <c r="H105" s="69">
        <v>26.3</v>
      </c>
      <c r="I105" s="69">
        <v>209.7</v>
      </c>
      <c r="J105" s="70"/>
      <c r="K105" s="80">
        <v>42.6</v>
      </c>
      <c r="L105" s="81">
        <v>26.3</v>
      </c>
      <c r="M105" s="82">
        <v>209.7</v>
      </c>
      <c r="N105" s="83">
        <v>278.6</v>
      </c>
      <c r="O105" s="75"/>
      <c r="P105" s="134">
        <v>300.5</v>
      </c>
      <c r="Q105" s="134">
        <v>481.8</v>
      </c>
      <c r="R105" s="129">
        <v>30</v>
      </c>
      <c r="S105" s="10">
        <v>18</v>
      </c>
      <c r="U105" s="88"/>
      <c r="V105" s="142"/>
      <c r="X105" s="79">
        <f t="shared" si="2"/>
        <v>278.6</v>
      </c>
    </row>
    <row r="106" spans="1:24" ht="15.75" thickBot="1">
      <c r="A106" s="64">
        <v>79</v>
      </c>
      <c r="B106" s="65" t="s">
        <v>53</v>
      </c>
      <c r="C106" s="66">
        <v>86</v>
      </c>
      <c r="D106" s="127" t="s">
        <v>118</v>
      </c>
      <c r="E106" s="68">
        <v>1.5858</v>
      </c>
      <c r="F106" s="69">
        <v>18</v>
      </c>
      <c r="G106" s="69">
        <v>8.1</v>
      </c>
      <c r="H106" s="69">
        <v>45.3</v>
      </c>
      <c r="I106" s="69">
        <v>170.7</v>
      </c>
      <c r="J106" s="70"/>
      <c r="K106" s="80">
        <v>26.1</v>
      </c>
      <c r="L106" s="81">
        <v>45.3</v>
      </c>
      <c r="M106" s="82">
        <v>170.7</v>
      </c>
      <c r="N106" s="83">
        <v>242.1</v>
      </c>
      <c r="O106" s="75"/>
      <c r="P106" s="134">
        <v>30</v>
      </c>
      <c r="Q106" s="134">
        <v>30</v>
      </c>
      <c r="R106" s="129">
        <v>30</v>
      </c>
      <c r="S106" s="10">
        <v>19</v>
      </c>
      <c r="U106" s="88"/>
      <c r="V106" s="142"/>
      <c r="X106" s="79">
        <f t="shared" si="2"/>
        <v>242.1</v>
      </c>
    </row>
    <row r="107" spans="1:24" ht="15.75" thickBot="1">
      <c r="A107" s="90">
        <v>80</v>
      </c>
      <c r="B107" s="91" t="s">
        <v>91</v>
      </c>
      <c r="C107" s="92">
        <v>80</v>
      </c>
      <c r="D107" s="135" t="s">
        <v>119</v>
      </c>
      <c r="E107" s="94">
        <v>1.5495</v>
      </c>
      <c r="F107" s="95">
        <v>18</v>
      </c>
      <c r="G107" s="95">
        <v>19.8</v>
      </c>
      <c r="H107" s="95">
        <v>37.2</v>
      </c>
      <c r="I107" s="95">
        <v>51.8</v>
      </c>
      <c r="J107" s="70"/>
      <c r="K107" s="96">
        <v>37.8</v>
      </c>
      <c r="L107" s="97">
        <v>37.2</v>
      </c>
      <c r="M107" s="98">
        <v>51.8</v>
      </c>
      <c r="N107" s="99">
        <v>126.8</v>
      </c>
      <c r="O107" s="75"/>
      <c r="P107" s="147">
        <v>143.9</v>
      </c>
      <c r="Q107" s="147">
        <v>223.6</v>
      </c>
      <c r="R107" s="136">
        <v>217</v>
      </c>
      <c r="S107" s="10">
        <v>20</v>
      </c>
      <c r="U107" s="101"/>
      <c r="V107" s="148"/>
      <c r="X107" s="79">
        <f t="shared" si="2"/>
        <v>126.8</v>
      </c>
    </row>
    <row r="108" spans="3:24" s="103" customFormat="1" ht="19.5" customHeight="1" thickBot="1" thickTop="1">
      <c r="C108" s="104"/>
      <c r="D108" s="105" t="s">
        <v>7</v>
      </c>
      <c r="F108" s="106">
        <f>SUM(F88:F107)</f>
        <v>500.00000000000006</v>
      </c>
      <c r="G108" s="106">
        <f>SUM(G88:G107)</f>
        <v>500</v>
      </c>
      <c r="H108" s="106">
        <f>SUM(H88:H107)</f>
        <v>1499.9999999999998</v>
      </c>
      <c r="I108" s="106">
        <f>SUM(I88:I107)</f>
        <v>2500</v>
      </c>
      <c r="J108" s="107"/>
      <c r="K108" s="149">
        <f>SUM(K88:K107)</f>
        <v>1000</v>
      </c>
      <c r="L108" s="150">
        <f>SUM(L88:L107)</f>
        <v>1499.9999999999998</v>
      </c>
      <c r="M108" s="150">
        <f>SUM(M88:M107)</f>
        <v>2500</v>
      </c>
      <c r="N108" s="110">
        <f>SUM(N88:N107)</f>
        <v>5000.000000000001</v>
      </c>
      <c r="O108" s="111"/>
      <c r="P108" s="138">
        <f>SUM(P88:P107)</f>
        <v>6652.7</v>
      </c>
      <c r="Q108" s="138">
        <f>SUM(Q88:Q107)</f>
        <v>9394.6</v>
      </c>
      <c r="R108" s="111">
        <f>SUM(R88:R107)</f>
        <v>9907.599999999999</v>
      </c>
      <c r="U108" s="75">
        <f>SUM(U88:U107)</f>
        <v>-25.9</v>
      </c>
      <c r="V108" s="75">
        <f>SUM(V88:V107)</f>
        <v>-11</v>
      </c>
      <c r="X108" s="113">
        <f>SUM(X88:X107)</f>
        <v>4963.100000000001</v>
      </c>
    </row>
    <row r="109" ht="12.75">
      <c r="C109" s="115"/>
    </row>
    <row r="110" spans="2:24" s="10" customFormat="1" ht="23.25" customHeight="1">
      <c r="B110" s="11" t="s">
        <v>120</v>
      </c>
      <c r="C110" s="115"/>
      <c r="D110"/>
      <c r="E110" s="12"/>
      <c r="F110" s="13"/>
      <c r="G110" s="14"/>
      <c r="H110" s="15"/>
      <c r="U110" s="87">
        <f>SUM(U21+U79+U108)</f>
        <v>-4757.699999999999</v>
      </c>
      <c r="V110" s="87">
        <f>SUM(V21+V79+V108)</f>
        <v>-1150.7</v>
      </c>
      <c r="X110" s="87">
        <f>SUM(X108-U108-V108)</f>
        <v>5000.000000000001</v>
      </c>
    </row>
    <row r="111" spans="2:8" s="10" customFormat="1" ht="9.75" customHeight="1">
      <c r="B111" s="18"/>
      <c r="C111" s="115"/>
      <c r="D111"/>
      <c r="E111" s="12"/>
      <c r="F111" s="13"/>
      <c r="G111" s="14"/>
      <c r="H111" s="15"/>
    </row>
    <row r="112" spans="2:9" s="10" customFormat="1" ht="18" customHeight="1" thickBot="1">
      <c r="B112" s="18"/>
      <c r="C112" s="115"/>
      <c r="D112"/>
      <c r="E112" s="12"/>
      <c r="F112" s="169" t="s">
        <v>4</v>
      </c>
      <c r="G112" s="170"/>
      <c r="H112" s="170"/>
      <c r="I112" s="171"/>
    </row>
    <row r="113" spans="2:14" s="10" customFormat="1" ht="19.5" customHeight="1">
      <c r="B113"/>
      <c r="C113" s="122"/>
      <c r="D113" s="20"/>
      <c r="F113" s="13"/>
      <c r="G113" s="14"/>
      <c r="H113" s="15"/>
      <c r="K113" s="21" t="s">
        <v>5</v>
      </c>
      <c r="L113" s="22"/>
      <c r="M113" s="23"/>
      <c r="N113" s="24"/>
    </row>
    <row r="114" spans="2:14" s="10" customFormat="1" ht="16.5" customHeight="1">
      <c r="B114"/>
      <c r="C114" s="122"/>
      <c r="D114" s="26"/>
      <c r="E114" s="27"/>
      <c r="F114" s="28" t="s">
        <v>8</v>
      </c>
      <c r="G114" s="29" t="s">
        <v>9</v>
      </c>
      <c r="H114" s="28" t="s">
        <v>10</v>
      </c>
      <c r="I114" s="30" t="s">
        <v>11</v>
      </c>
      <c r="J114" s="31"/>
      <c r="K114" s="32"/>
      <c r="L114" s="33"/>
      <c r="M114" s="34"/>
      <c r="N114" s="151" t="s">
        <v>12</v>
      </c>
    </row>
    <row r="115" spans="1:14" s="10" customFormat="1" ht="16.5" customHeight="1">
      <c r="A115" s="37" t="s">
        <v>14</v>
      </c>
      <c r="B115"/>
      <c r="C115" s="38" t="s">
        <v>14</v>
      </c>
      <c r="D115" s="39"/>
      <c r="E115" s="37" t="s">
        <v>14</v>
      </c>
      <c r="F115" s="40" t="s">
        <v>12</v>
      </c>
      <c r="G115" s="41" t="s">
        <v>12</v>
      </c>
      <c r="H115" s="40" t="s">
        <v>12</v>
      </c>
      <c r="I115" s="42" t="s">
        <v>12</v>
      </c>
      <c r="J115" s="43"/>
      <c r="K115" s="44" t="s">
        <v>8</v>
      </c>
      <c r="L115" s="45" t="s">
        <v>15</v>
      </c>
      <c r="M115" s="46" t="s">
        <v>11</v>
      </c>
      <c r="N115" s="152" t="s">
        <v>16</v>
      </c>
    </row>
    <row r="116" spans="1:14" s="10" customFormat="1" ht="15.75" thickBot="1">
      <c r="A116" s="51">
        <v>2004</v>
      </c>
      <c r="B116" s="52"/>
      <c r="C116" s="53">
        <v>2003</v>
      </c>
      <c r="D116" s="54" t="s">
        <v>121</v>
      </c>
      <c r="E116" s="55" t="s">
        <v>21</v>
      </c>
      <c r="F116" s="56" t="s">
        <v>22</v>
      </c>
      <c r="G116" s="56" t="s">
        <v>22</v>
      </c>
      <c r="H116" s="56" t="s">
        <v>22</v>
      </c>
      <c r="I116" s="56" t="s">
        <v>22</v>
      </c>
      <c r="J116" s="57"/>
      <c r="K116" s="58" t="s">
        <v>23</v>
      </c>
      <c r="L116" s="59"/>
      <c r="M116" s="59"/>
      <c r="N116" s="153" t="s">
        <v>24</v>
      </c>
    </row>
    <row r="117" spans="1:16" s="10" customFormat="1" ht="18" customHeight="1">
      <c r="A117" s="139">
        <v>81</v>
      </c>
      <c r="B117" s="89" t="s">
        <v>29</v>
      </c>
      <c r="C117" s="66">
        <v>79</v>
      </c>
      <c r="D117" s="67" t="s">
        <v>122</v>
      </c>
      <c r="E117" s="68">
        <v>1.53475</v>
      </c>
      <c r="F117" s="69"/>
      <c r="G117" s="69"/>
      <c r="H117" s="69"/>
      <c r="I117" s="69"/>
      <c r="J117" s="70"/>
      <c r="K117" s="154"/>
      <c r="L117" s="155"/>
      <c r="M117" s="156"/>
      <c r="N117" s="157">
        <v>30</v>
      </c>
      <c r="O117" s="75"/>
      <c r="P117" s="158">
        <v>1</v>
      </c>
    </row>
    <row r="118" spans="1:19" ht="15">
      <c r="A118" s="64">
        <v>84</v>
      </c>
      <c r="B118" s="65" t="s">
        <v>29</v>
      </c>
      <c r="C118" s="66">
        <v>83</v>
      </c>
      <c r="D118" s="86" t="s">
        <v>123</v>
      </c>
      <c r="E118" s="68">
        <v>1.4691</v>
      </c>
      <c r="F118" s="69"/>
      <c r="G118" s="69"/>
      <c r="H118" s="69"/>
      <c r="I118" s="69"/>
      <c r="J118" s="70"/>
      <c r="K118" s="159"/>
      <c r="L118" s="160"/>
      <c r="M118" s="161"/>
      <c r="N118" s="162">
        <v>30</v>
      </c>
      <c r="O118" s="75"/>
      <c r="P118" s="158">
        <v>2</v>
      </c>
      <c r="Q118" s="10"/>
      <c r="R118" s="10"/>
      <c r="S118" s="10"/>
    </row>
    <row r="119" spans="1:19" ht="15">
      <c r="A119" s="64">
        <v>86</v>
      </c>
      <c r="B119" s="89" t="s">
        <v>29</v>
      </c>
      <c r="C119" s="66">
        <v>87</v>
      </c>
      <c r="D119" s="86" t="s">
        <v>124</v>
      </c>
      <c r="E119" s="68">
        <v>1.2456999999999998</v>
      </c>
      <c r="F119" s="69"/>
      <c r="G119" s="69"/>
      <c r="H119" s="69"/>
      <c r="I119" s="69"/>
      <c r="J119" s="70"/>
      <c r="K119" s="159"/>
      <c r="L119" s="160"/>
      <c r="M119" s="161"/>
      <c r="N119" s="162">
        <v>30</v>
      </c>
      <c r="O119" s="75"/>
      <c r="P119" s="158">
        <v>3</v>
      </c>
      <c r="Q119" s="10"/>
      <c r="R119" s="10"/>
      <c r="S119" s="10"/>
    </row>
    <row r="120" spans="1:19" ht="15">
      <c r="A120" s="64">
        <v>87</v>
      </c>
      <c r="B120" s="89" t="s">
        <v>29</v>
      </c>
      <c r="C120" s="66">
        <v>88</v>
      </c>
      <c r="D120" s="86" t="s">
        <v>125</v>
      </c>
      <c r="E120" s="68">
        <v>1.1666</v>
      </c>
      <c r="F120" s="69"/>
      <c r="G120" s="69"/>
      <c r="H120" s="69"/>
      <c r="I120" s="69"/>
      <c r="J120" s="70"/>
      <c r="K120" s="159"/>
      <c r="L120" s="160"/>
      <c r="M120" s="161"/>
      <c r="N120" s="162">
        <v>30</v>
      </c>
      <c r="O120" s="75"/>
      <c r="P120" s="158">
        <v>4</v>
      </c>
      <c r="Q120" s="10"/>
      <c r="R120" s="10"/>
      <c r="S120" s="10"/>
    </row>
    <row r="121" spans="1:19" ht="15">
      <c r="A121" s="64">
        <v>88</v>
      </c>
      <c r="B121" s="89" t="s">
        <v>29</v>
      </c>
      <c r="C121" s="66">
        <v>89</v>
      </c>
      <c r="D121" s="86" t="s">
        <v>126</v>
      </c>
      <c r="E121" s="68">
        <v>1.1301999999999999</v>
      </c>
      <c r="F121" s="69"/>
      <c r="G121" s="69"/>
      <c r="H121" s="69"/>
      <c r="I121" s="69"/>
      <c r="J121" s="70"/>
      <c r="K121" s="159"/>
      <c r="L121" s="160"/>
      <c r="M121" s="161"/>
      <c r="N121" s="162">
        <v>30</v>
      </c>
      <c r="O121" s="75"/>
      <c r="P121" s="158">
        <v>5</v>
      </c>
      <c r="Q121" s="10"/>
      <c r="R121" s="10"/>
      <c r="S121" s="10"/>
    </row>
    <row r="122" spans="1:19" ht="15">
      <c r="A122" s="64">
        <v>89</v>
      </c>
      <c r="B122" s="89" t="s">
        <v>29</v>
      </c>
      <c r="C122" s="66">
        <v>90</v>
      </c>
      <c r="D122" s="86" t="s">
        <v>127</v>
      </c>
      <c r="E122" s="68">
        <v>1.111</v>
      </c>
      <c r="F122" s="69"/>
      <c r="G122" s="69"/>
      <c r="H122" s="69"/>
      <c r="I122" s="69"/>
      <c r="J122" s="70"/>
      <c r="K122" s="159"/>
      <c r="L122" s="160"/>
      <c r="M122" s="161"/>
      <c r="N122" s="162">
        <v>30</v>
      </c>
      <c r="O122" s="75"/>
      <c r="P122" s="158">
        <v>6</v>
      </c>
      <c r="Q122" s="10"/>
      <c r="R122" s="10"/>
      <c r="S122" s="10"/>
    </row>
    <row r="123" spans="1:19" ht="15">
      <c r="A123" s="64">
        <v>90</v>
      </c>
      <c r="B123" s="89" t="s">
        <v>91</v>
      </c>
      <c r="C123" s="66">
        <v>0</v>
      </c>
      <c r="D123" s="86" t="s">
        <v>128</v>
      </c>
      <c r="E123" s="68">
        <v>1.07705</v>
      </c>
      <c r="F123" s="69"/>
      <c r="G123" s="69"/>
      <c r="H123" s="69"/>
      <c r="I123" s="69"/>
      <c r="J123" s="70"/>
      <c r="K123" s="159"/>
      <c r="L123" s="160"/>
      <c r="M123" s="161"/>
      <c r="N123" s="162">
        <v>30</v>
      </c>
      <c r="O123" s="75"/>
      <c r="P123" s="158">
        <v>7</v>
      </c>
      <c r="Q123" s="10"/>
      <c r="R123" s="10"/>
      <c r="S123" s="10"/>
    </row>
    <row r="124" spans="1:19" ht="15">
      <c r="A124" s="64">
        <v>96</v>
      </c>
      <c r="B124" s="89" t="s">
        <v>29</v>
      </c>
      <c r="C124" s="66">
        <v>96</v>
      </c>
      <c r="D124" s="86" t="s">
        <v>129</v>
      </c>
      <c r="E124" s="68">
        <v>0.66445</v>
      </c>
      <c r="F124" s="69"/>
      <c r="G124" s="69"/>
      <c r="H124" s="69"/>
      <c r="I124" s="69"/>
      <c r="J124" s="70"/>
      <c r="K124" s="159"/>
      <c r="L124" s="160"/>
      <c r="M124" s="161"/>
      <c r="N124" s="162">
        <v>30</v>
      </c>
      <c r="O124" s="75"/>
      <c r="P124" s="158">
        <v>8</v>
      </c>
      <c r="Q124" s="10"/>
      <c r="R124" s="10"/>
      <c r="S124" s="10"/>
    </row>
    <row r="125" spans="1:19" ht="15.75" thickBot="1">
      <c r="A125" s="90">
        <v>97</v>
      </c>
      <c r="B125" s="91" t="s">
        <v>29</v>
      </c>
      <c r="C125" s="92">
        <v>97</v>
      </c>
      <c r="D125" s="163" t="s">
        <v>130</v>
      </c>
      <c r="E125" s="94">
        <v>0.6191</v>
      </c>
      <c r="F125" s="95"/>
      <c r="G125" s="95"/>
      <c r="H125" s="95"/>
      <c r="I125" s="95"/>
      <c r="J125" s="70"/>
      <c r="K125" s="164"/>
      <c r="L125" s="165"/>
      <c r="M125" s="166"/>
      <c r="N125" s="167">
        <v>30</v>
      </c>
      <c r="O125" s="75"/>
      <c r="P125" s="158">
        <v>9</v>
      </c>
      <c r="Q125" s="10"/>
      <c r="R125" s="10"/>
      <c r="S125" s="10"/>
    </row>
    <row r="126" spans="3:18" s="103" customFormat="1" ht="19.5" customHeight="1" thickBot="1" thickTop="1">
      <c r="C126" s="104"/>
      <c r="D126" s="105" t="s">
        <v>7</v>
      </c>
      <c r="N126" s="168">
        <f>SUM(N117:N125)</f>
        <v>270</v>
      </c>
      <c r="P126" s="10"/>
      <c r="Q126" s="10"/>
      <c r="R126" s="10"/>
    </row>
    <row r="127" spans="16:18" ht="15">
      <c r="P127" s="10"/>
      <c r="Q127" s="10"/>
      <c r="R127" s="10"/>
    </row>
    <row r="128" spans="16:18" ht="15">
      <c r="P128" s="10"/>
      <c r="Q128" s="10"/>
      <c r="R128" s="10"/>
    </row>
    <row r="129" spans="16:18" ht="15">
      <c r="P129" s="10"/>
      <c r="Q129" s="10"/>
      <c r="R129" s="10"/>
    </row>
  </sheetData>
  <mergeCells count="7">
    <mergeCell ref="F83:I83"/>
    <mergeCell ref="P84:R84"/>
    <mergeCell ref="F112:I112"/>
    <mergeCell ref="F5:I5"/>
    <mergeCell ref="P6:R6"/>
    <mergeCell ref="F25:I25"/>
    <mergeCell ref="P26:R26"/>
  </mergeCells>
  <printOptions/>
  <pageMargins left="0.48" right="0.32" top="0.7" bottom="0.66" header="0.4921259845" footer="0.4921259845"/>
  <pageSetup horizontalDpi="600" verticalDpi="600" orientation="landscape" paperSize="9" scale="65" r:id="rId3"/>
  <headerFooter alignWithMargins="0">
    <oddHeader>&amp;L&amp;"Times New Roman,Tučné"&amp;12Tabulka č.2: Rozdělení státní dotace pro sportovní svazy v "klíči" pro rok 2004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vosyka</dc:creator>
  <cp:keywords/>
  <dc:description/>
  <cp:lastModifiedBy>vosyka</cp:lastModifiedBy>
  <cp:lastPrinted>2004-03-18T15:28:12Z</cp:lastPrinted>
  <dcterms:created xsi:type="dcterms:W3CDTF">2004-03-15T12:57:57Z</dcterms:created>
  <dcterms:modified xsi:type="dcterms:W3CDTF">2004-04-22T09:35:27Z</dcterms:modified>
  <cp:category/>
  <cp:version/>
  <cp:contentType/>
  <cp:contentStatus/>
</cp:coreProperties>
</file>