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BiF CZ" sheetId="1" r:id="rId1"/>
    <sheet name="BiF EN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14" i="2" l="1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J3" i="2"/>
  <c r="I3" i="2"/>
  <c r="J2" i="2"/>
  <c r="J14" i="2" s="1"/>
  <c r="I2" i="2"/>
  <c r="G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  <c r="I2" i="1"/>
  <c r="H2" i="1"/>
  <c r="I14" i="2" l="1"/>
  <c r="H14" i="1"/>
  <c r="I14" i="1"/>
</calcChain>
</file>

<file path=xl/sharedStrings.xml><?xml version="1.0" encoding="utf-8"?>
<sst xmlns="http://schemas.openxmlformats.org/spreadsheetml/2006/main" count="177" uniqueCount="102">
  <si>
    <t>ID</t>
  </si>
  <si>
    <t>Acronym</t>
  </si>
  <si>
    <t>Název projektu</t>
  </si>
  <si>
    <t>Příjemce</t>
  </si>
  <si>
    <t>Hlavní řešitel</t>
  </si>
  <si>
    <t>Partnerská instituce</t>
  </si>
  <si>
    <t>podíl dotace ze SR 15%</t>
  </si>
  <si>
    <t>podíl dotace FM 85%</t>
  </si>
  <si>
    <t>7F16001</t>
  </si>
  <si>
    <t>Thermomed</t>
  </si>
  <si>
    <t>Navázání bilaterální spolupráce a výměna zkušeností v oblasti lékařské bezkontaktní termografie</t>
  </si>
  <si>
    <t>Masarykova univerzita</t>
  </si>
  <si>
    <t>Mgr. Vladan Bernard, Ph.D.</t>
  </si>
  <si>
    <t>Arctic University of Norway, Tromso</t>
  </si>
  <si>
    <t>7F16002</t>
  </si>
  <si>
    <t>SUPRAMOL</t>
  </si>
  <si>
    <t>Strukturní analýza supramolekulárních systémů: Synergie mezi teoretickými a experimentálními metodami</t>
  </si>
  <si>
    <t>prof. RNDr. Radek MAREK, Ph.D.</t>
  </si>
  <si>
    <t>7F16003</t>
  </si>
  <si>
    <t>Spectrum</t>
  </si>
  <si>
    <t>Spektrum - keramika mezi uměním a designem</t>
  </si>
  <si>
    <t>Vysoká škola uměleckoprůmyslová v Praze</t>
  </si>
  <si>
    <t>MgA. Milan Pekař.</t>
  </si>
  <si>
    <t>Oslo National Academy of the Arts</t>
  </si>
  <si>
    <t>7F16004</t>
  </si>
  <si>
    <t>OPHGENTR</t>
  </si>
  <si>
    <t xml:space="preserve">Rozvoj česko-norského partnerství v oblasti výzkumu v oftalmologii, genotoxicitě a transplantační medicíně </t>
  </si>
  <si>
    <t>Univerzita Karlova</t>
  </si>
  <si>
    <t>doc. Mgr. Kateřina Jirsová, Ph.D.</t>
  </si>
  <si>
    <t>Norwegian Institute for Air Research, Kjeller</t>
  </si>
  <si>
    <t>7F16005</t>
  </si>
  <si>
    <t>IDP and Biomaterials</t>
  </si>
  <si>
    <t>Příprava H2020 projektu na téma Charakterizace nestrukturovaných proteinů z extracelulární matrix a jejich role v zánětlivých procesech reaktivní kalcifikaci a negativních reakcích organismu na biomateriály</t>
  </si>
  <si>
    <t>Ústav organické chemie a biochemie AV ČR, v.v.i.</t>
  </si>
  <si>
    <t>RNDr. Jiří Vondrášek, CSc.</t>
  </si>
  <si>
    <t>University of Oslo</t>
  </si>
  <si>
    <t>7F16007</t>
  </si>
  <si>
    <t>PROBIOM</t>
  </si>
  <si>
    <t>Vývoj metodologie pro výzkum proteomu pomocí hmotnostní spektrometrie</t>
  </si>
  <si>
    <t>RNDr. Dušan Koval, Ph.D.</t>
  </si>
  <si>
    <t>7F16008</t>
  </si>
  <si>
    <t>HCENI</t>
  </si>
  <si>
    <t>Vylepšování lidské kognice: Nové problémy</t>
  </si>
  <si>
    <t>Západočeská univerzita v Plzni</t>
  </si>
  <si>
    <t>PhDr. Eva Žáčková, Ph.D.</t>
  </si>
  <si>
    <t>Oslo and Akershus University College</t>
  </si>
  <si>
    <t>7F16009</t>
  </si>
  <si>
    <t>LEGIS</t>
  </si>
  <si>
    <t>Zákonodárcování ze Štrasburku: Jak mezinárodní lidskoprávní závazky ovlivňují vnitrostátní legislativu</t>
  </si>
  <si>
    <t>JUDr. David Kosař, Ph.D., LL.M., J. S. D.</t>
  </si>
  <si>
    <t>7F16010</t>
  </si>
  <si>
    <t>INTPOST</t>
  </si>
  <si>
    <t>Představení postnormální vědy v České republice</t>
  </si>
  <si>
    <t>doc. Mgr. Bohuslav Binka, Ph.D.</t>
  </si>
  <si>
    <t>University of Bergen</t>
  </si>
  <si>
    <t>7F16012</t>
  </si>
  <si>
    <t>Cze-No-Net</t>
  </si>
  <si>
    <t>Česko-norské vzájemné kontakty týkající se struktury a funkce buněčného jádra</t>
  </si>
  <si>
    <t>Biofyzikální ústav AV ČR, v.v.i.</t>
  </si>
  <si>
    <t>doc. RNDr. Eva Bártová, Ph.D.</t>
  </si>
  <si>
    <t>7F16013</t>
  </si>
  <si>
    <t>Fish2020</t>
  </si>
  <si>
    <t>Společná příprava projektu H2020 – FishBiometrics</t>
  </si>
  <si>
    <t>Jihočeská univerzita v Českých Budějovicích</t>
  </si>
  <si>
    <t>Ing. Petr Císař, Ph.D.</t>
  </si>
  <si>
    <t>Norwegian Institute of Food, Fisheries and Agriculture Research, Tromso</t>
  </si>
  <si>
    <t>7F16014</t>
  </si>
  <si>
    <t>PROMOB</t>
  </si>
  <si>
    <t>Podpora environmentálně šetrné mobility</t>
  </si>
  <si>
    <t>PhDr. Jan Urban, Ph.D.</t>
  </si>
  <si>
    <t>Lillehammer University College</t>
  </si>
  <si>
    <t>první uzávěrka celkem:</t>
  </si>
  <si>
    <t>Project Title</t>
  </si>
  <si>
    <t>Promoter</t>
  </si>
  <si>
    <t>Initiative leader</t>
  </si>
  <si>
    <t>Partner Institute</t>
  </si>
  <si>
    <t>Grant total</t>
  </si>
  <si>
    <t>State Budget involvement 15%</t>
  </si>
  <si>
    <t>FM involvement 85%</t>
  </si>
  <si>
    <t>Establishment of bilateral cooperation and exchange of experience in the field of medical infrared thermography</t>
  </si>
  <si>
    <t>Masaryk University</t>
  </si>
  <si>
    <t>Structural analysis of supramolecular systems: The synergy between theoretical and experimental methods</t>
  </si>
  <si>
    <t>Spectrum - ceramic between art and design</t>
  </si>
  <si>
    <t>Academy of Arts (Vysoká škola umělockoprůmyslová v Praze)</t>
  </si>
  <si>
    <t xml:space="preserve">Development of Czech Norwegian partnership in ophthalmology, genotoxicity, and transplant medicine research </t>
  </si>
  <si>
    <t>Charles University in Prague</t>
  </si>
  <si>
    <t>Preparation of H2020 project on Characterization of intrinsically disordered proteins from extracellular matrix and their role in inflammation processes, reactive calcification and adverse reactions to biomaterials.</t>
  </si>
  <si>
    <t>Institute of Organic Chemistry and Biochemistry, v.v.i.</t>
  </si>
  <si>
    <t xml:space="preserve">Methodology development for mass spectrometry-based proteomics </t>
  </si>
  <si>
    <t>Human Cognitive Enhancement: New Issues</t>
  </si>
  <si>
    <t>University of West Bohemia</t>
  </si>
  <si>
    <t>Legislating from Strasbourg: How International Human Rights Law Influences Domestic Legislation</t>
  </si>
  <si>
    <t>Introducing Post-Normal Science in the Czech Republic</t>
  </si>
  <si>
    <t xml:space="preserve">Czech-Norwegian networking on nuclear structure and function </t>
  </si>
  <si>
    <t>Institute of Biophysics of Academy of Sciences of Czech Republic</t>
  </si>
  <si>
    <t>Joint preparation of the H2020 proposal – FishBiometrics</t>
  </si>
  <si>
    <t>University of South Bohemia</t>
  </si>
  <si>
    <t>Promoting Environmental Mobilities</t>
  </si>
  <si>
    <t>first cut-off:</t>
  </si>
  <si>
    <t>Akronym</t>
  </si>
  <si>
    <t>Dotace celkem</t>
  </si>
  <si>
    <t>Kód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</si>
</sst>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F243E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F243E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5F1F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ill="0" applyBorder="0" applyAlignment="0" applyProtection="0"/>
  </cellStyleXfs>
  <cellXfs count="60">
    <xf numFmtId="0" fontId="0" fillId="0" borderId="0" xfId="0"/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49" fontId="4" fillId="0" borderId="5" xfId="1" applyNumberFormat="1" applyFont="1" applyBorder="1" applyAlignment="1">
      <alignment vertical="center" wrapText="1"/>
    </xf>
    <xf numFmtId="44" fontId="0" fillId="0" borderId="5" xfId="0" applyNumberFormat="1" applyBorder="1"/>
    <xf numFmtId="44" fontId="0" fillId="0" borderId="9" xfId="0" applyNumberFormat="1" applyBorder="1"/>
    <xf numFmtId="44" fontId="0" fillId="0" borderId="13" xfId="0" applyNumberFormat="1" applyBorder="1"/>
    <xf numFmtId="0" fontId="0" fillId="0" borderId="15" xfId="0" applyFont="1" applyFill="1" applyBorder="1" applyAlignment="1">
      <alignment wrapText="1"/>
    </xf>
    <xf numFmtId="44" fontId="0" fillId="0" borderId="0" xfId="0" applyNumberForma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6" xfId="0" applyFont="1" applyFill="1" applyBorder="1" applyAlignment="1">
      <alignment wrapText="1"/>
    </xf>
    <xf numFmtId="0" fontId="2" fillId="2" borderId="18" xfId="0" applyFont="1" applyFill="1" applyBorder="1"/>
    <xf numFmtId="0" fontId="0" fillId="0" borderId="0" xfId="0" applyAlignment="1">
      <alignment wrapText="1"/>
    </xf>
    <xf numFmtId="44" fontId="2" fillId="0" borderId="0" xfId="0" applyNumberFormat="1" applyFont="1"/>
    <xf numFmtId="0" fontId="0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9" fillId="0" borderId="5" xfId="1" applyFont="1" applyBorder="1" applyAlignment="1">
      <alignment vertical="center" wrapText="1"/>
    </xf>
    <xf numFmtId="0" fontId="9" fillId="0" borderId="9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44" fontId="6" fillId="0" borderId="5" xfId="2" applyNumberFormat="1" applyFont="1" applyBorder="1" applyAlignment="1">
      <alignment vertical="center"/>
    </xf>
    <xf numFmtId="49" fontId="4" fillId="0" borderId="9" xfId="1" applyNumberFormat="1" applyFont="1" applyBorder="1" applyAlignment="1">
      <alignment horizontal="left" vertical="center" wrapText="1"/>
    </xf>
    <xf numFmtId="44" fontId="6" fillId="0" borderId="9" xfId="2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4" fontId="6" fillId="0" borderId="13" xfId="2" applyNumberFormat="1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" fillId="0" borderId="6" xfId="1" applyFont="1" applyBorder="1" applyAlignment="1">
      <alignment vertical="center" wrapText="1"/>
    </xf>
    <xf numFmtId="44" fontId="6" fillId="0" borderId="5" xfId="2" applyNumberFormat="1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1" fillId="0" borderId="10" xfId="1" applyFont="1" applyBorder="1" applyAlignment="1">
      <alignment vertical="center" wrapText="1"/>
    </xf>
    <xf numFmtId="44" fontId="6" fillId="0" borderId="9" xfId="2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vertical="center" wrapText="1"/>
    </xf>
    <xf numFmtId="49" fontId="8" fillId="0" borderId="9" xfId="1" applyNumberFormat="1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9" fillId="0" borderId="13" xfId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44" fontId="6" fillId="0" borderId="13" xfId="2" applyNumberFormat="1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</cellXfs>
  <cellStyles count="3">
    <cellStyle name="Čárka 2" xfId="2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3" sqref="F13"/>
    </sheetView>
  </sheetViews>
  <sheetFormatPr defaultRowHeight="15" x14ac:dyDescent="0.25"/>
  <cols>
    <col min="2" max="2" width="20.85546875" customWidth="1"/>
    <col min="3" max="3" width="36.85546875" customWidth="1"/>
    <col min="4" max="4" width="28.28515625" customWidth="1"/>
    <col min="5" max="5" width="32.140625" customWidth="1"/>
    <col min="6" max="6" width="46.5703125" customWidth="1"/>
    <col min="7" max="7" width="18.42578125" customWidth="1"/>
    <col min="8" max="8" width="14.42578125" hidden="1" customWidth="1"/>
    <col min="9" max="9" width="15.42578125" hidden="1" customWidth="1"/>
  </cols>
  <sheetData>
    <row r="1" spans="1:9" ht="30.75" thickBot="1" x14ac:dyDescent="0.3">
      <c r="A1" s="16" t="s">
        <v>101</v>
      </c>
      <c r="B1" s="16" t="s">
        <v>99</v>
      </c>
      <c r="C1" s="11" t="s">
        <v>2</v>
      </c>
      <c r="D1" s="11" t="s">
        <v>4</v>
      </c>
      <c r="E1" s="17" t="s">
        <v>3</v>
      </c>
      <c r="F1" s="11" t="s">
        <v>5</v>
      </c>
      <c r="G1" s="11" t="s">
        <v>100</v>
      </c>
      <c r="H1" s="15" t="s">
        <v>6</v>
      </c>
      <c r="I1" s="2" t="s">
        <v>7</v>
      </c>
    </row>
    <row r="2" spans="1:9" ht="90" customHeight="1" x14ac:dyDescent="0.25">
      <c r="A2" s="37" t="s">
        <v>8</v>
      </c>
      <c r="B2" s="41" t="s">
        <v>9</v>
      </c>
      <c r="C2" s="18" t="s">
        <v>10</v>
      </c>
      <c r="D2" s="3" t="s">
        <v>12</v>
      </c>
      <c r="E2" s="42" t="s">
        <v>11</v>
      </c>
      <c r="F2" s="23" t="s">
        <v>13</v>
      </c>
      <c r="G2" s="43">
        <v>330000</v>
      </c>
      <c r="H2" s="4">
        <f>G2*0.15</f>
        <v>49500</v>
      </c>
      <c r="I2" s="4">
        <f>G2*0.85</f>
        <v>280500</v>
      </c>
    </row>
    <row r="3" spans="1:9" ht="90" customHeight="1" x14ac:dyDescent="0.25">
      <c r="A3" s="38" t="s">
        <v>14</v>
      </c>
      <c r="B3" s="44" t="s">
        <v>15</v>
      </c>
      <c r="C3" s="19" t="s">
        <v>16</v>
      </c>
      <c r="D3" s="27" t="s">
        <v>17</v>
      </c>
      <c r="E3" s="45" t="s">
        <v>11</v>
      </c>
      <c r="F3" s="24" t="s">
        <v>13</v>
      </c>
      <c r="G3" s="46">
        <v>740000</v>
      </c>
      <c r="H3" s="5">
        <f t="shared" ref="H3:H13" si="0">G3*0.15</f>
        <v>111000</v>
      </c>
      <c r="I3" s="5">
        <f t="shared" ref="I3:I13" si="1">G3*0.85</f>
        <v>629000</v>
      </c>
    </row>
    <row r="4" spans="1:9" ht="90" customHeight="1" x14ac:dyDescent="0.25">
      <c r="A4" s="38" t="s">
        <v>18</v>
      </c>
      <c r="B4" s="44" t="s">
        <v>19</v>
      </c>
      <c r="C4" s="19" t="s">
        <v>20</v>
      </c>
      <c r="D4" s="47" t="s">
        <v>22</v>
      </c>
      <c r="E4" s="45" t="s">
        <v>21</v>
      </c>
      <c r="F4" s="24" t="s">
        <v>23</v>
      </c>
      <c r="G4" s="46">
        <v>302000</v>
      </c>
      <c r="H4" s="5">
        <f t="shared" si="0"/>
        <v>45300</v>
      </c>
      <c r="I4" s="5">
        <f t="shared" si="1"/>
        <v>256700</v>
      </c>
    </row>
    <row r="5" spans="1:9" ht="90" customHeight="1" x14ac:dyDescent="0.25">
      <c r="A5" s="38" t="s">
        <v>24</v>
      </c>
      <c r="B5" s="44" t="s">
        <v>25</v>
      </c>
      <c r="C5" s="19" t="s">
        <v>26</v>
      </c>
      <c r="D5" s="47" t="s">
        <v>28</v>
      </c>
      <c r="E5" s="45" t="s">
        <v>27</v>
      </c>
      <c r="F5" s="24" t="s">
        <v>29</v>
      </c>
      <c r="G5" s="46">
        <v>800000</v>
      </c>
      <c r="H5" s="5">
        <f t="shared" si="0"/>
        <v>120000</v>
      </c>
      <c r="I5" s="5">
        <f t="shared" si="1"/>
        <v>680000</v>
      </c>
    </row>
    <row r="6" spans="1:9" ht="90" customHeight="1" x14ac:dyDescent="0.25">
      <c r="A6" s="38" t="s">
        <v>30</v>
      </c>
      <c r="B6" s="44" t="s">
        <v>31</v>
      </c>
      <c r="C6" s="19" t="s">
        <v>32</v>
      </c>
      <c r="D6" s="47" t="s">
        <v>34</v>
      </c>
      <c r="E6" s="45" t="s">
        <v>33</v>
      </c>
      <c r="F6" s="24" t="s">
        <v>35</v>
      </c>
      <c r="G6" s="46">
        <v>430000</v>
      </c>
      <c r="H6" s="5">
        <f t="shared" si="0"/>
        <v>64500</v>
      </c>
      <c r="I6" s="5">
        <f t="shared" si="1"/>
        <v>365500</v>
      </c>
    </row>
    <row r="7" spans="1:9" ht="90" customHeight="1" x14ac:dyDescent="0.25">
      <c r="A7" s="39" t="s">
        <v>36</v>
      </c>
      <c r="B7" s="44" t="s">
        <v>37</v>
      </c>
      <c r="C7" s="19" t="s">
        <v>38</v>
      </c>
      <c r="D7" s="47" t="s">
        <v>39</v>
      </c>
      <c r="E7" s="45" t="s">
        <v>33</v>
      </c>
      <c r="F7" s="24" t="s">
        <v>35</v>
      </c>
      <c r="G7" s="46">
        <v>302000</v>
      </c>
      <c r="H7" s="5">
        <f t="shared" si="0"/>
        <v>45300</v>
      </c>
      <c r="I7" s="5">
        <f t="shared" si="1"/>
        <v>256700</v>
      </c>
    </row>
    <row r="8" spans="1:9" ht="90" customHeight="1" x14ac:dyDescent="0.25">
      <c r="A8" s="38" t="s">
        <v>40</v>
      </c>
      <c r="B8" s="44" t="s">
        <v>41</v>
      </c>
      <c r="C8" s="19" t="s">
        <v>42</v>
      </c>
      <c r="D8" s="47" t="s">
        <v>44</v>
      </c>
      <c r="E8" s="45" t="s">
        <v>43</v>
      </c>
      <c r="F8" s="24" t="s">
        <v>45</v>
      </c>
      <c r="G8" s="46">
        <v>535000</v>
      </c>
      <c r="H8" s="5">
        <f t="shared" si="0"/>
        <v>80250</v>
      </c>
      <c r="I8" s="5">
        <f t="shared" si="1"/>
        <v>454750</v>
      </c>
    </row>
    <row r="9" spans="1:9" ht="90" customHeight="1" x14ac:dyDescent="0.25">
      <c r="A9" s="38" t="s">
        <v>46</v>
      </c>
      <c r="B9" s="44" t="s">
        <v>47</v>
      </c>
      <c r="C9" s="19" t="s">
        <v>48</v>
      </c>
      <c r="D9" s="47" t="s">
        <v>49</v>
      </c>
      <c r="E9" s="45" t="s">
        <v>11</v>
      </c>
      <c r="F9" s="24" t="s">
        <v>35</v>
      </c>
      <c r="G9" s="46">
        <v>385000</v>
      </c>
      <c r="H9" s="5">
        <f t="shared" si="0"/>
        <v>57750</v>
      </c>
      <c r="I9" s="5">
        <f t="shared" si="1"/>
        <v>327250</v>
      </c>
    </row>
    <row r="10" spans="1:9" ht="90" customHeight="1" x14ac:dyDescent="0.25">
      <c r="A10" s="38" t="s">
        <v>50</v>
      </c>
      <c r="B10" s="44" t="s">
        <v>51</v>
      </c>
      <c r="C10" s="19" t="s">
        <v>52</v>
      </c>
      <c r="D10" s="47" t="s">
        <v>53</v>
      </c>
      <c r="E10" s="45" t="s">
        <v>11</v>
      </c>
      <c r="F10" s="24" t="s">
        <v>54</v>
      </c>
      <c r="G10" s="46">
        <v>794000</v>
      </c>
      <c r="H10" s="5">
        <f t="shared" si="0"/>
        <v>119100</v>
      </c>
      <c r="I10" s="5">
        <f t="shared" si="1"/>
        <v>674900</v>
      </c>
    </row>
    <row r="11" spans="1:9" ht="90" customHeight="1" x14ac:dyDescent="0.25">
      <c r="A11" s="38" t="s">
        <v>55</v>
      </c>
      <c r="B11" s="24" t="s">
        <v>56</v>
      </c>
      <c r="C11" s="19" t="s">
        <v>57</v>
      </c>
      <c r="D11" s="48" t="s">
        <v>59</v>
      </c>
      <c r="E11" s="45" t="s">
        <v>58</v>
      </c>
      <c r="F11" s="24" t="s">
        <v>35</v>
      </c>
      <c r="G11" s="46">
        <v>775000</v>
      </c>
      <c r="H11" s="5">
        <f t="shared" si="0"/>
        <v>116250</v>
      </c>
      <c r="I11" s="5">
        <f t="shared" si="1"/>
        <v>658750</v>
      </c>
    </row>
    <row r="12" spans="1:9" ht="90" customHeight="1" x14ac:dyDescent="0.25">
      <c r="A12" s="38" t="s">
        <v>60</v>
      </c>
      <c r="B12" s="44" t="s">
        <v>61</v>
      </c>
      <c r="C12" s="19" t="s">
        <v>62</v>
      </c>
      <c r="D12" s="47" t="s">
        <v>64</v>
      </c>
      <c r="E12" s="45" t="s">
        <v>63</v>
      </c>
      <c r="F12" s="24" t="s">
        <v>65</v>
      </c>
      <c r="G12" s="46">
        <v>461000</v>
      </c>
      <c r="H12" s="5">
        <f t="shared" si="0"/>
        <v>69150</v>
      </c>
      <c r="I12" s="5">
        <f t="shared" si="1"/>
        <v>391850</v>
      </c>
    </row>
    <row r="13" spans="1:9" ht="90" customHeight="1" thickBot="1" x14ac:dyDescent="0.3">
      <c r="A13" s="40" t="s">
        <v>66</v>
      </c>
      <c r="B13" s="49" t="s">
        <v>67</v>
      </c>
      <c r="C13" s="50" t="s">
        <v>68</v>
      </c>
      <c r="D13" s="51" t="s">
        <v>69</v>
      </c>
      <c r="E13" s="52" t="s">
        <v>11</v>
      </c>
      <c r="F13" s="25" t="s">
        <v>70</v>
      </c>
      <c r="G13" s="53">
        <v>796000</v>
      </c>
      <c r="H13" s="6">
        <f t="shared" si="0"/>
        <v>119400</v>
      </c>
      <c r="I13" s="6">
        <f t="shared" si="1"/>
        <v>676600</v>
      </c>
    </row>
    <row r="14" spans="1:9" ht="15.75" thickTop="1" x14ac:dyDescent="0.25">
      <c r="F14" s="7" t="s">
        <v>71</v>
      </c>
      <c r="G14" s="8">
        <f>SUM(G2:G13)</f>
        <v>6650000</v>
      </c>
      <c r="H14" s="8">
        <f>SUM(H2:H13)</f>
        <v>997500</v>
      </c>
      <c r="I14" s="8">
        <f>SUM(I2:I13)</f>
        <v>5652500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B2" sqref="B2"/>
    </sheetView>
  </sheetViews>
  <sheetFormatPr defaultRowHeight="15" x14ac:dyDescent="0.25"/>
  <cols>
    <col min="2" max="2" width="20.85546875" customWidth="1"/>
    <col min="3" max="3" width="46.5703125" customWidth="1"/>
    <col min="4" max="4" width="28.5703125" customWidth="1"/>
    <col min="5" max="5" width="54" customWidth="1"/>
    <col min="6" max="6" width="28.5703125" customWidth="1"/>
    <col min="7" max="7" width="27.28515625" customWidth="1"/>
    <col min="8" max="8" width="27.5703125" customWidth="1"/>
    <col min="9" max="9" width="18.42578125" hidden="1" customWidth="1"/>
    <col min="10" max="10" width="19" hidden="1" customWidth="1"/>
  </cols>
  <sheetData>
    <row r="1" spans="1:10" ht="30.75" thickBot="1" x14ac:dyDescent="0.3">
      <c r="A1" s="9" t="s">
        <v>0</v>
      </c>
      <c r="B1" s="9" t="s">
        <v>1</v>
      </c>
      <c r="C1" s="10" t="s">
        <v>72</v>
      </c>
      <c r="D1" s="10" t="s">
        <v>74</v>
      </c>
      <c r="E1" s="9" t="s">
        <v>73</v>
      </c>
      <c r="F1" s="10" t="s">
        <v>74</v>
      </c>
      <c r="G1" s="11" t="s">
        <v>75</v>
      </c>
      <c r="H1" s="12" t="s">
        <v>76</v>
      </c>
      <c r="I1" s="1" t="s">
        <v>77</v>
      </c>
      <c r="J1" s="2" t="s">
        <v>78</v>
      </c>
    </row>
    <row r="2" spans="1:10" ht="75" customHeight="1" x14ac:dyDescent="0.25">
      <c r="A2" s="33" t="s">
        <v>8</v>
      </c>
      <c r="B2" s="23" t="s">
        <v>9</v>
      </c>
      <c r="C2" s="54" t="s">
        <v>79</v>
      </c>
      <c r="D2" s="3" t="s">
        <v>12</v>
      </c>
      <c r="E2" s="23" t="s">
        <v>80</v>
      </c>
      <c r="F2" s="3" t="s">
        <v>12</v>
      </c>
      <c r="G2" s="20" t="s">
        <v>13</v>
      </c>
      <c r="H2" s="26">
        <v>330000</v>
      </c>
      <c r="I2" s="4">
        <f>H2*0.15</f>
        <v>49500</v>
      </c>
      <c r="J2" s="4">
        <f>H2*0.85</f>
        <v>280500</v>
      </c>
    </row>
    <row r="3" spans="1:10" ht="75" customHeight="1" x14ac:dyDescent="0.25">
      <c r="A3" s="34" t="s">
        <v>14</v>
      </c>
      <c r="B3" s="24" t="s">
        <v>15</v>
      </c>
      <c r="C3" s="55" t="s">
        <v>81</v>
      </c>
      <c r="D3" s="27" t="s">
        <v>17</v>
      </c>
      <c r="E3" s="24" t="s">
        <v>80</v>
      </c>
      <c r="F3" s="27" t="s">
        <v>17</v>
      </c>
      <c r="G3" s="21" t="s">
        <v>13</v>
      </c>
      <c r="H3" s="28">
        <v>740000</v>
      </c>
      <c r="I3" s="5">
        <f t="shared" ref="I3:I13" si="0">H3*0.15</f>
        <v>111000</v>
      </c>
      <c r="J3" s="5">
        <f t="shared" ref="J3:J13" si="1">H3*0.85</f>
        <v>629000</v>
      </c>
    </row>
    <row r="4" spans="1:10" ht="75" customHeight="1" x14ac:dyDescent="0.25">
      <c r="A4" s="34" t="s">
        <v>18</v>
      </c>
      <c r="B4" s="24" t="s">
        <v>19</v>
      </c>
      <c r="C4" s="56" t="s">
        <v>82</v>
      </c>
      <c r="D4" s="29" t="s">
        <v>22</v>
      </c>
      <c r="E4" s="24" t="s">
        <v>83</v>
      </c>
      <c r="F4" s="29" t="s">
        <v>22</v>
      </c>
      <c r="G4" s="21" t="s">
        <v>23</v>
      </c>
      <c r="H4" s="28">
        <v>302000</v>
      </c>
      <c r="I4" s="5">
        <f t="shared" si="0"/>
        <v>45300</v>
      </c>
      <c r="J4" s="5">
        <f t="shared" si="1"/>
        <v>256700</v>
      </c>
    </row>
    <row r="5" spans="1:10" ht="75" customHeight="1" x14ac:dyDescent="0.25">
      <c r="A5" s="34" t="s">
        <v>24</v>
      </c>
      <c r="B5" s="24" t="s">
        <v>25</v>
      </c>
      <c r="C5" s="57" t="s">
        <v>84</v>
      </c>
      <c r="D5" s="29" t="s">
        <v>28</v>
      </c>
      <c r="E5" s="24" t="s">
        <v>85</v>
      </c>
      <c r="F5" s="29" t="s">
        <v>28</v>
      </c>
      <c r="G5" s="21" t="s">
        <v>29</v>
      </c>
      <c r="H5" s="28">
        <v>800000</v>
      </c>
      <c r="I5" s="5">
        <f t="shared" si="0"/>
        <v>120000</v>
      </c>
      <c r="J5" s="5">
        <f t="shared" si="1"/>
        <v>680000</v>
      </c>
    </row>
    <row r="6" spans="1:10" ht="75" customHeight="1" x14ac:dyDescent="0.25">
      <c r="A6" s="34" t="s">
        <v>30</v>
      </c>
      <c r="B6" s="24" t="s">
        <v>31</v>
      </c>
      <c r="C6" s="55" t="s">
        <v>86</v>
      </c>
      <c r="D6" s="29" t="s">
        <v>34</v>
      </c>
      <c r="E6" s="24" t="s">
        <v>87</v>
      </c>
      <c r="F6" s="29" t="s">
        <v>34</v>
      </c>
      <c r="G6" s="21" t="s">
        <v>35</v>
      </c>
      <c r="H6" s="28">
        <v>430000</v>
      </c>
      <c r="I6" s="5">
        <f t="shared" si="0"/>
        <v>64500</v>
      </c>
      <c r="J6" s="5">
        <f t="shared" si="1"/>
        <v>365500</v>
      </c>
    </row>
    <row r="7" spans="1:10" ht="75" customHeight="1" x14ac:dyDescent="0.25">
      <c r="A7" s="35" t="s">
        <v>36</v>
      </c>
      <c r="B7" s="24" t="s">
        <v>37</v>
      </c>
      <c r="C7" s="56" t="s">
        <v>88</v>
      </c>
      <c r="D7" s="29" t="s">
        <v>39</v>
      </c>
      <c r="E7" s="24" t="s">
        <v>87</v>
      </c>
      <c r="F7" s="29" t="s">
        <v>39</v>
      </c>
      <c r="G7" s="21" t="s">
        <v>35</v>
      </c>
      <c r="H7" s="28">
        <v>302000</v>
      </c>
      <c r="I7" s="5">
        <f t="shared" si="0"/>
        <v>45300</v>
      </c>
      <c r="J7" s="5">
        <f t="shared" si="1"/>
        <v>256700</v>
      </c>
    </row>
    <row r="8" spans="1:10" ht="75" customHeight="1" x14ac:dyDescent="0.25">
      <c r="A8" s="34" t="s">
        <v>40</v>
      </c>
      <c r="B8" s="24" t="s">
        <v>41</v>
      </c>
      <c r="C8" s="56" t="s">
        <v>89</v>
      </c>
      <c r="D8" s="29" t="s">
        <v>44</v>
      </c>
      <c r="E8" s="24" t="s">
        <v>90</v>
      </c>
      <c r="F8" s="29" t="s">
        <v>44</v>
      </c>
      <c r="G8" s="21" t="s">
        <v>45</v>
      </c>
      <c r="H8" s="28">
        <v>535000</v>
      </c>
      <c r="I8" s="5">
        <f t="shared" si="0"/>
        <v>80250</v>
      </c>
      <c r="J8" s="5">
        <f t="shared" si="1"/>
        <v>454750</v>
      </c>
    </row>
    <row r="9" spans="1:10" ht="75" customHeight="1" x14ac:dyDescent="0.25">
      <c r="A9" s="34" t="s">
        <v>46</v>
      </c>
      <c r="B9" s="24" t="s">
        <v>47</v>
      </c>
      <c r="C9" s="56" t="s">
        <v>91</v>
      </c>
      <c r="D9" s="29" t="s">
        <v>49</v>
      </c>
      <c r="E9" s="24" t="s">
        <v>80</v>
      </c>
      <c r="F9" s="29" t="s">
        <v>49</v>
      </c>
      <c r="G9" s="21" t="s">
        <v>35</v>
      </c>
      <c r="H9" s="28">
        <v>385000</v>
      </c>
      <c r="I9" s="5">
        <f t="shared" si="0"/>
        <v>57750</v>
      </c>
      <c r="J9" s="5">
        <f t="shared" si="1"/>
        <v>327250</v>
      </c>
    </row>
    <row r="10" spans="1:10" ht="75" customHeight="1" x14ac:dyDescent="0.25">
      <c r="A10" s="34" t="s">
        <v>50</v>
      </c>
      <c r="B10" s="24" t="s">
        <v>51</v>
      </c>
      <c r="C10" s="56" t="s">
        <v>92</v>
      </c>
      <c r="D10" s="29" t="s">
        <v>53</v>
      </c>
      <c r="E10" s="24" t="s">
        <v>80</v>
      </c>
      <c r="F10" s="29" t="s">
        <v>53</v>
      </c>
      <c r="G10" s="21" t="s">
        <v>54</v>
      </c>
      <c r="H10" s="28">
        <v>794000</v>
      </c>
      <c r="I10" s="5">
        <f t="shared" si="0"/>
        <v>119100</v>
      </c>
      <c r="J10" s="5">
        <f t="shared" si="1"/>
        <v>674900</v>
      </c>
    </row>
    <row r="11" spans="1:10" ht="75" customHeight="1" x14ac:dyDescent="0.25">
      <c r="A11" s="34" t="s">
        <v>55</v>
      </c>
      <c r="B11" s="24" t="s">
        <v>56</v>
      </c>
      <c r="C11" s="56" t="s">
        <v>93</v>
      </c>
      <c r="D11" s="30" t="s">
        <v>59</v>
      </c>
      <c r="E11" s="24" t="s">
        <v>94</v>
      </c>
      <c r="F11" s="30" t="s">
        <v>59</v>
      </c>
      <c r="G11" s="21" t="s">
        <v>35</v>
      </c>
      <c r="H11" s="28">
        <v>775000</v>
      </c>
      <c r="I11" s="5">
        <f t="shared" si="0"/>
        <v>116250</v>
      </c>
      <c r="J11" s="5">
        <f t="shared" si="1"/>
        <v>658750</v>
      </c>
    </row>
    <row r="12" spans="1:10" ht="75" customHeight="1" x14ac:dyDescent="0.25">
      <c r="A12" s="34" t="s">
        <v>60</v>
      </c>
      <c r="B12" s="24" t="s">
        <v>61</v>
      </c>
      <c r="C12" s="58" t="s">
        <v>95</v>
      </c>
      <c r="D12" s="29" t="s">
        <v>64</v>
      </c>
      <c r="E12" s="24" t="s">
        <v>96</v>
      </c>
      <c r="F12" s="29" t="s">
        <v>64</v>
      </c>
      <c r="G12" s="21" t="s">
        <v>65</v>
      </c>
      <c r="H12" s="28">
        <v>461000</v>
      </c>
      <c r="I12" s="5">
        <f t="shared" si="0"/>
        <v>69150</v>
      </c>
      <c r="J12" s="5">
        <f t="shared" si="1"/>
        <v>391850</v>
      </c>
    </row>
    <row r="13" spans="1:10" ht="75" customHeight="1" thickBot="1" x14ac:dyDescent="0.3">
      <c r="A13" s="36" t="s">
        <v>66</v>
      </c>
      <c r="B13" s="25" t="s">
        <v>67</v>
      </c>
      <c r="C13" s="59" t="s">
        <v>97</v>
      </c>
      <c r="D13" s="31" t="s">
        <v>69</v>
      </c>
      <c r="E13" s="25" t="s">
        <v>80</v>
      </c>
      <c r="F13" s="31" t="s">
        <v>69</v>
      </c>
      <c r="G13" s="22" t="s">
        <v>70</v>
      </c>
      <c r="H13" s="32">
        <v>796000</v>
      </c>
      <c r="I13" s="6">
        <f t="shared" si="0"/>
        <v>119400</v>
      </c>
      <c r="J13" s="6">
        <f t="shared" si="1"/>
        <v>676600</v>
      </c>
    </row>
    <row r="14" spans="1:10" ht="15.75" thickTop="1" x14ac:dyDescent="0.25">
      <c r="G14" s="13" t="s">
        <v>98</v>
      </c>
      <c r="H14" s="14">
        <f>SUM(H2:H13)</f>
        <v>6650000</v>
      </c>
      <c r="I14" s="8">
        <f>SUM(I2:I13)</f>
        <v>997500</v>
      </c>
      <c r="J14" s="8">
        <f>SUM(J2:J13)</f>
        <v>5652500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BiF CZ</vt:lpstr>
      <vt:lpstr>BiF EN</vt:lpstr>
      <vt:lpstr>List3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Klánová Jana</dc:creator>
  <cp:lastModifiedBy>Klánová Jana</cp:lastModifiedBy>
  <dcterms:created xsi:type="dcterms:W3CDTF">2016-12-13T08:52:30Z</dcterms:created>
  <dcterms:modified xsi:type="dcterms:W3CDTF">2016-12-14T12:57:26Z</dcterms:modified>
</cp:coreProperties>
</file>