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195" yWindow="0" windowWidth="16740" windowHeight="6285"/>
  </bookViews>
  <sheets>
    <sheet name="DMS_poměry zdrojů financování" sheetId="1" r:id="rId1"/>
    <sheet name="Vyplněný VZOR_MRR 100 %" sheetId="4" r:id="rId2"/>
    <sheet name="Vyplněný VZOR_PRO RATA" sheetId="5" r:id="rId3"/>
  </sheets>
  <calcPr calcId="152511"/>
</workbook>
</file>

<file path=xl/calcChain.xml><?xml version="1.0" encoding="utf-8"?>
<calcChain xmlns="http://schemas.openxmlformats.org/spreadsheetml/2006/main">
  <c r="H21" i="5" l="1"/>
  <c r="D21" i="5"/>
  <c r="D16" i="5"/>
  <c r="H18" i="5" s="1"/>
  <c r="H5" i="5"/>
  <c r="H21" i="4"/>
  <c r="D21" i="4"/>
  <c r="D16" i="4"/>
  <c r="H18" i="4" s="1"/>
  <c r="H5" i="4"/>
  <c r="H21" i="1"/>
  <c r="D21" i="1"/>
  <c r="F21" i="1" s="1"/>
  <c r="D16" i="1"/>
  <c r="H18" i="1" s="1"/>
  <c r="H5" i="1"/>
  <c r="F21" i="4" l="1"/>
  <c r="F21" i="5"/>
  <c r="H24" i="5"/>
  <c r="D24" i="5" s="1"/>
  <c r="F24" i="5" s="1"/>
  <c r="H17" i="5"/>
  <c r="H16" i="5" s="1"/>
  <c r="F18" i="5"/>
  <c r="F17" i="5" s="1"/>
  <c r="H24" i="4"/>
  <c r="D24" i="4" s="1"/>
  <c r="F24" i="4" s="1"/>
  <c r="H17" i="4"/>
  <c r="H16" i="4" s="1"/>
  <c r="F18" i="4"/>
  <c r="F17" i="4" s="1"/>
  <c r="H24" i="1"/>
  <c r="D24" i="1" s="1"/>
  <c r="F24" i="1" s="1"/>
  <c r="H17" i="1"/>
  <c r="H16" i="1" s="1"/>
  <c r="F18" i="1"/>
  <c r="F17" i="1" s="1"/>
</calcChain>
</file>

<file path=xl/comments1.xml><?xml version="1.0" encoding="utf-8"?>
<comments xmlns="http://schemas.openxmlformats.org/spreadsheetml/2006/main">
  <authors>
    <author>Autor</author>
  </authors>
  <commentList>
    <comment ref="H4" authorId="0" shapeId="0">
      <text>
        <r>
          <rPr>
            <sz val="9"/>
            <color indexed="81"/>
            <rFont val="Tahoma"/>
            <family val="2"/>
            <charset val="238"/>
          </rPr>
          <t>Součet SC musí být vždy 100 %.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H4" authorId="0" shapeId="0">
      <text>
        <r>
          <rPr>
            <sz val="9"/>
            <color indexed="81"/>
            <rFont val="Tahoma"/>
            <family val="2"/>
            <charset val="238"/>
          </rPr>
          <t>Součet SC musí být vždy 100 %.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 xml:space="preserve">Poměry zdrojů financování jsou uvedeny pouze pro názornost. Žadatel vždy postupuje dle Pravidel pro žadatele a příjemce - obecná část a Pravidel pro žadatele a příjemce - specifická část (kap. 8.1.5). 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H4" authorId="0" shapeId="0">
      <text>
        <r>
          <rPr>
            <sz val="9"/>
            <color indexed="81"/>
            <rFont val="Tahoma"/>
            <family val="2"/>
            <charset val="238"/>
          </rPr>
          <t>Součet SC musí být vždy 100 %.</t>
        </r>
      </text>
    </comment>
    <comment ref="D7" authorId="0" shapeId="0">
      <text>
        <r>
          <rPr>
            <sz val="9"/>
            <color indexed="81"/>
            <rFont val="Tahoma"/>
            <family val="2"/>
            <charset val="238"/>
          </rPr>
          <t xml:space="preserve">Poměry zdrojů financování jsou uvedeny pouze pro názornost. Žadatel vždy postupuje dle Pravidel pro žadatele a příjemce - obecná část a Pravidel pro žadatele a příjemce - specifická část (kap. 8.1.5). </t>
        </r>
      </text>
    </comment>
  </commentList>
</comments>
</file>

<file path=xl/sharedStrings.xml><?xml version="1.0" encoding="utf-8"?>
<sst xmlns="http://schemas.openxmlformats.org/spreadsheetml/2006/main" count="96" uniqueCount="24">
  <si>
    <t>Výpočet poměrů zdrojů financování</t>
  </si>
  <si>
    <t>Rozdělení zdrojů financování mezi Specifické cíle</t>
  </si>
  <si>
    <t>SC1</t>
  </si>
  <si>
    <t>SC2</t>
  </si>
  <si>
    <t>SC3</t>
  </si>
  <si>
    <t>Celkem</t>
  </si>
  <si>
    <t>PRO RATA</t>
  </si>
  <si>
    <t>Výchozí poměry zdrojů financování</t>
  </si>
  <si>
    <t>EU</t>
  </si>
  <si>
    <t>SR</t>
  </si>
  <si>
    <t>Vlastní podíl</t>
  </si>
  <si>
    <t>MRR</t>
  </si>
  <si>
    <t>VRR</t>
  </si>
  <si>
    <t>Rozpad zdrojů pro výdaje GBER</t>
  </si>
  <si>
    <t>Vlasní podíl</t>
  </si>
  <si>
    <t>Částka v Kč</t>
  </si>
  <si>
    <t>Podíl na rozpočtu</t>
  </si>
  <si>
    <t>Spolufinancování projektu</t>
  </si>
  <si>
    <t>Rozpočet projektu</t>
  </si>
  <si>
    <t>Rozpočet_subjekty mimo GBER</t>
  </si>
  <si>
    <t>Rozpočet_subjekty s GBER</t>
  </si>
  <si>
    <t>Poměr zdrojů výchozí s PRO RATA</t>
  </si>
  <si>
    <t>* vyplňují se bílé buňky</t>
  </si>
  <si>
    <t>Výsledný poměr zdrojů financování
(s PRO RATA + GBER)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</si>
</sst>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B3FFB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9" fontId="0" fillId="4" borderId="13" xfId="0" applyNumberFormat="1" applyFill="1" applyBorder="1" applyAlignment="1">
      <alignment horizontal="center"/>
    </xf>
    <xf numFmtId="9" fontId="0" fillId="4" borderId="14" xfId="0" applyNumberFormat="1" applyFill="1" applyBorder="1" applyAlignment="1">
      <alignment horizontal="center"/>
    </xf>
    <xf numFmtId="9" fontId="0" fillId="4" borderId="15" xfId="0" applyNumberFormat="1" applyFill="1" applyBorder="1" applyAlignment="1">
      <alignment horizontal="center"/>
    </xf>
    <xf numFmtId="9" fontId="0" fillId="4" borderId="16" xfId="0" applyNumberFormat="1" applyFill="1" applyBorder="1" applyAlignment="1">
      <alignment horizontal="center"/>
    </xf>
    <xf numFmtId="9" fontId="3" fillId="5" borderId="16" xfId="0" applyNumberFormat="1" applyFont="1" applyFill="1" applyBorder="1" applyAlignment="1">
      <alignment horizontal="center"/>
    </xf>
    <xf numFmtId="9" fontId="3" fillId="5" borderId="17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19" xfId="0" applyNumberFormat="1" applyFont="1" applyFill="1" applyBorder="1" applyAlignment="1">
      <alignment horizontal="center" vertical="center"/>
    </xf>
    <xf numFmtId="2" fontId="2" fillId="2" borderId="20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9" fontId="0" fillId="0" borderId="1" xfId="0" applyNumberFormat="1" applyBorder="1" applyProtection="1">
      <protection locked="0"/>
    </xf>
    <xf numFmtId="9" fontId="0" fillId="0" borderId="11" xfId="0" applyNumberFormat="1" applyBorder="1" applyAlignment="1" applyProtection="1">
      <alignment horizontal="center"/>
      <protection locked="0"/>
    </xf>
    <xf numFmtId="9" fontId="0" fillId="0" borderId="10" xfId="0" applyNumberFormat="1" applyBorder="1" applyAlignment="1" applyProtection="1">
      <alignment horizontal="center"/>
      <protection locked="0"/>
    </xf>
    <xf numFmtId="9" fontId="0" fillId="0" borderId="1" xfId="0" applyNumberFormat="1" applyBorder="1" applyAlignment="1" applyProtection="1">
      <alignment horizontal="center"/>
      <protection locked="0"/>
    </xf>
    <xf numFmtId="9" fontId="0" fillId="0" borderId="24" xfId="0" applyNumberFormat="1" applyBorder="1" applyAlignment="1" applyProtection="1">
      <alignment horizontal="center"/>
      <protection locked="0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9" fontId="0" fillId="0" borderId="25" xfId="0" applyNumberFormat="1" applyBorder="1" applyProtection="1">
      <protection locked="0"/>
    </xf>
    <xf numFmtId="9" fontId="0" fillId="0" borderId="16" xfId="0" applyNumberFormat="1" applyBorder="1" applyAlignment="1" applyProtection="1">
      <alignment horizontal="center"/>
      <protection locked="0"/>
    </xf>
    <xf numFmtId="9" fontId="0" fillId="0" borderId="15" xfId="0" applyNumberFormat="1" applyBorder="1" applyAlignment="1" applyProtection="1">
      <alignment horizontal="center"/>
      <protection locked="0"/>
    </xf>
    <xf numFmtId="9" fontId="0" fillId="0" borderId="25" xfId="0" applyNumberFormat="1" applyBorder="1" applyAlignment="1" applyProtection="1">
      <alignment horizontal="center"/>
      <protection locked="0"/>
    </xf>
    <xf numFmtId="9" fontId="0" fillId="0" borderId="26" xfId="0" applyNumberFormat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9" fontId="2" fillId="3" borderId="27" xfId="0" applyNumberFormat="1" applyFont="1" applyFill="1" applyBorder="1" applyAlignment="1">
      <alignment horizontal="center"/>
    </xf>
    <xf numFmtId="9" fontId="2" fillId="3" borderId="28" xfId="0" applyNumberFormat="1" applyFont="1" applyFill="1" applyBorder="1" applyAlignment="1">
      <alignment horizontal="center"/>
    </xf>
    <xf numFmtId="9" fontId="2" fillId="3" borderId="6" xfId="0" applyNumberFormat="1" applyFont="1" applyFill="1" applyBorder="1" applyAlignment="1">
      <alignment horizontal="center"/>
    </xf>
    <xf numFmtId="9" fontId="2" fillId="3" borderId="7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9" fontId="0" fillId="4" borderId="25" xfId="0" applyNumberFormat="1" applyFill="1" applyBorder="1" applyAlignment="1">
      <alignment horizontal="center"/>
    </xf>
    <xf numFmtId="9" fontId="0" fillId="4" borderId="26" xfId="0" applyNumberForma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wrapText="1"/>
    </xf>
    <xf numFmtId="0" fontId="2" fillId="3" borderId="31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" fontId="0" fillId="4" borderId="11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10" fontId="0" fillId="4" borderId="11" xfId="0" applyNumberFormat="1" applyFill="1" applyBorder="1" applyAlignment="1">
      <alignment horizontal="center"/>
    </xf>
    <xf numFmtId="10" fontId="0" fillId="4" borderId="9" xfId="0" applyNumberFormat="1" applyFill="1" applyBorder="1" applyAlignment="1">
      <alignment horizontal="center"/>
    </xf>
    <xf numFmtId="10" fontId="0" fillId="4" borderId="12" xfId="0" applyNumberFormat="1" applyFill="1" applyBorder="1" applyAlignment="1">
      <alignment horizontal="center"/>
    </xf>
    <xf numFmtId="4" fontId="0" fillId="0" borderId="11" xfId="0" applyNumberFormat="1" applyBorder="1" applyAlignment="1" applyProtection="1">
      <alignment horizontal="center"/>
      <protection locked="0"/>
    </xf>
    <xf numFmtId="4" fontId="0" fillId="0" borderId="10" xfId="0" applyNumberFormat="1" applyBorder="1" applyAlignment="1" applyProtection="1">
      <alignment horizontal="center"/>
      <protection locked="0"/>
    </xf>
    <xf numFmtId="0" fontId="2" fillId="2" borderId="29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4" fontId="0" fillId="0" borderId="16" xfId="0" applyNumberFormat="1" applyBorder="1" applyAlignment="1" applyProtection="1">
      <alignment horizontal="center"/>
      <protection locked="0"/>
    </xf>
    <xf numFmtId="4" fontId="0" fillId="0" borderId="15" xfId="0" applyNumberFormat="1" applyBorder="1" applyAlignment="1" applyProtection="1">
      <alignment horizontal="center"/>
      <protection locked="0"/>
    </xf>
    <xf numFmtId="10" fontId="0" fillId="4" borderId="16" xfId="0" applyNumberFormat="1" applyFill="1" applyBorder="1" applyAlignment="1">
      <alignment horizontal="center"/>
    </xf>
    <xf numFmtId="10" fontId="0" fillId="4" borderId="14" xfId="0" applyNumberFormat="1" applyFill="1" applyBorder="1" applyAlignment="1">
      <alignment horizontal="center"/>
    </xf>
    <xf numFmtId="10" fontId="0" fillId="4" borderId="17" xfId="0" applyNumberForma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0" fontId="2" fillId="3" borderId="27" xfId="0" applyNumberFormat="1" applyFont="1" applyFill="1" applyBorder="1" applyAlignment="1">
      <alignment horizontal="center"/>
    </xf>
    <xf numFmtId="10" fontId="2" fillId="3" borderId="28" xfId="0" applyNumberFormat="1" applyFont="1" applyFill="1" applyBorder="1" applyAlignment="1">
      <alignment horizontal="center"/>
    </xf>
    <xf numFmtId="10" fontId="2" fillId="3" borderId="6" xfId="0" applyNumberFormat="1" applyFont="1" applyFill="1" applyBorder="1" applyAlignment="1">
      <alignment horizontal="center"/>
    </xf>
    <xf numFmtId="10" fontId="2" fillId="3" borderId="7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1" fillId="6" borderId="0" xfId="0" applyFont="1" applyFill="1"/>
    <xf numFmtId="0" fontId="0" fillId="6" borderId="0" xfId="0" applyFill="1"/>
    <xf numFmtId="0" fontId="0" fillId="6" borderId="0" xfId="0" applyFill="1" applyBorder="1" applyAlignment="1">
      <alignment horizontal="center"/>
    </xf>
    <xf numFmtId="0" fontId="0" fillId="6" borderId="0" xfId="0" applyFill="1" applyBorder="1"/>
    <xf numFmtId="9" fontId="0" fillId="6" borderId="0" xfId="0" applyNumberFormat="1" applyFill="1" applyBorder="1"/>
    <xf numFmtId="10" fontId="0" fillId="6" borderId="0" xfId="0" applyNumberFormat="1" applyFill="1"/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0" fontId="0" fillId="8" borderId="16" xfId="0" applyNumberFormat="1" applyFill="1" applyBorder="1" applyAlignment="1">
      <alignment horizontal="center"/>
    </xf>
    <xf numFmtId="10" fontId="0" fillId="8" borderId="15" xfId="0" applyNumberFormat="1" applyFill="1" applyBorder="1" applyAlignment="1">
      <alignment horizontal="center"/>
    </xf>
    <xf numFmtId="10" fontId="0" fillId="8" borderId="25" xfId="0" applyNumberFormat="1" applyFill="1" applyBorder="1" applyAlignment="1">
      <alignment horizontal="center"/>
    </xf>
    <xf numFmtId="10" fontId="0" fillId="8" borderId="26" xfId="0" applyNumberFormat="1" applyFill="1" applyBorder="1" applyAlignment="1">
      <alignment horizontal="center"/>
    </xf>
    <xf numFmtId="10" fontId="0" fillId="9" borderId="16" xfId="0" applyNumberFormat="1" applyFill="1" applyBorder="1" applyAlignment="1">
      <alignment horizontal="center"/>
    </xf>
    <xf numFmtId="10" fontId="0" fillId="9" borderId="15" xfId="0" applyNumberFormat="1" applyFill="1" applyBorder="1" applyAlignment="1">
      <alignment horizontal="center"/>
    </xf>
    <xf numFmtId="10" fontId="0" fillId="9" borderId="25" xfId="0" applyNumberFormat="1" applyFill="1" applyBorder="1" applyAlignment="1">
      <alignment horizontal="center"/>
    </xf>
    <xf numFmtId="10" fontId="0" fillId="9" borderId="26" xfId="0" applyNumberFormat="1" applyFill="1" applyBorder="1" applyAlignment="1">
      <alignment horizontal="center"/>
    </xf>
    <xf numFmtId="0" fontId="4" fillId="7" borderId="2" xfId="0" applyFont="1" applyFill="1" applyBorder="1" applyAlignment="1" applyProtection="1">
      <alignment horizontal="center"/>
      <protection hidden="1"/>
    </xf>
    <xf numFmtId="0" fontId="4" fillId="7" borderId="3" xfId="0" applyFont="1" applyFill="1" applyBorder="1" applyAlignment="1" applyProtection="1">
      <alignment horizontal="center"/>
      <protection hidden="1"/>
    </xf>
    <xf numFmtId="0" fontId="4" fillId="7" borderId="4" xfId="0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2" fillId="2" borderId="5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3" borderId="8" xfId="0" applyFont="1" applyFill="1" applyBorder="1" applyAlignment="1" applyProtection="1">
      <alignment horizontal="center"/>
      <protection hidden="1"/>
    </xf>
    <xf numFmtId="0" fontId="2" fillId="3" borderId="9" xfId="0" applyFont="1" applyFill="1" applyBorder="1" applyAlignment="1" applyProtection="1">
      <alignment horizontal="center"/>
      <protection hidden="1"/>
    </xf>
    <xf numFmtId="0" fontId="2" fillId="3" borderId="10" xfId="0" applyFont="1" applyFill="1" applyBorder="1" applyAlignment="1" applyProtection="1">
      <alignment horizontal="center"/>
      <protection hidden="1"/>
    </xf>
    <xf numFmtId="0" fontId="2" fillId="3" borderId="11" xfId="0" applyFont="1" applyFill="1" applyBorder="1" applyAlignment="1" applyProtection="1">
      <alignment horizontal="center"/>
      <protection hidden="1"/>
    </xf>
    <xf numFmtId="0" fontId="2" fillId="3" borderId="12" xfId="0" applyFont="1" applyFill="1" applyBorder="1" applyAlignment="1" applyProtection="1">
      <alignment horizontal="center"/>
      <protection hidden="1"/>
    </xf>
    <xf numFmtId="9" fontId="0" fillId="4" borderId="13" xfId="0" applyNumberFormat="1" applyFill="1" applyBorder="1" applyAlignment="1" applyProtection="1">
      <alignment horizontal="center"/>
      <protection hidden="1"/>
    </xf>
    <xf numFmtId="9" fontId="0" fillId="4" borderId="14" xfId="0" applyNumberFormat="1" applyFill="1" applyBorder="1" applyAlignment="1" applyProtection="1">
      <alignment horizontal="center"/>
      <protection hidden="1"/>
    </xf>
    <xf numFmtId="9" fontId="0" fillId="4" borderId="15" xfId="0" applyNumberFormat="1" applyFill="1" applyBorder="1" applyAlignment="1" applyProtection="1">
      <alignment horizontal="center"/>
      <protection hidden="1"/>
    </xf>
    <xf numFmtId="9" fontId="0" fillId="4" borderId="16" xfId="0" applyNumberFormat="1" applyFill="1" applyBorder="1" applyAlignment="1" applyProtection="1">
      <alignment horizontal="center"/>
      <protection hidden="1"/>
    </xf>
    <xf numFmtId="9" fontId="3" fillId="5" borderId="16" xfId="0" applyNumberFormat="1" applyFont="1" applyFill="1" applyBorder="1" applyAlignment="1" applyProtection="1">
      <alignment horizontal="center"/>
      <protection hidden="1"/>
    </xf>
    <xf numFmtId="9" fontId="3" fillId="5" borderId="17" xfId="0" applyNumberFormat="1" applyFont="1" applyFill="1" applyBorder="1" applyAlignment="1" applyProtection="1">
      <alignment horizontal="center"/>
      <protection hidden="1"/>
    </xf>
    <xf numFmtId="2" fontId="2" fillId="2" borderId="18" xfId="0" applyNumberFormat="1" applyFont="1" applyFill="1" applyBorder="1" applyAlignment="1" applyProtection="1">
      <alignment horizontal="center" vertical="center"/>
      <protection hidden="1"/>
    </xf>
    <xf numFmtId="2" fontId="2" fillId="2" borderId="19" xfId="0" applyNumberFormat="1" applyFont="1" applyFill="1" applyBorder="1" applyAlignment="1" applyProtection="1">
      <alignment horizontal="center" vertical="center"/>
      <protection hidden="1"/>
    </xf>
    <xf numFmtId="2" fontId="2" fillId="2" borderId="20" xfId="0" applyNumberFormat="1" applyFont="1" applyFill="1" applyBorder="1" applyAlignment="1" applyProtection="1">
      <alignment horizontal="center" vertical="center"/>
      <protection hidden="1"/>
    </xf>
    <xf numFmtId="2" fontId="2" fillId="2" borderId="21" xfId="0" applyNumberFormat="1" applyFont="1" applyFill="1" applyBorder="1" applyAlignment="1" applyProtection="1">
      <alignment horizontal="center" vertical="center"/>
      <protection hidden="1"/>
    </xf>
    <xf numFmtId="2" fontId="2" fillId="2" borderId="22" xfId="0" applyNumberFormat="1" applyFont="1" applyFill="1" applyBorder="1" applyAlignment="1" applyProtection="1">
      <alignment horizontal="center" vertical="center"/>
      <protection hidden="1"/>
    </xf>
    <xf numFmtId="2" fontId="2" fillId="2" borderId="23" xfId="0" applyNumberFormat="1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9" fontId="0" fillId="0" borderId="1" xfId="0" applyNumberFormat="1" applyBorder="1" applyProtection="1">
      <protection hidden="1"/>
    </xf>
    <xf numFmtId="9" fontId="0" fillId="0" borderId="11" xfId="0" applyNumberFormat="1" applyBorder="1" applyAlignment="1" applyProtection="1">
      <alignment horizontal="center"/>
      <protection hidden="1"/>
    </xf>
    <xf numFmtId="9" fontId="0" fillId="0" borderId="10" xfId="0" applyNumberFormat="1" applyBorder="1" applyAlignment="1" applyProtection="1">
      <alignment horizontal="center"/>
      <protection hidden="1"/>
    </xf>
    <xf numFmtId="9" fontId="0" fillId="0" borderId="1" xfId="0" applyNumberFormat="1" applyBorder="1" applyAlignment="1" applyProtection="1">
      <alignment horizontal="center"/>
      <protection hidden="1"/>
    </xf>
    <xf numFmtId="9" fontId="0" fillId="0" borderId="24" xfId="0" applyNumberFormat="1" applyBorder="1" applyAlignment="1" applyProtection="1">
      <alignment horizontal="center"/>
      <protection hidden="1"/>
    </xf>
    <xf numFmtId="0" fontId="2" fillId="3" borderId="13" xfId="0" applyFont="1" applyFill="1" applyBorder="1" applyAlignment="1" applyProtection="1">
      <alignment horizontal="center"/>
      <protection hidden="1"/>
    </xf>
    <xf numFmtId="0" fontId="2" fillId="3" borderId="15" xfId="0" applyFont="1" applyFill="1" applyBorder="1" applyAlignment="1" applyProtection="1">
      <alignment horizontal="center"/>
      <protection hidden="1"/>
    </xf>
    <xf numFmtId="9" fontId="0" fillId="0" borderId="25" xfId="0" applyNumberFormat="1" applyBorder="1" applyProtection="1">
      <protection hidden="1"/>
    </xf>
    <xf numFmtId="9" fontId="0" fillId="0" borderId="16" xfId="0" applyNumberFormat="1" applyBorder="1" applyAlignment="1" applyProtection="1">
      <alignment horizontal="center"/>
      <protection hidden="1"/>
    </xf>
    <xf numFmtId="9" fontId="0" fillId="0" borderId="15" xfId="0" applyNumberFormat="1" applyBorder="1" applyAlignment="1" applyProtection="1">
      <alignment horizontal="center"/>
      <protection hidden="1"/>
    </xf>
    <xf numFmtId="9" fontId="0" fillId="0" borderId="25" xfId="0" applyNumberFormat="1" applyBorder="1" applyAlignment="1" applyProtection="1">
      <alignment horizontal="center"/>
      <protection hidden="1"/>
    </xf>
    <xf numFmtId="9" fontId="0" fillId="0" borderId="26" xfId="0" applyNumberFormat="1" applyBorder="1" applyAlignment="1" applyProtection="1">
      <alignment horizontal="center"/>
      <protection hidden="1"/>
    </xf>
    <xf numFmtId="0" fontId="0" fillId="6" borderId="0" xfId="0" applyFill="1" applyBorder="1" applyAlignment="1" applyProtection="1">
      <alignment horizontal="center"/>
      <protection hidden="1"/>
    </xf>
    <xf numFmtId="0" fontId="0" fillId="6" borderId="0" xfId="0" applyFill="1" applyBorder="1" applyProtection="1">
      <protection hidden="1"/>
    </xf>
    <xf numFmtId="9" fontId="0" fillId="6" borderId="0" xfId="0" applyNumberFormat="1" applyFill="1" applyBorder="1" applyProtection="1"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9" fontId="2" fillId="3" borderId="27" xfId="0" applyNumberFormat="1" applyFont="1" applyFill="1" applyBorder="1" applyAlignment="1" applyProtection="1">
      <alignment horizontal="center"/>
      <protection hidden="1"/>
    </xf>
    <xf numFmtId="9" fontId="2" fillId="3" borderId="28" xfId="0" applyNumberFormat="1" applyFont="1" applyFill="1" applyBorder="1" applyAlignment="1" applyProtection="1">
      <alignment horizontal="center"/>
      <protection hidden="1"/>
    </xf>
    <xf numFmtId="9" fontId="2" fillId="3" borderId="6" xfId="0" applyNumberFormat="1" applyFont="1" applyFill="1" applyBorder="1" applyAlignment="1" applyProtection="1">
      <alignment horizontal="center"/>
      <protection hidden="1"/>
    </xf>
    <xf numFmtId="9" fontId="2" fillId="3" borderId="7" xfId="0" applyNumberFormat="1" applyFont="1" applyFill="1" applyBorder="1" applyAlignment="1" applyProtection="1">
      <alignment horizontal="center"/>
      <protection hidden="1"/>
    </xf>
    <xf numFmtId="0" fontId="2" fillId="2" borderId="29" xfId="0" applyFont="1" applyFill="1" applyBorder="1" applyAlignment="1" applyProtection="1">
      <alignment horizontal="center" vertical="center"/>
      <protection hidden="1"/>
    </xf>
    <xf numFmtId="0" fontId="2" fillId="2" borderId="25" xfId="0" applyFont="1" applyFill="1" applyBorder="1" applyAlignment="1" applyProtection="1">
      <alignment horizontal="center" vertical="center"/>
      <protection hidden="1"/>
    </xf>
    <xf numFmtId="9" fontId="0" fillId="4" borderId="25" xfId="0" applyNumberFormat="1" applyFill="1" applyBorder="1" applyAlignment="1" applyProtection="1">
      <alignment horizontal="center"/>
      <protection hidden="1"/>
    </xf>
    <xf numFmtId="9" fontId="0" fillId="4" borderId="26" xfId="0" applyNumberFormat="1" applyFill="1" applyBorder="1" applyAlignment="1" applyProtection="1">
      <alignment horizontal="center"/>
      <protection hidden="1"/>
    </xf>
    <xf numFmtId="0" fontId="0" fillId="2" borderId="30" xfId="0" applyFill="1" applyBorder="1" applyAlignment="1" applyProtection="1">
      <alignment horizontal="center"/>
      <protection hidden="1"/>
    </xf>
    <xf numFmtId="0" fontId="0" fillId="2" borderId="31" xfId="0" applyFill="1" applyBorder="1" applyAlignment="1" applyProtection="1">
      <alignment horizontal="center"/>
      <protection hidden="1"/>
    </xf>
    <xf numFmtId="0" fontId="0" fillId="2" borderId="28" xfId="0" applyFill="1" applyBorder="1" applyAlignment="1" applyProtection="1">
      <alignment horizontal="center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2" fillId="3" borderId="28" xfId="0" applyFont="1" applyFill="1" applyBorder="1" applyAlignment="1" applyProtection="1">
      <alignment horizontal="center"/>
      <protection hidden="1"/>
    </xf>
    <xf numFmtId="0" fontId="2" fillId="3" borderId="27" xfId="0" applyFont="1" applyFill="1" applyBorder="1" applyAlignment="1" applyProtection="1">
      <alignment horizontal="center" wrapText="1"/>
      <protection hidden="1"/>
    </xf>
    <xf numFmtId="0" fontId="2" fillId="3" borderId="31" xfId="0" applyFont="1" applyFill="1" applyBorder="1" applyAlignment="1" applyProtection="1">
      <alignment horizontal="center" wrapText="1"/>
      <protection hidden="1"/>
    </xf>
    <xf numFmtId="0" fontId="2" fillId="3" borderId="32" xfId="0" applyFont="1" applyFill="1" applyBorder="1" applyAlignment="1" applyProtection="1">
      <alignment horizontal="center" wrapText="1"/>
      <protection hidden="1"/>
    </xf>
    <xf numFmtId="0" fontId="2" fillId="2" borderId="33" xfId="0" applyFont="1" applyFill="1" applyBorder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4" fontId="0" fillId="4" borderId="11" xfId="0" applyNumberFormat="1" applyFill="1" applyBorder="1" applyAlignment="1" applyProtection="1">
      <alignment horizontal="center"/>
      <protection hidden="1"/>
    </xf>
    <xf numFmtId="4" fontId="0" fillId="4" borderId="10" xfId="0" applyNumberFormat="1" applyFill="1" applyBorder="1" applyAlignment="1" applyProtection="1">
      <alignment horizontal="center"/>
      <protection hidden="1"/>
    </xf>
    <xf numFmtId="10" fontId="0" fillId="4" borderId="11" xfId="0" applyNumberFormat="1" applyFill="1" applyBorder="1" applyAlignment="1" applyProtection="1">
      <alignment horizontal="center"/>
      <protection hidden="1"/>
    </xf>
    <xf numFmtId="10" fontId="0" fillId="4" borderId="9" xfId="0" applyNumberFormat="1" applyFill="1" applyBorder="1" applyAlignment="1" applyProtection="1">
      <alignment horizontal="center"/>
      <protection hidden="1"/>
    </xf>
    <xf numFmtId="10" fontId="0" fillId="4" borderId="12" xfId="0" applyNumberFormat="1" applyFill="1" applyBorder="1" applyAlignment="1" applyProtection="1">
      <alignment horizontal="center"/>
      <protection hidden="1"/>
    </xf>
    <xf numFmtId="4" fontId="0" fillId="0" borderId="11" xfId="0" applyNumberFormat="1" applyBorder="1" applyAlignment="1" applyProtection="1">
      <alignment horizontal="center"/>
      <protection hidden="1"/>
    </xf>
    <xf numFmtId="4" fontId="0" fillId="0" borderId="10" xfId="0" applyNumberFormat="1" applyBorder="1" applyAlignment="1" applyProtection="1">
      <alignment horizontal="center"/>
      <protection hidden="1"/>
    </xf>
    <xf numFmtId="0" fontId="2" fillId="2" borderId="29" xfId="0" applyFont="1" applyFill="1" applyBorder="1" applyAlignment="1" applyProtection="1">
      <alignment horizontal="left"/>
      <protection hidden="1"/>
    </xf>
    <xf numFmtId="0" fontId="2" fillId="2" borderId="25" xfId="0" applyFont="1" applyFill="1" applyBorder="1" applyAlignment="1" applyProtection="1">
      <alignment horizontal="left"/>
      <protection hidden="1"/>
    </xf>
    <xf numFmtId="4" fontId="0" fillId="0" borderId="16" xfId="0" applyNumberFormat="1" applyBorder="1" applyAlignment="1" applyProtection="1">
      <alignment horizontal="center"/>
      <protection hidden="1"/>
    </xf>
    <xf numFmtId="4" fontId="0" fillId="0" borderId="15" xfId="0" applyNumberFormat="1" applyBorder="1" applyAlignment="1" applyProtection="1">
      <alignment horizontal="center"/>
      <protection hidden="1"/>
    </xf>
    <xf numFmtId="10" fontId="0" fillId="4" borderId="16" xfId="0" applyNumberFormat="1" applyFill="1" applyBorder="1" applyAlignment="1" applyProtection="1">
      <alignment horizontal="center"/>
      <protection hidden="1"/>
    </xf>
    <xf numFmtId="10" fontId="0" fillId="4" borderId="14" xfId="0" applyNumberFormat="1" applyFill="1" applyBorder="1" applyAlignment="1" applyProtection="1">
      <alignment horizontal="center"/>
      <protection hidden="1"/>
    </xf>
    <xf numFmtId="10" fontId="0" fillId="4" borderId="17" xfId="0" applyNumberFormat="1" applyFill="1" applyBorder="1" applyAlignment="1" applyProtection="1">
      <alignment horizontal="center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0" fontId="2" fillId="3" borderId="7" xfId="0" applyFont="1" applyFill="1" applyBorder="1" applyAlignment="1" applyProtection="1">
      <alignment horizontal="center"/>
      <protection hidden="1"/>
    </xf>
    <xf numFmtId="10" fontId="0" fillId="9" borderId="16" xfId="0" applyNumberFormat="1" applyFill="1" applyBorder="1" applyAlignment="1" applyProtection="1">
      <alignment horizontal="center"/>
      <protection hidden="1"/>
    </xf>
    <xf numFmtId="10" fontId="0" fillId="9" borderId="15" xfId="0" applyNumberFormat="1" applyFill="1" applyBorder="1" applyAlignment="1" applyProtection="1">
      <alignment horizontal="center"/>
      <protection hidden="1"/>
    </xf>
    <xf numFmtId="10" fontId="0" fillId="9" borderId="25" xfId="0" applyNumberFormat="1" applyFill="1" applyBorder="1" applyAlignment="1" applyProtection="1">
      <alignment horizontal="center"/>
      <protection hidden="1"/>
    </xf>
    <xf numFmtId="10" fontId="0" fillId="9" borderId="26" xfId="0" applyNumberFormat="1" applyFill="1" applyBorder="1" applyAlignment="1" applyProtection="1">
      <alignment horizontal="center"/>
      <protection hidden="1"/>
    </xf>
    <xf numFmtId="10" fontId="0" fillId="6" borderId="0" xfId="0" applyNumberFormat="1" applyFill="1" applyProtection="1">
      <protection hidden="1"/>
    </xf>
    <xf numFmtId="0" fontId="2" fillId="2" borderId="5" xfId="0" applyFont="1" applyFill="1" applyBorder="1" applyAlignment="1" applyProtection="1">
      <alignment horizontal="center" wrapText="1"/>
      <protection hidden="1"/>
    </xf>
    <xf numFmtId="0" fontId="2" fillId="2" borderId="6" xfId="0" applyFont="1" applyFill="1" applyBorder="1" applyAlignment="1" applyProtection="1">
      <alignment horizontal="center" wrapText="1"/>
      <protection hidden="1"/>
    </xf>
    <xf numFmtId="10" fontId="2" fillId="3" borderId="27" xfId="0" applyNumberFormat="1" applyFont="1" applyFill="1" applyBorder="1" applyAlignment="1" applyProtection="1">
      <alignment horizontal="center"/>
      <protection hidden="1"/>
    </xf>
    <xf numFmtId="10" fontId="2" fillId="3" borderId="28" xfId="0" applyNumberFormat="1" applyFont="1" applyFill="1" applyBorder="1" applyAlignment="1" applyProtection="1">
      <alignment horizontal="center"/>
      <protection hidden="1"/>
    </xf>
    <xf numFmtId="10" fontId="2" fillId="3" borderId="6" xfId="0" applyNumberFormat="1" applyFont="1" applyFill="1" applyBorder="1" applyAlignment="1" applyProtection="1">
      <alignment horizontal="center"/>
      <protection hidden="1"/>
    </xf>
    <xf numFmtId="10" fontId="2" fillId="3" borderId="7" xfId="0" applyNumberFormat="1" applyFont="1" applyFill="1" applyBorder="1" applyAlignment="1" applyProtection="1">
      <alignment horizontal="center"/>
      <protection hidden="1"/>
    </xf>
    <xf numFmtId="0" fontId="2" fillId="2" borderId="29" xfId="0" applyFont="1" applyFill="1" applyBorder="1" applyAlignment="1" applyProtection="1">
      <alignment horizontal="center" wrapText="1"/>
      <protection hidden="1"/>
    </xf>
    <xf numFmtId="0" fontId="2" fillId="2" borderId="25" xfId="0" applyFont="1" applyFill="1" applyBorder="1" applyAlignment="1" applyProtection="1">
      <alignment horizontal="center" wrapText="1"/>
      <protection hidden="1"/>
    </xf>
    <xf numFmtId="10" fontId="0" fillId="8" borderId="16" xfId="0" applyNumberFormat="1" applyFill="1" applyBorder="1" applyAlignment="1" applyProtection="1">
      <alignment horizontal="center"/>
      <protection hidden="1"/>
    </xf>
    <xf numFmtId="10" fontId="0" fillId="8" borderId="15" xfId="0" applyNumberFormat="1" applyFill="1" applyBorder="1" applyAlignment="1" applyProtection="1">
      <alignment horizontal="center"/>
      <protection hidden="1"/>
    </xf>
    <xf numFmtId="10" fontId="0" fillId="8" borderId="25" xfId="0" applyNumberFormat="1" applyFill="1" applyBorder="1" applyAlignment="1" applyProtection="1">
      <alignment horizontal="center"/>
      <protection hidden="1"/>
    </xf>
    <xf numFmtId="10" fontId="0" fillId="8" borderId="26" xfId="0" applyNumberFormat="1" applyFill="1" applyBorder="1" applyAlignment="1" applyProtection="1">
      <alignment horizontal="center"/>
      <protection hidden="1"/>
    </xf>
    <xf numFmtId="0" fontId="1" fillId="6" borderId="0" xfId="0" applyFont="1" applyFill="1" applyProtection="1">
      <protection hidden="1"/>
    </xf>
  </cellXfs>
  <cellStyles count="1">
    <cellStyle name="Normální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B3FFB3"/>
      <color rgb="FF81FF81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tabSelected="1" zoomScaleNormal="100" workbookViewId="0">
      <selection activeCell="F32" sqref="F32"/>
    </sheetView>
  </sheetViews>
  <sheetFormatPr defaultRowHeight="15" x14ac:dyDescent="0.25"/>
  <cols>
    <col min="1" max="3" width="10.85546875" style="79" customWidth="1"/>
    <col min="4" max="9" width="8.85546875" style="79" customWidth="1"/>
    <col min="10" max="16384" width="9.140625" style="79"/>
  </cols>
  <sheetData>
    <row r="1" spans="1:9" ht="15.75" thickBot="1" x14ac:dyDescent="0.3">
      <c r="A1" s="85" t="s">
        <v>0</v>
      </c>
      <c r="B1" s="86"/>
      <c r="C1" s="86"/>
      <c r="D1" s="86"/>
      <c r="E1" s="86"/>
      <c r="F1" s="86"/>
      <c r="G1" s="86"/>
      <c r="H1" s="86"/>
      <c r="I1" s="87"/>
    </row>
    <row r="2" spans="1:9" ht="15.75" thickBot="1" x14ac:dyDescent="0.3">
      <c r="A2" s="80"/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" t="s">
        <v>1</v>
      </c>
      <c r="B3" s="2"/>
      <c r="C3" s="2"/>
      <c r="D3" s="2"/>
      <c r="E3" s="2"/>
      <c r="F3" s="2"/>
      <c r="G3" s="2"/>
      <c r="H3" s="2"/>
      <c r="I3" s="3"/>
    </row>
    <row r="4" spans="1:9" x14ac:dyDescent="0.25">
      <c r="A4" s="4" t="s">
        <v>2</v>
      </c>
      <c r="B4" s="5"/>
      <c r="C4" s="6"/>
      <c r="D4" s="7" t="s">
        <v>3</v>
      </c>
      <c r="E4" s="6"/>
      <c r="F4" s="7" t="s">
        <v>4</v>
      </c>
      <c r="G4" s="6"/>
      <c r="H4" s="7" t="s">
        <v>5</v>
      </c>
      <c r="I4" s="8"/>
    </row>
    <row r="5" spans="1:9" ht="15.75" thickBot="1" x14ac:dyDescent="0.3">
      <c r="A5" s="9">
        <v>1</v>
      </c>
      <c r="B5" s="10"/>
      <c r="C5" s="11"/>
      <c r="D5" s="12">
        <v>0</v>
      </c>
      <c r="E5" s="11"/>
      <c r="F5" s="12">
        <v>0</v>
      </c>
      <c r="G5" s="11"/>
      <c r="H5" s="13">
        <f>SUM(A5:G5)</f>
        <v>1</v>
      </c>
      <c r="I5" s="14"/>
    </row>
    <row r="6" spans="1:9" ht="15.75" thickBot="1" x14ac:dyDescent="0.3">
      <c r="A6" s="80"/>
      <c r="B6" s="80"/>
      <c r="C6" s="80"/>
      <c r="D6" s="80"/>
      <c r="E6" s="80"/>
      <c r="F6" s="80"/>
      <c r="G6" s="80"/>
      <c r="H6" s="80"/>
      <c r="I6" s="80"/>
    </row>
    <row r="7" spans="1:9" x14ac:dyDescent="0.25">
      <c r="A7" s="15" t="s">
        <v>6</v>
      </c>
      <c r="B7" s="16"/>
      <c r="C7" s="17"/>
      <c r="D7" s="2" t="s">
        <v>7</v>
      </c>
      <c r="E7" s="2"/>
      <c r="F7" s="2"/>
      <c r="G7" s="2"/>
      <c r="H7" s="2"/>
      <c r="I7" s="3"/>
    </row>
    <row r="8" spans="1:9" x14ac:dyDescent="0.25">
      <c r="A8" s="18"/>
      <c r="B8" s="19"/>
      <c r="C8" s="20"/>
      <c r="D8" s="7" t="s">
        <v>8</v>
      </c>
      <c r="E8" s="6"/>
      <c r="F8" s="7" t="s">
        <v>9</v>
      </c>
      <c r="G8" s="6"/>
      <c r="H8" s="21" t="s">
        <v>10</v>
      </c>
      <c r="I8" s="22"/>
    </row>
    <row r="9" spans="1:9" x14ac:dyDescent="0.25">
      <c r="A9" s="4" t="s">
        <v>11</v>
      </c>
      <c r="B9" s="6"/>
      <c r="C9" s="23"/>
      <c r="D9" s="24"/>
      <c r="E9" s="25"/>
      <c r="F9" s="24"/>
      <c r="G9" s="25"/>
      <c r="H9" s="26"/>
      <c r="I9" s="27"/>
    </row>
    <row r="10" spans="1:9" ht="15.75" thickBot="1" x14ac:dyDescent="0.3">
      <c r="A10" s="28" t="s">
        <v>12</v>
      </c>
      <c r="B10" s="29"/>
      <c r="C10" s="30"/>
      <c r="D10" s="31"/>
      <c r="E10" s="32"/>
      <c r="F10" s="31"/>
      <c r="G10" s="32"/>
      <c r="H10" s="33"/>
      <c r="I10" s="34"/>
    </row>
    <row r="11" spans="1:9" ht="15.75" thickBot="1" x14ac:dyDescent="0.3">
      <c r="A11" s="81"/>
      <c r="B11" s="82"/>
      <c r="C11" s="83"/>
      <c r="D11" s="83"/>
      <c r="E11" s="83"/>
      <c r="F11" s="83"/>
      <c r="G11" s="83"/>
      <c r="H11" s="83"/>
      <c r="I11" s="80"/>
    </row>
    <row r="12" spans="1:9" x14ac:dyDescent="0.25">
      <c r="A12" s="35" t="s">
        <v>13</v>
      </c>
      <c r="B12" s="36"/>
      <c r="C12" s="36"/>
      <c r="D12" s="37" t="s">
        <v>8</v>
      </c>
      <c r="E12" s="38"/>
      <c r="F12" s="37" t="s">
        <v>9</v>
      </c>
      <c r="G12" s="38"/>
      <c r="H12" s="39" t="s">
        <v>14</v>
      </c>
      <c r="I12" s="40"/>
    </row>
    <row r="13" spans="1:9" ht="15.75" thickBot="1" x14ac:dyDescent="0.3">
      <c r="A13" s="41"/>
      <c r="B13" s="42"/>
      <c r="C13" s="42"/>
      <c r="D13" s="12">
        <v>0.5</v>
      </c>
      <c r="E13" s="11"/>
      <c r="F13" s="12">
        <v>0</v>
      </c>
      <c r="G13" s="11"/>
      <c r="H13" s="43">
        <v>0.5</v>
      </c>
      <c r="I13" s="44"/>
    </row>
    <row r="14" spans="1:9" ht="15.75" thickBot="1" x14ac:dyDescent="0.3">
      <c r="A14" s="80"/>
      <c r="B14" s="80"/>
      <c r="C14" s="80"/>
      <c r="D14" s="80"/>
      <c r="E14" s="80"/>
      <c r="F14" s="80"/>
      <c r="G14" s="80"/>
      <c r="H14" s="80"/>
      <c r="I14" s="80"/>
    </row>
    <row r="15" spans="1:9" ht="15" customHeight="1" x14ac:dyDescent="0.25">
      <c r="A15" s="45"/>
      <c r="B15" s="46"/>
      <c r="C15" s="47"/>
      <c r="D15" s="48" t="s">
        <v>15</v>
      </c>
      <c r="E15" s="49"/>
      <c r="F15" s="50" t="s">
        <v>16</v>
      </c>
      <c r="G15" s="51"/>
      <c r="H15" s="50" t="s">
        <v>17</v>
      </c>
      <c r="I15" s="52"/>
    </row>
    <row r="16" spans="1:9" x14ac:dyDescent="0.25">
      <c r="A16" s="53" t="s">
        <v>18</v>
      </c>
      <c r="B16" s="54"/>
      <c r="C16" s="54"/>
      <c r="D16" s="55">
        <f>SUM(D17:E18)</f>
        <v>0</v>
      </c>
      <c r="E16" s="56"/>
      <c r="F16" s="57">
        <v>1</v>
      </c>
      <c r="G16" s="58"/>
      <c r="H16" s="57">
        <f>SUM(H17:I18)</f>
        <v>0</v>
      </c>
      <c r="I16" s="59"/>
    </row>
    <row r="17" spans="1:9" x14ac:dyDescent="0.25">
      <c r="A17" s="53" t="s">
        <v>19</v>
      </c>
      <c r="B17" s="54"/>
      <c r="C17" s="54"/>
      <c r="D17" s="60"/>
      <c r="E17" s="61"/>
      <c r="F17" s="57">
        <f>F16-F18</f>
        <v>1</v>
      </c>
      <c r="G17" s="58"/>
      <c r="H17" s="57">
        <f>IF(H18&gt;=H21,0,H21-H18)</f>
        <v>0</v>
      </c>
      <c r="I17" s="59"/>
    </row>
    <row r="18" spans="1:9" ht="15.75" thickBot="1" x14ac:dyDescent="0.3">
      <c r="A18" s="62" t="s">
        <v>20</v>
      </c>
      <c r="B18" s="63"/>
      <c r="C18" s="63"/>
      <c r="D18" s="64"/>
      <c r="E18" s="65"/>
      <c r="F18" s="66">
        <f>IF(D16=0,0,CEILING(D18/D16,0.0001))</f>
        <v>0</v>
      </c>
      <c r="G18" s="67"/>
      <c r="H18" s="66">
        <f>IF(D16=0,0,CEILING((D18*H13)/D16,0.0001))</f>
        <v>0</v>
      </c>
      <c r="I18" s="68"/>
    </row>
    <row r="19" spans="1:9" ht="15.75" thickBot="1" x14ac:dyDescent="0.3">
      <c r="A19" s="80"/>
      <c r="B19" s="80"/>
      <c r="C19" s="80"/>
      <c r="D19" s="80"/>
      <c r="E19" s="80"/>
      <c r="F19" s="80"/>
      <c r="G19" s="80"/>
      <c r="H19" s="80"/>
      <c r="I19" s="80"/>
    </row>
    <row r="20" spans="1:9" x14ac:dyDescent="0.25">
      <c r="A20" s="35" t="s">
        <v>21</v>
      </c>
      <c r="B20" s="36"/>
      <c r="C20" s="36"/>
      <c r="D20" s="48" t="s">
        <v>8</v>
      </c>
      <c r="E20" s="49"/>
      <c r="F20" s="48" t="s">
        <v>9</v>
      </c>
      <c r="G20" s="49"/>
      <c r="H20" s="69" t="s">
        <v>10</v>
      </c>
      <c r="I20" s="70"/>
    </row>
    <row r="21" spans="1:9" ht="15.75" thickBot="1" x14ac:dyDescent="0.3">
      <c r="A21" s="41"/>
      <c r="B21" s="42"/>
      <c r="C21" s="42"/>
      <c r="D21" s="92">
        <f>A5*((FLOOR(C9*D9,0.0001)+FLOOR(C10*D10,0.0001)))+D5*((FLOOR(C9*D9,0.0001)+FLOOR(C10*D10,0.0001)))+F5*((FLOOR(C9*D9,0.0001)+FLOOR(C10*D10,0.0001)))</f>
        <v>0</v>
      </c>
      <c r="E21" s="93"/>
      <c r="F21" s="92">
        <f>IF(D21=0,0,1-D21-H21)</f>
        <v>0</v>
      </c>
      <c r="G21" s="93"/>
      <c r="H21" s="94">
        <f>A5*((CEILING(C9*H9,0.0001)+CEILING(C10*H10,0.0001)))+D5*((CEILING(C9*H9,0.0001)+CEILING(C10*H10,0.0001)))+F5*((CEILING(C9*H9,0.0001)+CEILING(C10*H10,0.0001)))</f>
        <v>0</v>
      </c>
      <c r="I21" s="95"/>
    </row>
    <row r="22" spans="1:9" ht="15.75" thickBot="1" x14ac:dyDescent="0.3">
      <c r="A22" s="80"/>
      <c r="B22" s="80"/>
      <c r="C22" s="80"/>
      <c r="D22" s="84"/>
      <c r="E22" s="84"/>
      <c r="F22" s="84"/>
      <c r="G22" s="84"/>
      <c r="H22" s="84"/>
      <c r="I22" s="80"/>
    </row>
    <row r="23" spans="1:9" ht="15" customHeight="1" x14ac:dyDescent="0.25">
      <c r="A23" s="71" t="s">
        <v>23</v>
      </c>
      <c r="B23" s="72"/>
      <c r="C23" s="72"/>
      <c r="D23" s="73" t="s">
        <v>8</v>
      </c>
      <c r="E23" s="74"/>
      <c r="F23" s="73" t="s">
        <v>9</v>
      </c>
      <c r="G23" s="74"/>
      <c r="H23" s="75" t="s">
        <v>10</v>
      </c>
      <c r="I23" s="76"/>
    </row>
    <row r="24" spans="1:9" ht="15.75" thickBot="1" x14ac:dyDescent="0.3">
      <c r="A24" s="77"/>
      <c r="B24" s="78"/>
      <c r="C24" s="78"/>
      <c r="D24" s="88">
        <f>IF(H24=H21,D21,IF(H24&lt;=(F21+H21),D21,D21-(H24-F21-H21)))</f>
        <v>0</v>
      </c>
      <c r="E24" s="89"/>
      <c r="F24" s="88">
        <f>IF(D24=0,0,1-D24-H24)</f>
        <v>0</v>
      </c>
      <c r="G24" s="89"/>
      <c r="H24" s="90">
        <f>IF(H18&gt;=H21,H18,H21)</f>
        <v>0</v>
      </c>
      <c r="I24" s="91"/>
    </row>
    <row r="25" spans="1:9" ht="6" customHeight="1" x14ac:dyDescent="0.25">
      <c r="A25" s="80"/>
      <c r="B25" s="80"/>
      <c r="C25" s="80"/>
      <c r="D25" s="80"/>
      <c r="E25" s="80"/>
      <c r="F25" s="80"/>
      <c r="G25" s="80"/>
      <c r="H25" s="80"/>
      <c r="I25" s="80"/>
    </row>
    <row r="26" spans="1:9" x14ac:dyDescent="0.25">
      <c r="A26" s="80" t="s">
        <v>22</v>
      </c>
      <c r="B26" s="80"/>
      <c r="C26" s="80"/>
      <c r="D26" s="80"/>
      <c r="E26" s="80"/>
      <c r="F26" s="80"/>
      <c r="G26" s="80"/>
      <c r="H26" s="80"/>
      <c r="I26" s="80"/>
    </row>
  </sheetData>
  <sheetProtection algorithmName="SHA-512" hashValue="vDD6wnZClFqa+n04u7ZMtDkXMph2ctfVZRPzxwsJPTWvgWRc1ZxtwyvBiGWFYCmc4+4EVSjb2wmiSY2H12fC2A==" saltValue="IgkjNbRRz1AI+2zyFjdeaQ==" spinCount="100000" sheet="1" objects="1" scenarios="1"/>
  <mergeCells count="60">
    <mergeCell ref="A1:I1"/>
    <mergeCell ref="A23:C24"/>
    <mergeCell ref="D23:E23"/>
    <mergeCell ref="F23:G23"/>
    <mergeCell ref="H23:I23"/>
    <mergeCell ref="D24:E24"/>
    <mergeCell ref="F24:G24"/>
    <mergeCell ref="H24:I24"/>
    <mergeCell ref="A20:C21"/>
    <mergeCell ref="D20:E20"/>
    <mergeCell ref="F20:G20"/>
    <mergeCell ref="H20:I20"/>
    <mergeCell ref="D21:E21"/>
    <mergeCell ref="F21:G21"/>
    <mergeCell ref="H21:I21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2:C13"/>
    <mergeCell ref="D12:E12"/>
    <mergeCell ref="F12:G12"/>
    <mergeCell ref="H12:I12"/>
    <mergeCell ref="D13:E13"/>
    <mergeCell ref="F13:G13"/>
    <mergeCell ref="H13:I13"/>
    <mergeCell ref="A9:B9"/>
    <mergeCell ref="D9:E9"/>
    <mergeCell ref="F9:G9"/>
    <mergeCell ref="H9:I9"/>
    <mergeCell ref="A10:B10"/>
    <mergeCell ref="D10:E10"/>
    <mergeCell ref="F10:G10"/>
    <mergeCell ref="H10:I10"/>
    <mergeCell ref="A5:C5"/>
    <mergeCell ref="D5:E5"/>
    <mergeCell ref="F5:G5"/>
    <mergeCell ref="H5:I5"/>
    <mergeCell ref="A7:C8"/>
    <mergeCell ref="D7:I7"/>
    <mergeCell ref="D8:E8"/>
    <mergeCell ref="F8:G8"/>
    <mergeCell ref="H8:I8"/>
    <mergeCell ref="A3:I3"/>
    <mergeCell ref="A4:C4"/>
    <mergeCell ref="D4:E4"/>
    <mergeCell ref="F4:G4"/>
    <mergeCell ref="H4:I4"/>
  </mergeCells>
  <conditionalFormatting sqref="H5:I5">
    <cfRule type="cellIs" dxfId="2" priority="1" operator="equal">
      <formula>1</formula>
    </cfRule>
  </conditionalFormatting>
  <printOptions horizontalCentered="1"/>
  <pageMargins left="0.70866141732283472" right="0.70866141732283472" top="1.0833333333333333" bottom="0.98958333333333337" header="0.31496062992125984" footer="0.19685039370078741"/>
  <pageSetup paperSize="9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activeCell="F23" sqref="F23:G23"/>
    </sheetView>
  </sheetViews>
  <sheetFormatPr defaultRowHeight="15" x14ac:dyDescent="0.25"/>
  <cols>
    <col min="1" max="3" width="10.85546875" style="190" customWidth="1"/>
    <col min="4" max="9" width="8.85546875" style="190" customWidth="1"/>
    <col min="10" max="16384" width="9.140625" style="190"/>
  </cols>
  <sheetData>
    <row r="1" spans="1:9" ht="15.75" thickBot="1" x14ac:dyDescent="0.3">
      <c r="A1" s="96" t="s">
        <v>0</v>
      </c>
      <c r="B1" s="97"/>
      <c r="C1" s="97"/>
      <c r="D1" s="97"/>
      <c r="E1" s="97"/>
      <c r="F1" s="97"/>
      <c r="G1" s="97"/>
      <c r="H1" s="97"/>
      <c r="I1" s="98"/>
    </row>
    <row r="2" spans="1:9" ht="15.75" thickBot="1" x14ac:dyDescent="0.3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100" t="s">
        <v>1</v>
      </c>
      <c r="B3" s="101"/>
      <c r="C3" s="101"/>
      <c r="D3" s="101"/>
      <c r="E3" s="101"/>
      <c r="F3" s="101"/>
      <c r="G3" s="101"/>
      <c r="H3" s="101"/>
      <c r="I3" s="102"/>
    </row>
    <row r="4" spans="1:9" x14ac:dyDescent="0.25">
      <c r="A4" s="103" t="s">
        <v>2</v>
      </c>
      <c r="B4" s="104"/>
      <c r="C4" s="105"/>
      <c r="D4" s="106" t="s">
        <v>3</v>
      </c>
      <c r="E4" s="105"/>
      <c r="F4" s="106" t="s">
        <v>4</v>
      </c>
      <c r="G4" s="105"/>
      <c r="H4" s="106" t="s">
        <v>5</v>
      </c>
      <c r="I4" s="107"/>
    </row>
    <row r="5" spans="1:9" ht="15.75" thickBot="1" x14ac:dyDescent="0.3">
      <c r="A5" s="108">
        <v>1</v>
      </c>
      <c r="B5" s="109"/>
      <c r="C5" s="110"/>
      <c r="D5" s="111">
        <v>0</v>
      </c>
      <c r="E5" s="110"/>
      <c r="F5" s="111">
        <v>0</v>
      </c>
      <c r="G5" s="110"/>
      <c r="H5" s="112">
        <f>SUM(A5:G5)</f>
        <v>1</v>
      </c>
      <c r="I5" s="113"/>
    </row>
    <row r="6" spans="1:9" ht="15.75" thickBot="1" x14ac:dyDescent="0.3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25">
      <c r="A7" s="114" t="s">
        <v>6</v>
      </c>
      <c r="B7" s="115"/>
      <c r="C7" s="116"/>
      <c r="D7" s="101" t="s">
        <v>7</v>
      </c>
      <c r="E7" s="101"/>
      <c r="F7" s="101"/>
      <c r="G7" s="101"/>
      <c r="H7" s="101"/>
      <c r="I7" s="102"/>
    </row>
    <row r="8" spans="1:9" x14ac:dyDescent="0.25">
      <c r="A8" s="117"/>
      <c r="B8" s="118"/>
      <c r="C8" s="119"/>
      <c r="D8" s="106" t="s">
        <v>8</v>
      </c>
      <c r="E8" s="105"/>
      <c r="F8" s="106" t="s">
        <v>9</v>
      </c>
      <c r="G8" s="105"/>
      <c r="H8" s="120" t="s">
        <v>10</v>
      </c>
      <c r="I8" s="121"/>
    </row>
    <row r="9" spans="1:9" x14ac:dyDescent="0.25">
      <c r="A9" s="103" t="s">
        <v>11</v>
      </c>
      <c r="B9" s="105"/>
      <c r="C9" s="122">
        <v>1</v>
      </c>
      <c r="D9" s="123">
        <v>0.85</v>
      </c>
      <c r="E9" s="124"/>
      <c r="F9" s="123">
        <v>0.1</v>
      </c>
      <c r="G9" s="124"/>
      <c r="H9" s="125">
        <v>0.05</v>
      </c>
      <c r="I9" s="126"/>
    </row>
    <row r="10" spans="1:9" ht="15.75" thickBot="1" x14ac:dyDescent="0.3">
      <c r="A10" s="127" t="s">
        <v>12</v>
      </c>
      <c r="B10" s="128"/>
      <c r="C10" s="129">
        <v>0</v>
      </c>
      <c r="D10" s="130">
        <v>0</v>
      </c>
      <c r="E10" s="131"/>
      <c r="F10" s="130">
        <v>0</v>
      </c>
      <c r="G10" s="131"/>
      <c r="H10" s="132">
        <v>0</v>
      </c>
      <c r="I10" s="133"/>
    </row>
    <row r="11" spans="1:9" ht="15.75" thickBot="1" x14ac:dyDescent="0.3">
      <c r="A11" s="134"/>
      <c r="B11" s="135"/>
      <c r="C11" s="136"/>
      <c r="D11" s="136"/>
      <c r="E11" s="136"/>
      <c r="F11" s="136"/>
      <c r="G11" s="136"/>
      <c r="H11" s="136"/>
      <c r="I11" s="99"/>
    </row>
    <row r="12" spans="1:9" x14ac:dyDescent="0.25">
      <c r="A12" s="137" t="s">
        <v>13</v>
      </c>
      <c r="B12" s="138"/>
      <c r="C12" s="138"/>
      <c r="D12" s="139" t="s">
        <v>8</v>
      </c>
      <c r="E12" s="140"/>
      <c r="F12" s="139" t="s">
        <v>9</v>
      </c>
      <c r="G12" s="140"/>
      <c r="H12" s="141" t="s">
        <v>14</v>
      </c>
      <c r="I12" s="142"/>
    </row>
    <row r="13" spans="1:9" ht="15.75" thickBot="1" x14ac:dyDescent="0.3">
      <c r="A13" s="143"/>
      <c r="B13" s="144"/>
      <c r="C13" s="144"/>
      <c r="D13" s="111">
        <v>0.5</v>
      </c>
      <c r="E13" s="110"/>
      <c r="F13" s="111">
        <v>0</v>
      </c>
      <c r="G13" s="110"/>
      <c r="H13" s="145">
        <v>0.5</v>
      </c>
      <c r="I13" s="146"/>
    </row>
    <row r="14" spans="1:9" ht="15.75" thickBot="1" x14ac:dyDescent="0.3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15" customHeight="1" x14ac:dyDescent="0.25">
      <c r="A15" s="147"/>
      <c r="B15" s="148"/>
      <c r="C15" s="149"/>
      <c r="D15" s="150" t="s">
        <v>15</v>
      </c>
      <c r="E15" s="151"/>
      <c r="F15" s="152" t="s">
        <v>16</v>
      </c>
      <c r="G15" s="153"/>
      <c r="H15" s="152" t="s">
        <v>17</v>
      </c>
      <c r="I15" s="154"/>
    </row>
    <row r="16" spans="1:9" x14ac:dyDescent="0.25">
      <c r="A16" s="155" t="s">
        <v>18</v>
      </c>
      <c r="B16" s="156"/>
      <c r="C16" s="156"/>
      <c r="D16" s="157">
        <f>SUM(D17:E18)</f>
        <v>39000000</v>
      </c>
      <c r="E16" s="158"/>
      <c r="F16" s="159">
        <v>1</v>
      </c>
      <c r="G16" s="160"/>
      <c r="H16" s="159">
        <f>SUM(H17:I18)</f>
        <v>0.1154</v>
      </c>
      <c r="I16" s="161"/>
    </row>
    <row r="17" spans="1:9" x14ac:dyDescent="0.25">
      <c r="A17" s="155" t="s">
        <v>19</v>
      </c>
      <c r="B17" s="156"/>
      <c r="C17" s="156"/>
      <c r="D17" s="162">
        <v>30000000</v>
      </c>
      <c r="E17" s="163"/>
      <c r="F17" s="159">
        <f>F16-F18</f>
        <v>0.76919999999999999</v>
      </c>
      <c r="G17" s="160"/>
      <c r="H17" s="159">
        <f>IF(H18&gt;=H21,0,H21-H18)</f>
        <v>0</v>
      </c>
      <c r="I17" s="161"/>
    </row>
    <row r="18" spans="1:9" ht="15.75" thickBot="1" x14ac:dyDescent="0.3">
      <c r="A18" s="164" t="s">
        <v>20</v>
      </c>
      <c r="B18" s="165"/>
      <c r="C18" s="165"/>
      <c r="D18" s="166">
        <v>9000000</v>
      </c>
      <c r="E18" s="167"/>
      <c r="F18" s="168">
        <f>IF(D16=0,0,CEILING(D18/D16,0.0001))</f>
        <v>0.23080000000000001</v>
      </c>
      <c r="G18" s="169"/>
      <c r="H18" s="168">
        <f>IF(D16=0,0,CEILING((D18*H13)/D16,0.0001))</f>
        <v>0.1154</v>
      </c>
      <c r="I18" s="170"/>
    </row>
    <row r="19" spans="1:9" ht="15.75" thickBot="1" x14ac:dyDescent="0.3">
      <c r="A19" s="99"/>
      <c r="B19" s="99"/>
      <c r="C19" s="99"/>
      <c r="D19" s="99"/>
      <c r="E19" s="99"/>
      <c r="F19" s="99"/>
      <c r="G19" s="99"/>
      <c r="H19" s="99"/>
      <c r="I19" s="99"/>
    </row>
    <row r="20" spans="1:9" x14ac:dyDescent="0.25">
      <c r="A20" s="137" t="s">
        <v>21</v>
      </c>
      <c r="B20" s="138"/>
      <c r="C20" s="138"/>
      <c r="D20" s="150" t="s">
        <v>8</v>
      </c>
      <c r="E20" s="151"/>
      <c r="F20" s="150" t="s">
        <v>9</v>
      </c>
      <c r="G20" s="151"/>
      <c r="H20" s="171" t="s">
        <v>10</v>
      </c>
      <c r="I20" s="172"/>
    </row>
    <row r="21" spans="1:9" ht="15.75" thickBot="1" x14ac:dyDescent="0.3">
      <c r="A21" s="143"/>
      <c r="B21" s="144"/>
      <c r="C21" s="144"/>
      <c r="D21" s="173">
        <f>A5*((FLOOR(C9*D9,0.0001)+FLOOR(C10*D10,0.0001)))+D5*((FLOOR(C9*D9,0.0001)+FLOOR(C10*D10,0.0001)))+F5*((FLOOR(C9*D9,0.0001)+FLOOR(C10*D10,0.0001)))</f>
        <v>0.85000000000000009</v>
      </c>
      <c r="E21" s="174"/>
      <c r="F21" s="173">
        <f>IF(D21=0,0,1-D21-H21)</f>
        <v>9.9999999999999908E-2</v>
      </c>
      <c r="G21" s="174"/>
      <c r="H21" s="175">
        <f>A5*((CEILING(C9*H9,0.0001)+CEILING(C10*H10,0.0001)))+D5*((CEILING(C9*H9,0.0001)+CEILING(C10*H10,0.0001)))+F5*((CEILING(C9*H9,0.0001)+CEILING(C10*H10,0.0001)))</f>
        <v>0.05</v>
      </c>
      <c r="I21" s="176"/>
    </row>
    <row r="22" spans="1:9" ht="15.75" thickBot="1" x14ac:dyDescent="0.3">
      <c r="A22" s="99"/>
      <c r="B22" s="99"/>
      <c r="C22" s="99"/>
      <c r="D22" s="177"/>
      <c r="E22" s="177"/>
      <c r="F22" s="177"/>
      <c r="G22" s="177"/>
      <c r="H22" s="177"/>
      <c r="I22" s="99"/>
    </row>
    <row r="23" spans="1:9" ht="15" customHeight="1" x14ac:dyDescent="0.25">
      <c r="A23" s="178" t="s">
        <v>23</v>
      </c>
      <c r="B23" s="179"/>
      <c r="C23" s="179"/>
      <c r="D23" s="180" t="s">
        <v>8</v>
      </c>
      <c r="E23" s="181"/>
      <c r="F23" s="180" t="s">
        <v>9</v>
      </c>
      <c r="G23" s="181"/>
      <c r="H23" s="182" t="s">
        <v>10</v>
      </c>
      <c r="I23" s="183"/>
    </row>
    <row r="24" spans="1:9" ht="15.75" thickBot="1" x14ac:dyDescent="0.3">
      <c r="A24" s="184"/>
      <c r="B24" s="185"/>
      <c r="C24" s="185"/>
      <c r="D24" s="186">
        <f>IF(H24=H21,D21,IF(H24&lt;=(F21+H21),D21,D21-(H24-F21-H21)))</f>
        <v>0.85000000000000009</v>
      </c>
      <c r="E24" s="187"/>
      <c r="F24" s="186">
        <f>IF(D24=0,0,1-D24-H24)</f>
        <v>3.4599999999999909E-2</v>
      </c>
      <c r="G24" s="187"/>
      <c r="H24" s="188">
        <f>IF(H18&gt;=H21,H18,H21)</f>
        <v>0.1154</v>
      </c>
      <c r="I24" s="189"/>
    </row>
    <row r="25" spans="1:9" ht="6" customHeight="1" x14ac:dyDescent="0.25">
      <c r="A25" s="99"/>
      <c r="B25" s="99"/>
      <c r="C25" s="99"/>
      <c r="D25" s="99"/>
      <c r="E25" s="99"/>
      <c r="F25" s="99"/>
      <c r="G25" s="99"/>
      <c r="H25" s="99"/>
      <c r="I25" s="99"/>
    </row>
    <row r="26" spans="1:9" x14ac:dyDescent="0.25">
      <c r="A26" s="99" t="s">
        <v>22</v>
      </c>
      <c r="B26" s="99"/>
      <c r="C26" s="99"/>
      <c r="D26" s="99"/>
      <c r="E26" s="99"/>
      <c r="F26" s="99"/>
      <c r="G26" s="99"/>
      <c r="H26" s="99"/>
      <c r="I26" s="99"/>
    </row>
  </sheetData>
  <sheetProtection algorithmName="SHA-512" hashValue="1VAL0OH8ltf43LhUTcWekw40iR9GuISrwbiwzLUbtWzTib9PTRBb8Z2SS/NIagZ+lPvBKZYsyE7tqRuhZ/OfTA==" saltValue="W8XJCOgnKCSHeW7Ld7artw==" spinCount="100000" sheet="1" objects="1" scenarios="1"/>
  <mergeCells count="60">
    <mergeCell ref="A23:C24"/>
    <mergeCell ref="D23:E23"/>
    <mergeCell ref="F23:G23"/>
    <mergeCell ref="H23:I23"/>
    <mergeCell ref="D24:E24"/>
    <mergeCell ref="F24:G24"/>
    <mergeCell ref="H24:I24"/>
    <mergeCell ref="A20:C21"/>
    <mergeCell ref="D20:E20"/>
    <mergeCell ref="F20:G20"/>
    <mergeCell ref="H20:I20"/>
    <mergeCell ref="D21:E21"/>
    <mergeCell ref="F21:G21"/>
    <mergeCell ref="H21:I21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2:C13"/>
    <mergeCell ref="D12:E12"/>
    <mergeCell ref="F12:G12"/>
    <mergeCell ref="H12:I12"/>
    <mergeCell ref="D13:E13"/>
    <mergeCell ref="F13:G13"/>
    <mergeCell ref="H13:I13"/>
    <mergeCell ref="A9:B9"/>
    <mergeCell ref="D9:E9"/>
    <mergeCell ref="F9:G9"/>
    <mergeCell ref="H9:I9"/>
    <mergeCell ref="A10:B10"/>
    <mergeCell ref="D10:E10"/>
    <mergeCell ref="F10:G10"/>
    <mergeCell ref="H10:I10"/>
    <mergeCell ref="A5:C5"/>
    <mergeCell ref="D5:E5"/>
    <mergeCell ref="F5:G5"/>
    <mergeCell ref="H5:I5"/>
    <mergeCell ref="A7:C8"/>
    <mergeCell ref="D7:I7"/>
    <mergeCell ref="D8:E8"/>
    <mergeCell ref="F8:G8"/>
    <mergeCell ref="H8:I8"/>
    <mergeCell ref="A1:I1"/>
    <mergeCell ref="A3:I3"/>
    <mergeCell ref="A4:C4"/>
    <mergeCell ref="D4:E4"/>
    <mergeCell ref="F4:G4"/>
    <mergeCell ref="H4:I4"/>
  </mergeCells>
  <conditionalFormatting sqref="H5:I5">
    <cfRule type="cellIs" dxfId="1" priority="1" operator="equal">
      <formula>1</formula>
    </cfRule>
  </conditionalFormatting>
  <printOptions horizontalCentered="1"/>
  <pageMargins left="0.70866141732283472" right="0.70866141732283472" top="1.0833333333333333" bottom="0.98958333333333337" header="0.31496062992125984" footer="0.19685039370078741"/>
  <pageSetup paperSize="9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6"/>
  <sheetViews>
    <sheetView zoomScaleNormal="100" workbookViewId="0">
      <selection activeCell="F17" sqref="F17:G17"/>
    </sheetView>
  </sheetViews>
  <sheetFormatPr defaultRowHeight="15" x14ac:dyDescent="0.25"/>
  <cols>
    <col min="1" max="3" width="10.85546875" style="190" customWidth="1"/>
    <col min="4" max="9" width="8.85546875" style="190" customWidth="1"/>
    <col min="10" max="16384" width="9.140625" style="190"/>
  </cols>
  <sheetData>
    <row r="1" spans="1:9" ht="15.75" thickBot="1" x14ac:dyDescent="0.3">
      <c r="A1" s="96" t="s">
        <v>0</v>
      </c>
      <c r="B1" s="97"/>
      <c r="C1" s="97"/>
      <c r="D1" s="97"/>
      <c r="E1" s="97"/>
      <c r="F1" s="97"/>
      <c r="G1" s="97"/>
      <c r="H1" s="97"/>
      <c r="I1" s="98"/>
    </row>
    <row r="2" spans="1:9" ht="15.75" thickBot="1" x14ac:dyDescent="0.3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100" t="s">
        <v>1</v>
      </c>
      <c r="B3" s="101"/>
      <c r="C3" s="101"/>
      <c r="D3" s="101"/>
      <c r="E3" s="101"/>
      <c r="F3" s="101"/>
      <c r="G3" s="101"/>
      <c r="H3" s="101"/>
      <c r="I3" s="102"/>
    </row>
    <row r="4" spans="1:9" x14ac:dyDescent="0.25">
      <c r="A4" s="103" t="s">
        <v>2</v>
      </c>
      <c r="B4" s="104"/>
      <c r="C4" s="105"/>
      <c r="D4" s="106" t="s">
        <v>3</v>
      </c>
      <c r="E4" s="105"/>
      <c r="F4" s="106" t="s">
        <v>4</v>
      </c>
      <c r="G4" s="105"/>
      <c r="H4" s="106" t="s">
        <v>5</v>
      </c>
      <c r="I4" s="107"/>
    </row>
    <row r="5" spans="1:9" ht="15.75" thickBot="1" x14ac:dyDescent="0.3">
      <c r="A5" s="108">
        <v>1</v>
      </c>
      <c r="B5" s="109"/>
      <c r="C5" s="110"/>
      <c r="D5" s="111">
        <v>0</v>
      </c>
      <c r="E5" s="110"/>
      <c r="F5" s="111">
        <v>0</v>
      </c>
      <c r="G5" s="110"/>
      <c r="H5" s="112">
        <f>SUM(A5:G5)</f>
        <v>1</v>
      </c>
      <c r="I5" s="113"/>
    </row>
    <row r="6" spans="1:9" ht="15.75" thickBot="1" x14ac:dyDescent="0.3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25">
      <c r="A7" s="114" t="s">
        <v>6</v>
      </c>
      <c r="B7" s="115"/>
      <c r="C7" s="116"/>
      <c r="D7" s="101" t="s">
        <v>7</v>
      </c>
      <c r="E7" s="101"/>
      <c r="F7" s="101"/>
      <c r="G7" s="101"/>
      <c r="H7" s="101"/>
      <c r="I7" s="102"/>
    </row>
    <row r="8" spans="1:9" x14ac:dyDescent="0.25">
      <c r="A8" s="117"/>
      <c r="B8" s="118"/>
      <c r="C8" s="119"/>
      <c r="D8" s="106" t="s">
        <v>8</v>
      </c>
      <c r="E8" s="105"/>
      <c r="F8" s="106" t="s">
        <v>9</v>
      </c>
      <c r="G8" s="105"/>
      <c r="H8" s="120" t="s">
        <v>10</v>
      </c>
      <c r="I8" s="121"/>
    </row>
    <row r="9" spans="1:9" x14ac:dyDescent="0.25">
      <c r="A9" s="103" t="s">
        <v>11</v>
      </c>
      <c r="B9" s="105"/>
      <c r="C9" s="122">
        <v>0.74</v>
      </c>
      <c r="D9" s="123">
        <v>0.85</v>
      </c>
      <c r="E9" s="124"/>
      <c r="F9" s="123">
        <v>0.1</v>
      </c>
      <c r="G9" s="124"/>
      <c r="H9" s="125">
        <v>0.05</v>
      </c>
      <c r="I9" s="126"/>
    </row>
    <row r="10" spans="1:9" ht="15.75" thickBot="1" x14ac:dyDescent="0.3">
      <c r="A10" s="127" t="s">
        <v>12</v>
      </c>
      <c r="B10" s="128"/>
      <c r="C10" s="129">
        <v>0.26</v>
      </c>
      <c r="D10" s="130">
        <v>0.5</v>
      </c>
      <c r="E10" s="131"/>
      <c r="F10" s="130">
        <v>0.45</v>
      </c>
      <c r="G10" s="131"/>
      <c r="H10" s="132">
        <v>0.05</v>
      </c>
      <c r="I10" s="133"/>
    </row>
    <row r="11" spans="1:9" ht="15.75" thickBot="1" x14ac:dyDescent="0.3">
      <c r="A11" s="134"/>
      <c r="B11" s="135"/>
      <c r="C11" s="136"/>
      <c r="D11" s="136"/>
      <c r="E11" s="136"/>
      <c r="F11" s="136"/>
      <c r="G11" s="136"/>
      <c r="H11" s="136"/>
      <c r="I11" s="99"/>
    </row>
    <row r="12" spans="1:9" x14ac:dyDescent="0.25">
      <c r="A12" s="137" t="s">
        <v>13</v>
      </c>
      <c r="B12" s="138"/>
      <c r="C12" s="138"/>
      <c r="D12" s="139" t="s">
        <v>8</v>
      </c>
      <c r="E12" s="140"/>
      <c r="F12" s="139" t="s">
        <v>9</v>
      </c>
      <c r="G12" s="140"/>
      <c r="H12" s="141" t="s">
        <v>14</v>
      </c>
      <c r="I12" s="142"/>
    </row>
    <row r="13" spans="1:9" ht="15.75" thickBot="1" x14ac:dyDescent="0.3">
      <c r="A13" s="143"/>
      <c r="B13" s="144"/>
      <c r="C13" s="144"/>
      <c r="D13" s="111">
        <v>0.5</v>
      </c>
      <c r="E13" s="110"/>
      <c r="F13" s="111">
        <v>0</v>
      </c>
      <c r="G13" s="110"/>
      <c r="H13" s="145">
        <v>0.5</v>
      </c>
      <c r="I13" s="146"/>
    </row>
    <row r="14" spans="1:9" ht="15.75" thickBot="1" x14ac:dyDescent="0.3">
      <c r="A14" s="99"/>
      <c r="B14" s="99"/>
      <c r="C14" s="99"/>
      <c r="D14" s="99"/>
      <c r="E14" s="99"/>
      <c r="F14" s="99"/>
      <c r="G14" s="99"/>
      <c r="H14" s="99"/>
      <c r="I14" s="99"/>
    </row>
    <row r="15" spans="1:9" ht="15" customHeight="1" x14ac:dyDescent="0.25">
      <c r="A15" s="147"/>
      <c r="B15" s="148"/>
      <c r="C15" s="149"/>
      <c r="D15" s="150" t="s">
        <v>15</v>
      </c>
      <c r="E15" s="151"/>
      <c r="F15" s="152" t="s">
        <v>16</v>
      </c>
      <c r="G15" s="153"/>
      <c r="H15" s="152" t="s">
        <v>17</v>
      </c>
      <c r="I15" s="154"/>
    </row>
    <row r="16" spans="1:9" x14ac:dyDescent="0.25">
      <c r="A16" s="155" t="s">
        <v>18</v>
      </c>
      <c r="B16" s="156"/>
      <c r="C16" s="156"/>
      <c r="D16" s="157">
        <f>SUM(D17:E18)</f>
        <v>39000000</v>
      </c>
      <c r="E16" s="158"/>
      <c r="F16" s="159">
        <v>1</v>
      </c>
      <c r="G16" s="160"/>
      <c r="H16" s="159">
        <f>SUM(H17:I18)</f>
        <v>0.1154</v>
      </c>
      <c r="I16" s="161"/>
    </row>
    <row r="17" spans="1:9" x14ac:dyDescent="0.25">
      <c r="A17" s="155" t="s">
        <v>19</v>
      </c>
      <c r="B17" s="156"/>
      <c r="C17" s="156"/>
      <c r="D17" s="162">
        <v>30000000</v>
      </c>
      <c r="E17" s="163"/>
      <c r="F17" s="159">
        <f>F16-F18</f>
        <v>0.76919999999999999</v>
      </c>
      <c r="G17" s="160"/>
      <c r="H17" s="159">
        <f>IF(H18&gt;=H21,0,H21-H18)</f>
        <v>0</v>
      </c>
      <c r="I17" s="161"/>
    </row>
    <row r="18" spans="1:9" ht="15.75" thickBot="1" x14ac:dyDescent="0.3">
      <c r="A18" s="164" t="s">
        <v>20</v>
      </c>
      <c r="B18" s="165"/>
      <c r="C18" s="165"/>
      <c r="D18" s="166">
        <v>9000000</v>
      </c>
      <c r="E18" s="167"/>
      <c r="F18" s="168">
        <f>IF(D16=0,0,CEILING(D18/D16,0.0001))</f>
        <v>0.23080000000000001</v>
      </c>
      <c r="G18" s="169"/>
      <c r="H18" s="168">
        <f>IF(D16=0,0,CEILING((D18*H13)/D16,0.0001))</f>
        <v>0.1154</v>
      </c>
      <c r="I18" s="170"/>
    </row>
    <row r="19" spans="1:9" ht="15.75" thickBot="1" x14ac:dyDescent="0.3">
      <c r="A19" s="99"/>
      <c r="B19" s="99"/>
      <c r="C19" s="99"/>
      <c r="D19" s="99"/>
      <c r="E19" s="99"/>
      <c r="F19" s="99"/>
      <c r="G19" s="99"/>
      <c r="H19" s="99"/>
      <c r="I19" s="99"/>
    </row>
    <row r="20" spans="1:9" x14ac:dyDescent="0.25">
      <c r="A20" s="137" t="s">
        <v>21</v>
      </c>
      <c r="B20" s="138"/>
      <c r="C20" s="138"/>
      <c r="D20" s="150" t="s">
        <v>8</v>
      </c>
      <c r="E20" s="151"/>
      <c r="F20" s="150" t="s">
        <v>9</v>
      </c>
      <c r="G20" s="151"/>
      <c r="H20" s="171" t="s">
        <v>10</v>
      </c>
      <c r="I20" s="172"/>
    </row>
    <row r="21" spans="1:9" ht="15.75" thickBot="1" x14ac:dyDescent="0.3">
      <c r="A21" s="143"/>
      <c r="B21" s="144"/>
      <c r="C21" s="144"/>
      <c r="D21" s="173">
        <f>A5*((FLOOR(C9*D9,0.0001)+FLOOR(C10*D10,0.0001)))+D5*((FLOOR(C9*D9,0.0001)+FLOOR(C10*D10,0.0001)))+F5*((FLOOR(C9*D9,0.0001)+FLOOR(C10*D10,0.0001)))</f>
        <v>0.75900000000000001</v>
      </c>
      <c r="E21" s="174"/>
      <c r="F21" s="173">
        <f>IF(D21=0,0,1-D21-H21)</f>
        <v>0.191</v>
      </c>
      <c r="G21" s="174"/>
      <c r="H21" s="175">
        <f>A5*((CEILING(C9*H9,0.0001)+CEILING(C10*H10,0.0001)))+D5*((CEILING(C9*H9,0.0001)+CEILING(C10*H10,0.0001)))+F5*((CEILING(C9*H9,0.0001)+CEILING(C10*H10,0.0001)))</f>
        <v>0.05</v>
      </c>
      <c r="I21" s="176"/>
    </row>
    <row r="22" spans="1:9" ht="15.75" thickBot="1" x14ac:dyDescent="0.3">
      <c r="A22" s="99"/>
      <c r="B22" s="99"/>
      <c r="C22" s="99"/>
      <c r="D22" s="177"/>
      <c r="E22" s="177"/>
      <c r="F22" s="177"/>
      <c r="G22" s="177"/>
      <c r="H22" s="177"/>
      <c r="I22" s="99"/>
    </row>
    <row r="23" spans="1:9" ht="15" customHeight="1" x14ac:dyDescent="0.25">
      <c r="A23" s="178" t="s">
        <v>23</v>
      </c>
      <c r="B23" s="179"/>
      <c r="C23" s="179"/>
      <c r="D23" s="180" t="s">
        <v>8</v>
      </c>
      <c r="E23" s="181"/>
      <c r="F23" s="180" t="s">
        <v>9</v>
      </c>
      <c r="G23" s="181"/>
      <c r="H23" s="182" t="s">
        <v>10</v>
      </c>
      <c r="I23" s="183"/>
    </row>
    <row r="24" spans="1:9" ht="15.75" thickBot="1" x14ac:dyDescent="0.3">
      <c r="A24" s="184"/>
      <c r="B24" s="185"/>
      <c r="C24" s="185"/>
      <c r="D24" s="186">
        <f>IF(H24=H21,D21,IF(H24&lt;=(F21+H21),D21,D21-(H24-F21-H21)))</f>
        <v>0.75900000000000001</v>
      </c>
      <c r="E24" s="187"/>
      <c r="F24" s="186">
        <f>IF(D24=0,0,1-D24-H24)</f>
        <v>0.12559999999999999</v>
      </c>
      <c r="G24" s="187"/>
      <c r="H24" s="188">
        <f>IF(H18&gt;=H21,H18,H21)</f>
        <v>0.1154</v>
      </c>
      <c r="I24" s="189"/>
    </row>
    <row r="25" spans="1:9" ht="6" customHeight="1" x14ac:dyDescent="0.25">
      <c r="A25" s="99"/>
      <c r="B25" s="99"/>
      <c r="C25" s="99"/>
      <c r="D25" s="99"/>
      <c r="E25" s="99"/>
      <c r="F25" s="99"/>
      <c r="G25" s="99"/>
      <c r="H25" s="99"/>
      <c r="I25" s="99"/>
    </row>
    <row r="26" spans="1:9" x14ac:dyDescent="0.25">
      <c r="A26" s="99" t="s">
        <v>22</v>
      </c>
      <c r="B26" s="99"/>
      <c r="C26" s="99"/>
      <c r="D26" s="99"/>
      <c r="E26" s="99"/>
      <c r="F26" s="99"/>
      <c r="G26" s="99"/>
      <c r="H26" s="99"/>
      <c r="I26" s="99"/>
    </row>
  </sheetData>
  <sheetProtection algorithmName="SHA-512" hashValue="meOKjGo4OQrS0ZFwWHhQT/1annGEOeebAECH9LK542EP1/7Sz5M/HDjcgAF12EwWDcWn1n0OhkjDOCjZPtvMfg==" saltValue="V4l+Ngzm9UPxdNHj4Tu+7g==" spinCount="100000" sheet="1" objects="1" scenarios="1"/>
  <mergeCells count="60">
    <mergeCell ref="A23:C24"/>
    <mergeCell ref="D23:E23"/>
    <mergeCell ref="F23:G23"/>
    <mergeCell ref="H23:I23"/>
    <mergeCell ref="D24:E24"/>
    <mergeCell ref="F24:G24"/>
    <mergeCell ref="H24:I24"/>
    <mergeCell ref="A20:C21"/>
    <mergeCell ref="D20:E20"/>
    <mergeCell ref="F20:G20"/>
    <mergeCell ref="H20:I20"/>
    <mergeCell ref="D21:E21"/>
    <mergeCell ref="F21:G21"/>
    <mergeCell ref="H21:I21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2:C13"/>
    <mergeCell ref="D12:E12"/>
    <mergeCell ref="F12:G12"/>
    <mergeCell ref="H12:I12"/>
    <mergeCell ref="D13:E13"/>
    <mergeCell ref="F13:G13"/>
    <mergeCell ref="H13:I13"/>
    <mergeCell ref="A9:B9"/>
    <mergeCell ref="D9:E9"/>
    <mergeCell ref="F9:G9"/>
    <mergeCell ref="H9:I9"/>
    <mergeCell ref="A10:B10"/>
    <mergeCell ref="D10:E10"/>
    <mergeCell ref="F10:G10"/>
    <mergeCell ref="H10:I10"/>
    <mergeCell ref="A5:C5"/>
    <mergeCell ref="D5:E5"/>
    <mergeCell ref="F5:G5"/>
    <mergeCell ref="H5:I5"/>
    <mergeCell ref="A7:C8"/>
    <mergeCell ref="D7:I7"/>
    <mergeCell ref="D8:E8"/>
    <mergeCell ref="F8:G8"/>
    <mergeCell ref="H8:I8"/>
    <mergeCell ref="A1:I1"/>
    <mergeCell ref="A3:I3"/>
    <mergeCell ref="A4:C4"/>
    <mergeCell ref="D4:E4"/>
    <mergeCell ref="F4:G4"/>
    <mergeCell ref="H4:I4"/>
  </mergeCells>
  <conditionalFormatting sqref="H5:I5">
    <cfRule type="cellIs" dxfId="0" priority="1" operator="equal">
      <formula>1</formula>
    </cfRule>
  </conditionalFormatting>
  <printOptions horizontalCentered="1"/>
  <pageMargins left="0.70866141732283472" right="0.70866141732283472" top="1.0833333333333333" bottom="0.98958333333333337" header="0.31496062992125984" footer="0.19685039370078741"/>
  <pageSetup paperSize="9" orientation="portrait" r:id="rId1"/>
  <headerFooter scaleWithDoc="0" alignWithMargins="0">
    <oddHeader>&amp;C&amp;G</oddHeader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104a4cd-1400-468e-be1b-c7aad71d7d5a">15OPMSMT0001-3-2604</_dlc_DocId>
    <_dlc_DocIdUrl xmlns="0104a4cd-1400-468e-be1b-c7aad71d7d5a">
      <Url>https://op.msmt.cz/_layouts/15/DocIdRedir.aspx?ID=15OPMSMT0001-3-2604</Url>
      <Description>15OPMSMT0001-3-2604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15OPMSMT0001-28-64882</_dlc_DocId>
    <_dlc_DocIdUrl xmlns="0104a4cd-1400-468e-be1b-c7aad71d7d5a">
      <Url>https://op.msmt.cz/_layouts/15/DocIdRedir.aspx?ID=15OPMSMT0001-28-64882</Url>
      <Description>15OPMSMT0001-28-64882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F99F62-D3BA-48FA-AC60-EB096B41F9B3}"/>
</file>

<file path=customXml/itemProps2.xml><?xml version="1.0" encoding="utf-8"?>
<ds:datastoreItem xmlns:ds="http://schemas.openxmlformats.org/officeDocument/2006/customXml" ds:itemID="{E2635F74-9AC0-4D27-BB31-E081357219F7}">
  <ds:schemaRefs>
    <ds:schemaRef ds:uri="http://schemas.microsoft.com/office/infopath/2007/PartnerControls"/>
    <ds:schemaRef ds:uri="0104a4cd-1400-468e-be1b-c7aad71d7d5a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microsoft.com/sharepoint/v3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B269D39-9FD8-4957-8CF3-2FCBC33A1F1F}"/>
</file>

<file path=customXml/itemProps4.xml><?xml version="1.0" encoding="utf-8"?>
<ds:datastoreItem xmlns:ds="http://schemas.openxmlformats.org/officeDocument/2006/customXml" ds:itemID="{E2635F74-9AC0-4D27-BB31-E081357219F7}"/>
</file>

<file path=customXml/itemProps5.xml><?xml version="1.0" encoding="utf-8"?>
<ds:datastoreItem xmlns:ds="http://schemas.openxmlformats.org/officeDocument/2006/customXml" ds:itemID="{7853EAED-ACFF-4899-B50B-20B582777E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DMS_poměry zdrojů financování</vt:lpstr>
      <vt:lpstr>Vyplněný VZOR_MRR 100 %</vt:lpstr>
      <vt:lpstr>Vyplněný VZOR_PRO RATA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Excel_vzor na vysku</dc:title>
  <dc:creator/>
  <cp:lastModifiedBy/>
  <dcterms:created xsi:type="dcterms:W3CDTF">2006-09-16T00:00:00Z</dcterms:created>
  <dcterms:modified xsi:type="dcterms:W3CDTF">2017-07-19T09:51:12Z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f86910dc-4b39-46ae-b378-301f63429d8e</vt:lpwstr>
  </property>
  <property fmtid="{D5CDD505-2E9C-101B-9397-08002B2CF9AE}" pid="4" name="Komentář">
    <vt:lpwstr>s motivem, předepsané písmo Calibri</vt:lpwstr>
  </property>
</Properties>
</file>