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ackovaj\Desktop\Asistent pedagogs\AP 2017\AP 2017\září - prosinec 2017\Vyhlášení výsledků\zveřejnění výsledků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N22" i="1"/>
  <c r="I26" i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7" i="1"/>
  <c r="Q7" i="1" s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7" i="1"/>
  <c r="Q22" i="1" l="1"/>
  <c r="O22" i="1"/>
</calcChain>
</file>

<file path=xl/sharedStrings.xml><?xml version="1.0" encoding="utf-8"?>
<sst xmlns="http://schemas.openxmlformats.org/spreadsheetml/2006/main" count="156" uniqueCount="133">
  <si>
    <t>Ministerstvo školství, mládeže a tělovýchovy ČR</t>
  </si>
  <si>
    <t>Souhrn škol - MODUL A - školy církevní</t>
  </si>
  <si>
    <t>Pořadové číslo</t>
  </si>
  <si>
    <t>Název školy (školského zařízení)</t>
  </si>
  <si>
    <t>IČO</t>
  </si>
  <si>
    <t>Adresa - ulice, čp.</t>
  </si>
  <si>
    <t>Město</t>
  </si>
  <si>
    <t>PSČ</t>
  </si>
  <si>
    <t>Statutární orgán</t>
  </si>
  <si>
    <t>Číslo bankovního účtu</t>
  </si>
  <si>
    <t xml:space="preserve">Výše dotace celkem v Kč </t>
  </si>
  <si>
    <t>Druh smluvního vztahu (HPP, DPP, DPČ apod.)</t>
  </si>
  <si>
    <t>neuvedli</t>
  </si>
  <si>
    <t>HPP</t>
  </si>
  <si>
    <t>Církevní gymnázium v Kutné Hoře</t>
  </si>
  <si>
    <t>Kutná Hora</t>
  </si>
  <si>
    <t>284 01</t>
  </si>
  <si>
    <t>PhDr. Stanislava Lisková</t>
  </si>
  <si>
    <t>0441851329/0800</t>
  </si>
  <si>
    <t>Církevní základní škola a mateřská škola Přemysla Pittra</t>
  </si>
  <si>
    <t>Ostrava</t>
  </si>
  <si>
    <t>702 51</t>
  </si>
  <si>
    <t>PhDr. Soňa Tarhoviská</t>
  </si>
  <si>
    <t>373463913/0300</t>
  </si>
  <si>
    <t>Mateřská škola a základní škola speciální Diakonie ČCE Praha 4</t>
  </si>
  <si>
    <t>V Zápolí 1250/21</t>
  </si>
  <si>
    <t>141 00</t>
  </si>
  <si>
    <t>Mgr. Milan Černý</t>
  </si>
  <si>
    <t>35-3476450297/0100</t>
  </si>
  <si>
    <t>Mateřská škola, základní škola speciální a praktická škola Diakonie ČCE Rolnička</t>
  </si>
  <si>
    <t>Mrázkova 700/III</t>
  </si>
  <si>
    <t>Soběslav</t>
  </si>
  <si>
    <t>392 01</t>
  </si>
  <si>
    <t>Mgr. Kamila Viktorová</t>
  </si>
  <si>
    <t>3727344369/0800</t>
  </si>
  <si>
    <t>Jirsíkova 5</t>
  </si>
  <si>
    <t>České Budějovice</t>
  </si>
  <si>
    <t>370 01</t>
  </si>
  <si>
    <t>Mgr. Zdeněk Dvořák</t>
  </si>
  <si>
    <t>98444231/0100</t>
  </si>
  <si>
    <t>HPP, DPP</t>
  </si>
  <si>
    <t>Ostrava - Vítkovice</t>
  </si>
  <si>
    <t>703 00</t>
  </si>
  <si>
    <t>Mgr. Irena Savková</t>
  </si>
  <si>
    <t>1644503329/0800</t>
  </si>
  <si>
    <t>Mateřská škola a základní škola speciální Diakonie ČCE Praha 5</t>
  </si>
  <si>
    <t>Vlachova 1502/20</t>
  </si>
  <si>
    <t>Praha 5</t>
  </si>
  <si>
    <t>155 00</t>
  </si>
  <si>
    <t>134823379/0800</t>
  </si>
  <si>
    <t>Církevní mateřská škola Srdíčko</t>
  </si>
  <si>
    <t>Podpěrova 1879/2</t>
  </si>
  <si>
    <t>Praha 5, Stodůlky</t>
  </si>
  <si>
    <t>Mgr. Eva Kuchyňková</t>
  </si>
  <si>
    <t>127730369/0800</t>
  </si>
  <si>
    <t>Dvouletá katolická střední škola a mateřská škola</t>
  </si>
  <si>
    <t>Legerova 28</t>
  </si>
  <si>
    <t>Kolín 3</t>
  </si>
  <si>
    <t>280 02</t>
  </si>
  <si>
    <t>Mgr. Libuše Kubíčková</t>
  </si>
  <si>
    <t>0420059359/0800</t>
  </si>
  <si>
    <t>Základní škola speciální a praktická škola Diakonie ČCE Vrchlabí</t>
  </si>
  <si>
    <t>Komenského 616</t>
  </si>
  <si>
    <t>Vrchlabí</t>
  </si>
  <si>
    <t>543 01</t>
  </si>
  <si>
    <t>Mgr. Magda Kumprechtová</t>
  </si>
  <si>
    <t>3652019309/0800</t>
  </si>
  <si>
    <t>Církevní základní škola logopedická Don Bosco a mateřská škola logopedická</t>
  </si>
  <si>
    <t>Dolákova 555/1</t>
  </si>
  <si>
    <t>Praha 8 - Bohnice</t>
  </si>
  <si>
    <t>181 00</t>
  </si>
  <si>
    <t>Mgr. Daniela Špinková</t>
  </si>
  <si>
    <t>931 544 081/0100</t>
  </si>
  <si>
    <t>Základní škola speciální a praktická škola Diakonie ČCE Čáslav</t>
  </si>
  <si>
    <t>Čáslav</t>
  </si>
  <si>
    <t>286 01</t>
  </si>
  <si>
    <t>Ing. Jitka Richterová</t>
  </si>
  <si>
    <t>444873339/0800</t>
  </si>
  <si>
    <t>Husova 346</t>
  </si>
  <si>
    <t>Merklín</t>
  </si>
  <si>
    <t>334 52</t>
  </si>
  <si>
    <t>Mgr. Ivana Kováčová</t>
  </si>
  <si>
    <t xml:space="preserve">celkem </t>
  </si>
  <si>
    <t>3592989329/0800</t>
  </si>
  <si>
    <t>DPP</t>
  </si>
  <si>
    <t>70305196</t>
  </si>
  <si>
    <t>Lipová 222</t>
  </si>
  <si>
    <t>Vratimov - Řepiště</t>
  </si>
  <si>
    <t xml:space="preserve">739 32 </t>
  </si>
  <si>
    <t>Bc. Renáta Filatová</t>
  </si>
  <si>
    <t>1065009158/5500</t>
  </si>
  <si>
    <t>1.</t>
  </si>
  <si>
    <t>6.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</si>
  <si>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</si>
  <si>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</si>
  <si>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</si>
  <si>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</si>
  <si>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</si>
  <si>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</si>
  <si>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</si>
  <si>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</si>
  <si>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</si>
  <si>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</si>
  <si>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</si>
  <si>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</si>
  <si>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256 01</t>
  </si>
  <si>
    <t>Mgr. Jitka Hřebecká</t>
  </si>
  <si>
    <t>105334437/0300</t>
  </si>
  <si>
    <t>15.</t>
  </si>
  <si>
    <t>Zřizovatel</t>
  </si>
  <si>
    <t>e-mail</t>
  </si>
  <si>
    <t>telefon</t>
  </si>
  <si>
    <t>Dětský domov bl. Marie Antoníny Kratochvílové, Řepiště</t>
  </si>
  <si>
    <t>Jiřího z Poděbrad 288/13</t>
  </si>
  <si>
    <t>Biskupství ostravsko - opavské, Kostelní  nám. 3172/1, Ostrava - Mor. Ostrava</t>
  </si>
  <si>
    <t>Jungmannova 349/3</t>
  </si>
  <si>
    <t>Diakonie ČCE, Belgická 374/22, Praha 2 - Vinohrady</t>
  </si>
  <si>
    <t>Biskupství královéhradecké, Velké nám. 35/44, Hradec Králové</t>
  </si>
  <si>
    <t>Praha 4, Michle</t>
  </si>
  <si>
    <t>Biskupské gymnázium J. N. Neumanna a Církevní základní škola</t>
  </si>
  <si>
    <t>Biskupství českobudějovické, Biskupská 132/4, České Budějovice</t>
  </si>
  <si>
    <t>O66612200</t>
  </si>
  <si>
    <t>U Cementárny 1293/23</t>
  </si>
  <si>
    <t>Mateřská škola a základní škola speciální Diakonie ČCE Ostrava</t>
  </si>
  <si>
    <t>Arcibiskupství pražské, Hradčanské nám. 56/16, Praha 1, Hradčany</t>
  </si>
  <si>
    <t>Komenského nám. 140/8</t>
  </si>
  <si>
    <t>Základní škola speciální a Praktická škola Diakonie ČCE Merklín</t>
  </si>
  <si>
    <t>Církevní základní škola a mateřská škola ARCHA, Petroupim, okres Benešov</t>
  </si>
  <si>
    <t>Pražská diecéze Církve čs. Husitské, V Tišině 474/3, Praha 6 - Bubeneč</t>
  </si>
  <si>
    <t>č.p. 49</t>
  </si>
  <si>
    <t>Petroupim</t>
  </si>
  <si>
    <t>MSMT-11549/2017-32</t>
  </si>
  <si>
    <t xml:space="preserve">podpořený úvazek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</si>
</sst>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Fill="1"/>
    <xf numFmtId="4" fontId="3" fillId="3" borderId="5" xfId="1" applyNumberFormat="1" applyFont="1" applyFill="1" applyBorder="1" applyAlignment="1">
      <alignment horizontal="center" vertical="center" wrapText="1"/>
    </xf>
    <xf numFmtId="2" fontId="3" fillId="3" borderId="5" xfId="1" applyNumberFormat="1" applyFont="1" applyFill="1" applyBorder="1" applyAlignment="1">
      <alignment horizontal="center" vertical="center" wrapText="1"/>
    </xf>
    <xf numFmtId="4" fontId="3" fillId="3" borderId="20" xfId="1" applyNumberFormat="1" applyFont="1" applyFill="1" applyBorder="1" applyAlignment="1">
      <alignment horizontal="center" vertical="center" wrapText="1"/>
    </xf>
    <xf numFmtId="2" fontId="3" fillId="3" borderId="22" xfId="1" applyNumberFormat="1" applyFont="1" applyFill="1" applyBorder="1" applyAlignment="1">
      <alignment horizontal="center" vertical="center" wrapText="1"/>
    </xf>
    <xf numFmtId="0" fontId="3" fillId="5" borderId="24" xfId="0" applyFont="1" applyFill="1" applyBorder="1" applyAlignment="1"/>
    <xf numFmtId="2" fontId="3" fillId="5" borderId="26" xfId="0" applyNumberFormat="1" applyFont="1" applyFill="1" applyBorder="1"/>
    <xf numFmtId="2" fontId="3" fillId="5" borderId="27" xfId="0" applyNumberFormat="1" applyFont="1" applyFill="1" applyBorder="1"/>
    <xf numFmtId="0" fontId="4" fillId="5" borderId="24" xfId="0" applyFont="1" applyFill="1" applyBorder="1"/>
    <xf numFmtId="4" fontId="3" fillId="5" borderId="25" xfId="1" applyNumberFormat="1" applyFont="1" applyFill="1" applyBorder="1" applyAlignment="1">
      <alignment horizontal="center" vertical="center" wrapText="1"/>
    </xf>
    <xf numFmtId="4" fontId="3" fillId="3" borderId="5" xfId="1" applyNumberFormat="1" applyFont="1" applyFill="1" applyBorder="1" applyAlignment="1">
      <alignment horizontal="center" wrapText="1"/>
    </xf>
    <xf numFmtId="0" fontId="0" fillId="0" borderId="0" xfId="0" applyAlignment="1"/>
    <xf numFmtId="2" fontId="4" fillId="0" borderId="0" xfId="0" applyNumberFormat="1" applyFont="1" applyAlignment="1"/>
    <xf numFmtId="0" fontId="0" fillId="0" borderId="0" xfId="0" applyAlignment="1">
      <alignment horizontal="right"/>
    </xf>
    <xf numFmtId="0" fontId="0" fillId="0" borderId="0" xfId="0" applyFont="1"/>
    <xf numFmtId="49" fontId="4" fillId="0" borderId="0" xfId="0" applyNumberFormat="1" applyFont="1" applyFill="1"/>
    <xf numFmtId="0" fontId="5" fillId="5" borderId="4" xfId="0" applyFont="1" applyFill="1" applyBorder="1" applyAlignment="1">
      <alignment horizontal="right" vertical="center" wrapText="1"/>
    </xf>
    <xf numFmtId="0" fontId="5" fillId="5" borderId="7" xfId="0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wrapText="1"/>
    </xf>
    <xf numFmtId="49" fontId="0" fillId="2" borderId="11" xfId="0" applyNumberFormat="1" applyFont="1" applyFill="1" applyBorder="1" applyAlignment="1">
      <alignment horizontal="right" wrapText="1"/>
    </xf>
    <xf numFmtId="0" fontId="0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right" wrapText="1"/>
    </xf>
    <xf numFmtId="0" fontId="6" fillId="2" borderId="11" xfId="0" applyFont="1" applyFill="1" applyBorder="1" applyAlignment="1">
      <alignment horizontal="center" wrapText="1"/>
    </xf>
    <xf numFmtId="2" fontId="5" fillId="2" borderId="11" xfId="0" applyNumberFormat="1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left" wrapText="1"/>
    </xf>
    <xf numFmtId="0" fontId="0" fillId="2" borderId="9" xfId="0" applyFont="1" applyFill="1" applyBorder="1" applyAlignment="1">
      <alignment horizontal="right"/>
    </xf>
    <xf numFmtId="0" fontId="0" fillId="2" borderId="9" xfId="0" applyFont="1" applyFill="1" applyBorder="1" applyAlignment="1">
      <alignment horizontal="left" wrapText="1"/>
    </xf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0" fontId="6" fillId="2" borderId="9" xfId="0" applyFont="1" applyFill="1" applyBorder="1" applyAlignment="1">
      <alignment horizontal="right"/>
    </xf>
    <xf numFmtId="2" fontId="4" fillId="2" borderId="9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wrapText="1"/>
    </xf>
    <xf numFmtId="0" fontId="6" fillId="0" borderId="9" xfId="0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 wrapText="1"/>
    </xf>
    <xf numFmtId="2" fontId="4" fillId="2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wrapText="1"/>
    </xf>
    <xf numFmtId="0" fontId="0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horizontal="left" wrapText="1"/>
    </xf>
    <xf numFmtId="0" fontId="0" fillId="2" borderId="19" xfId="0" applyFont="1" applyFill="1" applyBorder="1" applyAlignment="1">
      <alignment wrapText="1"/>
    </xf>
    <xf numFmtId="0" fontId="6" fillId="2" borderId="19" xfId="0" applyFont="1" applyFill="1" applyBorder="1" applyAlignment="1">
      <alignment horizontal="right"/>
    </xf>
    <xf numFmtId="2" fontId="4" fillId="2" borderId="19" xfId="0" applyNumberFormat="1" applyFont="1" applyFill="1" applyBorder="1" applyAlignment="1">
      <alignment horizontal="right" wrapText="1"/>
    </xf>
    <xf numFmtId="0" fontId="0" fillId="2" borderId="11" xfId="0" applyFont="1" applyFill="1" applyBorder="1" applyAlignment="1">
      <alignment horizontal="left" wrapText="1"/>
    </xf>
    <xf numFmtId="4" fontId="3" fillId="4" borderId="17" xfId="0" applyNumberFormat="1" applyFont="1" applyFill="1" applyBorder="1" applyAlignment="1">
      <alignment horizontal="right"/>
    </xf>
    <xf numFmtId="4" fontId="3" fillId="4" borderId="21" xfId="0" applyNumberFormat="1" applyFont="1" applyFill="1" applyBorder="1" applyAlignment="1">
      <alignment horizontal="right"/>
    </xf>
    <xf numFmtId="4" fontId="3" fillId="5" borderId="18" xfId="0" applyNumberFormat="1" applyFont="1" applyFill="1" applyBorder="1" applyAlignment="1">
      <alignment horizontal="right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4" fontId="3" fillId="5" borderId="16" xfId="1" applyNumberFormat="1" applyFont="1" applyFill="1" applyBorder="1" applyAlignment="1">
      <alignment horizontal="center" vertical="center" wrapText="1"/>
    </xf>
    <xf numFmtId="4" fontId="3" fillId="5" borderId="17" xfId="1" applyNumberFormat="1" applyFont="1" applyFill="1" applyBorder="1" applyAlignment="1">
      <alignment horizontal="center" vertical="center" wrapText="1"/>
    </xf>
    <xf numFmtId="4" fontId="4" fillId="5" borderId="5" xfId="1" applyNumberFormat="1" applyFont="1" applyFill="1" applyBorder="1" applyAlignment="1">
      <alignment horizontal="center" vertical="center" wrapText="1"/>
    </xf>
    <xf numFmtId="4" fontId="4" fillId="5" borderId="8" xfId="1" applyNumberFormat="1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right"/>
    </xf>
    <xf numFmtId="0" fontId="3" fillId="5" borderId="24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2" fontId="5" fillId="5" borderId="28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vertical="center" wrapText="1"/>
    </xf>
    <xf numFmtId="2" fontId="5" fillId="5" borderId="30" xfId="0" applyNumberFormat="1" applyFont="1" applyFill="1" applyBorder="1" applyAlignment="1">
      <alignment horizontal="center" vertical="center" wrapText="1"/>
    </xf>
    <xf numFmtId="2" fontId="5" fillId="5" borderId="31" xfId="0" applyNumberFormat="1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workbookViewId="0">
      <selection activeCell="S6" sqref="S6"/>
    </sheetView>
  </sheetViews>
  <sheetFormatPr defaultRowHeight="15" x14ac:dyDescent="0.25"/>
  <cols>
    <col min="2" max="2" width="30.140625" bestFit="1" customWidth="1"/>
    <col min="3" max="3" width="30.140625" customWidth="1"/>
    <col min="4" max="4" width="11" customWidth="1"/>
    <col min="5" max="5" width="16.7109375" bestFit="1" customWidth="1"/>
    <col min="6" max="6" width="14.42578125" customWidth="1"/>
    <col min="8" max="10" width="15.28515625" hidden="1" customWidth="1"/>
    <col min="11" max="11" width="20.7109375" hidden="1" customWidth="1"/>
    <col min="12" max="12" width="12.5703125" hidden="1" customWidth="1"/>
    <col min="13" max="13" width="12.140625" hidden="1" customWidth="1"/>
    <col min="14" max="14" width="12.28515625" customWidth="1"/>
    <col min="15" max="15" width="21.140625" hidden="1" customWidth="1"/>
    <col min="16" max="16" width="14.5703125" hidden="1" customWidth="1"/>
    <col min="17" max="17" width="16.5703125" customWidth="1"/>
  </cols>
  <sheetData>
    <row r="1" spans="1:17" ht="15.75" x14ac:dyDescent="0.25">
      <c r="A1" s="19" t="s">
        <v>0</v>
      </c>
      <c r="B1" s="20"/>
      <c r="C1" s="20"/>
      <c r="D1" s="2"/>
      <c r="E1" s="1"/>
      <c r="F1" s="1"/>
      <c r="G1" s="1"/>
      <c r="H1" s="1"/>
      <c r="I1" s="1"/>
      <c r="J1" s="1"/>
      <c r="K1" s="3"/>
      <c r="L1" s="3"/>
      <c r="M1" s="1"/>
      <c r="N1" s="1"/>
      <c r="O1" s="4"/>
      <c r="Q1" s="18"/>
    </row>
    <row r="2" spans="1:17" ht="15.75" x14ac:dyDescent="0.25">
      <c r="A2" s="19" t="s">
        <v>131</v>
      </c>
      <c r="B2" s="20"/>
      <c r="C2" s="20"/>
      <c r="D2" s="2"/>
      <c r="E2" s="1"/>
      <c r="F2" s="1"/>
      <c r="G2" s="1"/>
      <c r="H2" s="1"/>
      <c r="I2" s="1"/>
      <c r="J2" s="1"/>
      <c r="K2" s="3"/>
      <c r="L2" s="3"/>
      <c r="M2" s="1"/>
      <c r="N2" s="1"/>
      <c r="O2" s="1"/>
    </row>
    <row r="3" spans="1:17" ht="15.75" x14ac:dyDescent="0.25">
      <c r="A3" s="1"/>
      <c r="B3" s="5"/>
      <c r="C3" s="5"/>
      <c r="D3" s="2"/>
      <c r="E3" s="1"/>
      <c r="F3" s="1"/>
      <c r="G3" s="1"/>
      <c r="H3" s="1"/>
      <c r="I3" s="1"/>
      <c r="J3" s="1"/>
      <c r="K3" s="4"/>
      <c r="L3" s="4"/>
      <c r="M3" s="1"/>
      <c r="N3" s="1"/>
      <c r="O3" s="1"/>
    </row>
    <row r="4" spans="1:17" ht="15.75" thickBot="1" x14ac:dyDescent="0.3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7" x14ac:dyDescent="0.25">
      <c r="A5" s="63" t="s">
        <v>2</v>
      </c>
      <c r="B5" s="65" t="s">
        <v>3</v>
      </c>
      <c r="C5" s="53" t="s">
        <v>109</v>
      </c>
      <c r="D5" s="67" t="s">
        <v>4</v>
      </c>
      <c r="E5" s="69" t="s">
        <v>5</v>
      </c>
      <c r="F5" s="69" t="s">
        <v>6</v>
      </c>
      <c r="G5" s="69" t="s">
        <v>7</v>
      </c>
      <c r="H5" s="69" t="s">
        <v>8</v>
      </c>
      <c r="I5" s="53" t="s">
        <v>110</v>
      </c>
      <c r="J5" s="53" t="s">
        <v>111</v>
      </c>
      <c r="K5" s="71" t="s">
        <v>9</v>
      </c>
      <c r="L5" s="21"/>
      <c r="M5" s="73" t="s">
        <v>132</v>
      </c>
      <c r="N5" s="74"/>
      <c r="O5" s="58" t="s">
        <v>10</v>
      </c>
      <c r="P5" s="55"/>
      <c r="Q5" s="56" t="s">
        <v>10</v>
      </c>
    </row>
    <row r="6" spans="1:17" ht="93" customHeight="1" thickBot="1" x14ac:dyDescent="0.3">
      <c r="A6" s="64"/>
      <c r="B6" s="66"/>
      <c r="C6" s="54"/>
      <c r="D6" s="68"/>
      <c r="E6" s="70"/>
      <c r="F6" s="70"/>
      <c r="G6" s="70"/>
      <c r="H6" s="70"/>
      <c r="I6" s="54"/>
      <c r="J6" s="54"/>
      <c r="K6" s="72"/>
      <c r="L6" s="22" t="s">
        <v>11</v>
      </c>
      <c r="M6" s="75"/>
      <c r="N6" s="76"/>
      <c r="O6" s="59"/>
      <c r="P6" s="55"/>
      <c r="Q6" s="57"/>
    </row>
    <row r="7" spans="1:17" ht="75.75" customHeight="1" thickBot="1" x14ac:dyDescent="0.3">
      <c r="A7" s="23" t="s">
        <v>91</v>
      </c>
      <c r="B7" s="24" t="s">
        <v>112</v>
      </c>
      <c r="C7" s="24" t="s">
        <v>114</v>
      </c>
      <c r="D7" s="25" t="s">
        <v>85</v>
      </c>
      <c r="E7" s="49" t="s">
        <v>86</v>
      </c>
      <c r="F7" s="49" t="s">
        <v>87</v>
      </c>
      <c r="G7" s="49" t="s">
        <v>88</v>
      </c>
      <c r="H7" s="49" t="s">
        <v>89</v>
      </c>
      <c r="I7" s="26"/>
      <c r="J7" s="26"/>
      <c r="K7" s="27" t="s">
        <v>90</v>
      </c>
      <c r="L7" s="28" t="s">
        <v>40</v>
      </c>
      <c r="M7" s="29">
        <v>3</v>
      </c>
      <c r="N7" s="17">
        <v>3</v>
      </c>
      <c r="O7" s="15">
        <f t="shared" ref="O7:O21" si="0">FLOOR(N7*14999,1)</f>
        <v>44997</v>
      </c>
      <c r="P7" s="16">
        <f t="shared" ref="P7:P21" si="1">CEILING(14999*1.34,1)*N7</f>
        <v>60297</v>
      </c>
      <c r="Q7" s="50">
        <f>CEILING(P7*4,1)</f>
        <v>241188</v>
      </c>
    </row>
    <row r="8" spans="1:17" ht="45.75" thickBot="1" x14ac:dyDescent="0.3">
      <c r="A8" s="23" t="s">
        <v>93</v>
      </c>
      <c r="B8" s="30" t="s">
        <v>14</v>
      </c>
      <c r="C8" s="30" t="s">
        <v>117</v>
      </c>
      <c r="D8" s="31">
        <v>2457105</v>
      </c>
      <c r="E8" s="32" t="s">
        <v>113</v>
      </c>
      <c r="F8" s="32" t="s">
        <v>15</v>
      </c>
      <c r="G8" s="33" t="s">
        <v>16</v>
      </c>
      <c r="H8" s="34" t="s">
        <v>17</v>
      </c>
      <c r="I8" s="34"/>
      <c r="J8" s="34"/>
      <c r="K8" s="35" t="s">
        <v>18</v>
      </c>
      <c r="L8" s="35" t="s">
        <v>12</v>
      </c>
      <c r="M8" s="36">
        <v>1</v>
      </c>
      <c r="N8" s="36">
        <v>1</v>
      </c>
      <c r="O8" s="6">
        <f t="shared" si="0"/>
        <v>14999</v>
      </c>
      <c r="P8">
        <f t="shared" si="1"/>
        <v>20099</v>
      </c>
      <c r="Q8" s="50">
        <f t="shared" ref="Q8:Q21" si="2">CEILING(P8*4,1)</f>
        <v>80396</v>
      </c>
    </row>
    <row r="9" spans="1:17" ht="45.75" thickBot="1" x14ac:dyDescent="0.3">
      <c r="A9" s="23" t="s">
        <v>94</v>
      </c>
      <c r="B9" s="30" t="s">
        <v>19</v>
      </c>
      <c r="C9" s="24" t="s">
        <v>114</v>
      </c>
      <c r="D9" s="31">
        <v>850381</v>
      </c>
      <c r="E9" s="32" t="s">
        <v>115</v>
      </c>
      <c r="F9" s="32" t="s">
        <v>20</v>
      </c>
      <c r="G9" s="32" t="s">
        <v>21</v>
      </c>
      <c r="H9" s="34" t="s">
        <v>22</v>
      </c>
      <c r="I9" s="34"/>
      <c r="J9" s="34"/>
      <c r="K9" s="35" t="s">
        <v>23</v>
      </c>
      <c r="L9" s="35" t="s">
        <v>13</v>
      </c>
      <c r="M9" s="36">
        <v>5.25</v>
      </c>
      <c r="N9" s="36">
        <v>5.25</v>
      </c>
      <c r="O9" s="6">
        <f t="shared" si="0"/>
        <v>78744</v>
      </c>
      <c r="P9">
        <f t="shared" si="1"/>
        <v>105519.75</v>
      </c>
      <c r="Q9" s="50">
        <f t="shared" si="2"/>
        <v>422079</v>
      </c>
    </row>
    <row r="10" spans="1:17" ht="30.75" thickBot="1" x14ac:dyDescent="0.3">
      <c r="A10" s="23" t="s">
        <v>95</v>
      </c>
      <c r="B10" s="30" t="s">
        <v>24</v>
      </c>
      <c r="C10" s="30" t="s">
        <v>116</v>
      </c>
      <c r="D10" s="31">
        <v>71197630</v>
      </c>
      <c r="E10" s="32" t="s">
        <v>25</v>
      </c>
      <c r="F10" s="32" t="s">
        <v>118</v>
      </c>
      <c r="G10" s="32" t="s">
        <v>26</v>
      </c>
      <c r="H10" s="34" t="s">
        <v>27</v>
      </c>
      <c r="I10" s="34"/>
      <c r="J10" s="34"/>
      <c r="K10" s="35" t="s">
        <v>28</v>
      </c>
      <c r="L10" s="35" t="s">
        <v>13</v>
      </c>
      <c r="M10" s="36">
        <v>2.73</v>
      </c>
      <c r="N10" s="36">
        <v>2.73</v>
      </c>
      <c r="O10" s="6">
        <f t="shared" si="0"/>
        <v>40947</v>
      </c>
      <c r="P10">
        <f t="shared" si="1"/>
        <v>54870.27</v>
      </c>
      <c r="Q10" s="50">
        <f t="shared" si="2"/>
        <v>219482</v>
      </c>
    </row>
    <row r="11" spans="1:17" ht="45.75" thickBot="1" x14ac:dyDescent="0.3">
      <c r="A11" s="23" t="s">
        <v>96</v>
      </c>
      <c r="B11" s="30" t="s">
        <v>29</v>
      </c>
      <c r="C11" s="30" t="s">
        <v>116</v>
      </c>
      <c r="D11" s="31">
        <v>70806209</v>
      </c>
      <c r="E11" s="32" t="s">
        <v>30</v>
      </c>
      <c r="F11" s="32" t="s">
        <v>31</v>
      </c>
      <c r="G11" s="32" t="s">
        <v>32</v>
      </c>
      <c r="H11" s="34" t="s">
        <v>33</v>
      </c>
      <c r="I11" s="34"/>
      <c r="J11" s="34"/>
      <c r="K11" s="35" t="s">
        <v>34</v>
      </c>
      <c r="L11" s="35" t="s">
        <v>13</v>
      </c>
      <c r="M11" s="36">
        <v>1</v>
      </c>
      <c r="N11" s="36">
        <v>1</v>
      </c>
      <c r="O11" s="6">
        <f t="shared" si="0"/>
        <v>14999</v>
      </c>
      <c r="P11">
        <f t="shared" si="1"/>
        <v>20099</v>
      </c>
      <c r="Q11" s="50">
        <f t="shared" si="2"/>
        <v>80396</v>
      </c>
    </row>
    <row r="12" spans="1:17" ht="45.75" thickBot="1" x14ac:dyDescent="0.3">
      <c r="A12" s="23" t="s">
        <v>92</v>
      </c>
      <c r="B12" s="30" t="s">
        <v>119</v>
      </c>
      <c r="C12" s="30" t="s">
        <v>120</v>
      </c>
      <c r="D12" s="37" t="s">
        <v>121</v>
      </c>
      <c r="E12" s="38" t="s">
        <v>35</v>
      </c>
      <c r="F12" s="38" t="s">
        <v>36</v>
      </c>
      <c r="G12" s="38" t="s">
        <v>37</v>
      </c>
      <c r="H12" s="39" t="s">
        <v>38</v>
      </c>
      <c r="I12" s="39"/>
      <c r="J12" s="39"/>
      <c r="K12" s="40" t="s">
        <v>39</v>
      </c>
      <c r="L12" s="40" t="s">
        <v>13</v>
      </c>
      <c r="M12" s="41">
        <v>1.2</v>
      </c>
      <c r="N12" s="41">
        <v>1</v>
      </c>
      <c r="O12" s="6">
        <f t="shared" si="0"/>
        <v>14999</v>
      </c>
      <c r="P12">
        <f t="shared" si="1"/>
        <v>20099</v>
      </c>
      <c r="Q12" s="50">
        <f t="shared" si="2"/>
        <v>80396</v>
      </c>
    </row>
    <row r="13" spans="1:17" ht="30.75" thickBot="1" x14ac:dyDescent="0.3">
      <c r="A13" s="23" t="s">
        <v>97</v>
      </c>
      <c r="B13" s="30" t="s">
        <v>123</v>
      </c>
      <c r="C13" s="30" t="s">
        <v>116</v>
      </c>
      <c r="D13" s="31">
        <v>71197575</v>
      </c>
      <c r="E13" s="32" t="s">
        <v>122</v>
      </c>
      <c r="F13" s="32" t="s">
        <v>41</v>
      </c>
      <c r="G13" s="32" t="s">
        <v>42</v>
      </c>
      <c r="H13" s="34" t="s">
        <v>43</v>
      </c>
      <c r="I13" s="34"/>
      <c r="J13" s="34"/>
      <c r="K13" s="35" t="s">
        <v>44</v>
      </c>
      <c r="L13" s="35" t="s">
        <v>13</v>
      </c>
      <c r="M13" s="36">
        <v>3</v>
      </c>
      <c r="N13" s="36">
        <v>3</v>
      </c>
      <c r="O13" s="6">
        <f t="shared" si="0"/>
        <v>44997</v>
      </c>
      <c r="P13">
        <f t="shared" si="1"/>
        <v>60297</v>
      </c>
      <c r="Q13" s="50">
        <f t="shared" si="2"/>
        <v>241188</v>
      </c>
    </row>
    <row r="14" spans="1:17" ht="30.75" thickBot="1" x14ac:dyDescent="0.3">
      <c r="A14" s="23" t="s">
        <v>98</v>
      </c>
      <c r="B14" s="30" t="s">
        <v>45</v>
      </c>
      <c r="C14" s="30" t="s">
        <v>116</v>
      </c>
      <c r="D14" s="31">
        <v>71197613</v>
      </c>
      <c r="E14" s="32" t="s">
        <v>46</v>
      </c>
      <c r="F14" s="32" t="s">
        <v>47</v>
      </c>
      <c r="G14" s="32" t="s">
        <v>48</v>
      </c>
      <c r="H14" s="34" t="s">
        <v>27</v>
      </c>
      <c r="I14" s="34"/>
      <c r="J14" s="34"/>
      <c r="K14" s="35" t="s">
        <v>49</v>
      </c>
      <c r="L14" s="35" t="s">
        <v>12</v>
      </c>
      <c r="M14" s="36">
        <v>2</v>
      </c>
      <c r="N14" s="36">
        <v>2</v>
      </c>
      <c r="O14" s="6">
        <f t="shared" si="0"/>
        <v>29998</v>
      </c>
      <c r="P14">
        <f t="shared" si="1"/>
        <v>40198</v>
      </c>
      <c r="Q14" s="50">
        <f t="shared" si="2"/>
        <v>160792</v>
      </c>
    </row>
    <row r="15" spans="1:17" ht="45.75" thickBot="1" x14ac:dyDescent="0.3">
      <c r="A15" s="23" t="s">
        <v>99</v>
      </c>
      <c r="B15" s="30" t="s">
        <v>50</v>
      </c>
      <c r="C15" s="30" t="s">
        <v>124</v>
      </c>
      <c r="D15" s="31">
        <v>60437171</v>
      </c>
      <c r="E15" s="32" t="s">
        <v>51</v>
      </c>
      <c r="F15" s="32" t="s">
        <v>52</v>
      </c>
      <c r="G15" s="32" t="s">
        <v>48</v>
      </c>
      <c r="H15" s="34" t="s">
        <v>53</v>
      </c>
      <c r="I15" s="34"/>
      <c r="J15" s="34"/>
      <c r="K15" s="35" t="s">
        <v>54</v>
      </c>
      <c r="L15" s="35" t="s">
        <v>13</v>
      </c>
      <c r="M15" s="36">
        <v>1</v>
      </c>
      <c r="N15" s="36">
        <v>1</v>
      </c>
      <c r="O15" s="6">
        <f t="shared" si="0"/>
        <v>14999</v>
      </c>
      <c r="P15">
        <f t="shared" si="1"/>
        <v>20099</v>
      </c>
      <c r="Q15" s="50">
        <f t="shared" si="2"/>
        <v>80396</v>
      </c>
    </row>
    <row r="16" spans="1:17" ht="53.25" customHeight="1" thickBot="1" x14ac:dyDescent="0.3">
      <c r="A16" s="23" t="s">
        <v>100</v>
      </c>
      <c r="B16" s="30" t="s">
        <v>55</v>
      </c>
      <c r="C16" s="30" t="s">
        <v>124</v>
      </c>
      <c r="D16" s="31">
        <v>641065</v>
      </c>
      <c r="E16" s="32" t="s">
        <v>56</v>
      </c>
      <c r="F16" s="32" t="s">
        <v>57</v>
      </c>
      <c r="G16" s="32" t="s">
        <v>58</v>
      </c>
      <c r="H16" s="34" t="s">
        <v>59</v>
      </c>
      <c r="I16" s="34"/>
      <c r="J16" s="34"/>
      <c r="K16" s="35" t="s">
        <v>60</v>
      </c>
      <c r="L16" s="35" t="s">
        <v>84</v>
      </c>
      <c r="M16" s="36">
        <v>0.5</v>
      </c>
      <c r="N16" s="36">
        <v>0.5</v>
      </c>
      <c r="O16" s="6">
        <f t="shared" si="0"/>
        <v>7499</v>
      </c>
      <c r="P16">
        <f t="shared" si="1"/>
        <v>10049.5</v>
      </c>
      <c r="Q16" s="50">
        <f t="shared" si="2"/>
        <v>40198</v>
      </c>
    </row>
    <row r="17" spans="1:17" ht="45.75" thickBot="1" x14ac:dyDescent="0.3">
      <c r="A17" s="23" t="s">
        <v>101</v>
      </c>
      <c r="B17" s="30" t="s">
        <v>61</v>
      </c>
      <c r="C17" s="30" t="s">
        <v>116</v>
      </c>
      <c r="D17" s="31">
        <v>71197621</v>
      </c>
      <c r="E17" s="32" t="s">
        <v>62</v>
      </c>
      <c r="F17" s="32" t="s">
        <v>63</v>
      </c>
      <c r="G17" s="32" t="s">
        <v>64</v>
      </c>
      <c r="H17" s="34" t="s">
        <v>65</v>
      </c>
      <c r="I17" s="34"/>
      <c r="J17" s="34"/>
      <c r="K17" s="35" t="s">
        <v>66</v>
      </c>
      <c r="L17" s="35" t="s">
        <v>13</v>
      </c>
      <c r="M17" s="36">
        <v>5</v>
      </c>
      <c r="N17" s="36">
        <v>3</v>
      </c>
      <c r="O17" s="6">
        <f t="shared" si="0"/>
        <v>44997</v>
      </c>
      <c r="P17">
        <f t="shared" si="1"/>
        <v>60297</v>
      </c>
      <c r="Q17" s="50">
        <f t="shared" si="2"/>
        <v>241188</v>
      </c>
    </row>
    <row r="18" spans="1:17" ht="45.75" thickBot="1" x14ac:dyDescent="0.3">
      <c r="A18" s="23" t="s">
        <v>102</v>
      </c>
      <c r="B18" s="30" t="s">
        <v>67</v>
      </c>
      <c r="C18" s="30" t="s">
        <v>124</v>
      </c>
      <c r="D18" s="31">
        <v>45770301</v>
      </c>
      <c r="E18" s="32" t="s">
        <v>68</v>
      </c>
      <c r="F18" s="32" t="s">
        <v>69</v>
      </c>
      <c r="G18" s="32" t="s">
        <v>70</v>
      </c>
      <c r="H18" s="34" t="s">
        <v>71</v>
      </c>
      <c r="I18" s="34"/>
      <c r="J18" s="34"/>
      <c r="K18" s="35" t="s">
        <v>72</v>
      </c>
      <c r="L18" s="35" t="s">
        <v>13</v>
      </c>
      <c r="M18" s="36">
        <v>1</v>
      </c>
      <c r="N18" s="36">
        <v>1</v>
      </c>
      <c r="O18" s="6">
        <f t="shared" si="0"/>
        <v>14999</v>
      </c>
      <c r="P18">
        <f t="shared" si="1"/>
        <v>20099</v>
      </c>
      <c r="Q18" s="50">
        <f t="shared" si="2"/>
        <v>80396</v>
      </c>
    </row>
    <row r="19" spans="1:17" ht="45.75" thickBot="1" x14ac:dyDescent="0.3">
      <c r="A19" s="23" t="s">
        <v>103</v>
      </c>
      <c r="B19" s="30" t="s">
        <v>73</v>
      </c>
      <c r="C19" s="30" t="s">
        <v>116</v>
      </c>
      <c r="D19" s="31">
        <v>71197541</v>
      </c>
      <c r="E19" s="32" t="s">
        <v>125</v>
      </c>
      <c r="F19" s="32" t="s">
        <v>74</v>
      </c>
      <c r="G19" s="32" t="s">
        <v>75</v>
      </c>
      <c r="H19" s="34" t="s">
        <v>76</v>
      </c>
      <c r="I19" s="34"/>
      <c r="J19" s="34"/>
      <c r="K19" s="35" t="s">
        <v>77</v>
      </c>
      <c r="L19" s="35" t="s">
        <v>13</v>
      </c>
      <c r="M19" s="36">
        <v>4</v>
      </c>
      <c r="N19" s="36">
        <v>4</v>
      </c>
      <c r="O19" s="6">
        <f t="shared" si="0"/>
        <v>59996</v>
      </c>
      <c r="P19">
        <f t="shared" si="1"/>
        <v>80396</v>
      </c>
      <c r="Q19" s="50">
        <f t="shared" si="2"/>
        <v>321584</v>
      </c>
    </row>
    <row r="20" spans="1:17" ht="45.75" thickBot="1" x14ac:dyDescent="0.3">
      <c r="A20" s="23" t="s">
        <v>104</v>
      </c>
      <c r="B20" s="30" t="s">
        <v>126</v>
      </c>
      <c r="C20" s="30" t="s">
        <v>116</v>
      </c>
      <c r="D20" s="31">
        <v>71197583</v>
      </c>
      <c r="E20" s="32" t="s">
        <v>78</v>
      </c>
      <c r="F20" s="32" t="s">
        <v>79</v>
      </c>
      <c r="G20" s="32" t="s">
        <v>80</v>
      </c>
      <c r="H20" s="34" t="s">
        <v>81</v>
      </c>
      <c r="I20" s="34"/>
      <c r="J20" s="34"/>
      <c r="K20" s="35" t="s">
        <v>83</v>
      </c>
      <c r="L20" s="35" t="s">
        <v>13</v>
      </c>
      <c r="M20" s="36">
        <v>7</v>
      </c>
      <c r="N20" s="36">
        <v>7</v>
      </c>
      <c r="O20" s="6">
        <f t="shared" si="0"/>
        <v>104993</v>
      </c>
      <c r="P20">
        <f t="shared" si="1"/>
        <v>140693</v>
      </c>
      <c r="Q20" s="50">
        <f t="shared" si="2"/>
        <v>562772</v>
      </c>
    </row>
    <row r="21" spans="1:17" ht="45.75" thickBot="1" x14ac:dyDescent="0.3">
      <c r="A21" s="42" t="s">
        <v>108</v>
      </c>
      <c r="B21" s="43" t="s">
        <v>127</v>
      </c>
      <c r="C21" s="43" t="s">
        <v>128</v>
      </c>
      <c r="D21" s="44">
        <v>63822211</v>
      </c>
      <c r="E21" s="45" t="s">
        <v>129</v>
      </c>
      <c r="F21" s="45" t="s">
        <v>130</v>
      </c>
      <c r="G21" s="45" t="s">
        <v>105</v>
      </c>
      <c r="H21" s="46" t="s">
        <v>106</v>
      </c>
      <c r="I21" s="46"/>
      <c r="J21" s="46"/>
      <c r="K21" s="47" t="s">
        <v>107</v>
      </c>
      <c r="L21" s="47" t="s">
        <v>13</v>
      </c>
      <c r="M21" s="48">
        <v>1</v>
      </c>
      <c r="N21" s="48">
        <v>1</v>
      </c>
      <c r="O21" s="8">
        <f t="shared" si="0"/>
        <v>14999</v>
      </c>
      <c r="P21">
        <f t="shared" si="1"/>
        <v>20099</v>
      </c>
      <c r="Q21" s="51">
        <f t="shared" si="2"/>
        <v>80396</v>
      </c>
    </row>
    <row r="22" spans="1:17" ht="16.5" thickBot="1" x14ac:dyDescent="0.3">
      <c r="A22" s="60" t="s">
        <v>82</v>
      </c>
      <c r="B22" s="61"/>
      <c r="C22" s="61"/>
      <c r="D22" s="10"/>
      <c r="E22" s="10"/>
      <c r="F22" s="10"/>
      <c r="G22" s="10"/>
      <c r="H22" s="10"/>
      <c r="I22" s="10"/>
      <c r="J22" s="10"/>
      <c r="K22" s="10"/>
      <c r="L22" s="10"/>
      <c r="M22" s="11">
        <f>SUM(M7:M21)</f>
        <v>38.68</v>
      </c>
      <c r="N22" s="12">
        <f>SUM(N7:N21)</f>
        <v>36.480000000000004</v>
      </c>
      <c r="O22" s="14">
        <f>SUM(O7:O21)</f>
        <v>547162</v>
      </c>
      <c r="P22" s="13"/>
      <c r="Q22" s="52">
        <f>SUM(Q7:Q21)</f>
        <v>2932847</v>
      </c>
    </row>
    <row r="23" spans="1:17" ht="16.5" thickBot="1" x14ac:dyDescent="0.3">
      <c r="O23" s="9"/>
    </row>
    <row r="24" spans="1:17" ht="15.75" x14ac:dyDescent="0.25">
      <c r="O24" s="7"/>
    </row>
    <row r="26" spans="1:17" x14ac:dyDescent="0.25">
      <c r="I26">
        <f>H26*4</f>
        <v>0</v>
      </c>
    </row>
  </sheetData>
  <mergeCells count="17">
    <mergeCell ref="A4:O4"/>
    <mergeCell ref="A5:A6"/>
    <mergeCell ref="B5:B6"/>
    <mergeCell ref="D5:D6"/>
    <mergeCell ref="E5:E6"/>
    <mergeCell ref="F5:F6"/>
    <mergeCell ref="G5:G6"/>
    <mergeCell ref="H5:H6"/>
    <mergeCell ref="K5:K6"/>
    <mergeCell ref="C5:C6"/>
    <mergeCell ref="I5:I6"/>
    <mergeCell ref="M5:N6"/>
    <mergeCell ref="J5:J6"/>
    <mergeCell ref="P5:P6"/>
    <mergeCell ref="Q5:Q6"/>
    <mergeCell ref="O5:O6"/>
    <mergeCell ref="A22:C22"/>
  </mergeCells>
  <pageMargins left="0.7" right="0.7" top="0.78740157499999996" bottom="0.78740157499999996" header="0.3" footer="0.3"/>
  <pageSetup paperSize="8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Horáčková Jana</cp:lastModifiedBy>
  <cp:lastPrinted>2017-08-18T09:24:43Z</cp:lastPrinted>
  <dcterms:created xsi:type="dcterms:W3CDTF">2016-12-21T06:39:37Z</dcterms:created>
  <dcterms:modified xsi:type="dcterms:W3CDTF">2017-09-01T12:49:02Z</dcterms:modified>
</cp:coreProperties>
</file>