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beslavskaj\Documents\uzivatel\2018\nase_prilohy\"/>
    </mc:Choice>
  </mc:AlternateContent>
  <workbookProtection workbookAlgorithmName="SHA-512" workbookHashValue="8H+8bFtIfe93ncfD4iq1laePASzmmGh5koPwRX9DHrQJcQaKV67OLLQ/cPl6FC+s/u6Ww658iUOrcV1VWHuI5w==" workbookSaltValue="GOZIpcBRznTOtDI+QDB0aA==" workbookSpinCount="100000" lockStructure="1"/>
  <bookViews>
    <workbookView xWindow="0" yWindow="0" windowWidth="25200" windowHeight="11745" tabRatio="759"/>
  </bookViews>
  <sheets>
    <sheet name="Hlavní strana" sheetId="12" r:id="rId1"/>
    <sheet name="Krácení šablon" sheetId="29" r:id="rId2"/>
    <sheet name="Vzdělávání pedagogů" sheetId="22" r:id="rId3"/>
    <sheet name="Seznam osob pro indikátor 60000" sheetId="25" r:id="rId4"/>
    <sheet name="SŠ + VOŠ" sheetId="15" r:id="rId5"/>
    <sheet name="SŠ" sheetId="27" r:id="rId6"/>
    <sheet name="VOŠ" sheetId="28" r:id="rId7"/>
    <sheet name="Výpočet OČR_PN od 15. dne" sheetId="30" r:id="rId8"/>
    <sheet name="Vzor Vzdělávání pedagogů" sheetId="23" r:id="rId9"/>
    <sheet name="Vzor Seznam pro 60000" sheetId="24" r:id="rId10"/>
    <sheet name="data" sheetId="26" state="hidden" r:id="rId11"/>
    <sheet name="Vstupní data" sheetId="31" state="hidden" r:id="rId12"/>
  </sheets>
  <externalReferences>
    <externalReference r:id="rId13"/>
  </externalReferences>
  <definedNames>
    <definedName name="ciss">data!$A$2:$A$110</definedName>
    <definedName name="csablony" localSheetId="2">[1]data!$A$2:$A$39</definedName>
    <definedName name="csablony">data!$A$2:$A$110</definedName>
    <definedName name="měsíc">'Vstupní data'!$A$2:$A$44</definedName>
    <definedName name="_xlnm.Print_Titles" localSheetId="4">'SŠ + VOŠ'!$2:$8</definedName>
    <definedName name="_xlnm.Print_Area" localSheetId="0">'Hlavní strana'!$B$2:$P$43</definedName>
    <definedName name="_xlnm.Print_Area" localSheetId="4">'SŠ + VOŠ'!$B$2:$J$102</definedName>
  </definedNames>
  <calcPr calcId="152511"/>
</workbook>
</file>

<file path=xl/calcChain.xml><?xml version="1.0" encoding="utf-8"?>
<calcChain xmlns="http://schemas.openxmlformats.org/spreadsheetml/2006/main">
  <c r="J5" i="30" l="1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3" i="30"/>
  <c r="J4" i="30"/>
  <c r="I51" i="30" l="1"/>
  <c r="H51" i="30"/>
  <c r="G51" i="30"/>
  <c r="F51" i="30"/>
  <c r="I50" i="30"/>
  <c r="H50" i="30"/>
  <c r="G50" i="30"/>
  <c r="F50" i="30"/>
  <c r="I49" i="30"/>
  <c r="H49" i="30"/>
  <c r="G49" i="30"/>
  <c r="F49" i="30"/>
  <c r="I48" i="30"/>
  <c r="H48" i="30"/>
  <c r="G48" i="30"/>
  <c r="F48" i="30"/>
  <c r="I47" i="30"/>
  <c r="H47" i="30"/>
  <c r="G47" i="30"/>
  <c r="F47" i="30"/>
  <c r="I46" i="30"/>
  <c r="H46" i="30"/>
  <c r="G46" i="30"/>
  <c r="F46" i="30"/>
  <c r="I45" i="30"/>
  <c r="H45" i="30"/>
  <c r="G45" i="30"/>
  <c r="F45" i="30"/>
  <c r="I44" i="30"/>
  <c r="H44" i="30"/>
  <c r="G44" i="30"/>
  <c r="F44" i="30"/>
  <c r="I43" i="30"/>
  <c r="H43" i="30"/>
  <c r="G43" i="30"/>
  <c r="F43" i="30"/>
  <c r="I42" i="30"/>
  <c r="H42" i="30"/>
  <c r="G42" i="30"/>
  <c r="F42" i="30"/>
  <c r="I41" i="30"/>
  <c r="H41" i="30"/>
  <c r="G41" i="30"/>
  <c r="F41" i="30"/>
  <c r="I40" i="30"/>
  <c r="H40" i="30"/>
  <c r="G40" i="30"/>
  <c r="F40" i="30"/>
  <c r="I39" i="30"/>
  <c r="H39" i="30"/>
  <c r="G39" i="30"/>
  <c r="F39" i="30"/>
  <c r="I38" i="30"/>
  <c r="H38" i="30"/>
  <c r="G38" i="30"/>
  <c r="F38" i="30"/>
  <c r="I37" i="30"/>
  <c r="H37" i="30"/>
  <c r="G37" i="30"/>
  <c r="F37" i="30"/>
  <c r="I36" i="30"/>
  <c r="H36" i="30"/>
  <c r="G36" i="30"/>
  <c r="F36" i="30"/>
  <c r="I35" i="30"/>
  <c r="H35" i="30"/>
  <c r="G35" i="30"/>
  <c r="F35" i="30"/>
  <c r="I34" i="30"/>
  <c r="H34" i="30"/>
  <c r="G34" i="30"/>
  <c r="F34" i="30"/>
  <c r="I33" i="30"/>
  <c r="H33" i="30"/>
  <c r="G33" i="30"/>
  <c r="F33" i="30"/>
  <c r="I32" i="30"/>
  <c r="H32" i="30"/>
  <c r="G32" i="30"/>
  <c r="F32" i="30"/>
  <c r="I31" i="30"/>
  <c r="H31" i="30"/>
  <c r="G31" i="30"/>
  <c r="F31" i="30"/>
  <c r="I30" i="30"/>
  <c r="H30" i="30"/>
  <c r="G30" i="30"/>
  <c r="F30" i="30"/>
  <c r="I29" i="30"/>
  <c r="H29" i="30"/>
  <c r="G29" i="30"/>
  <c r="F29" i="30"/>
  <c r="I28" i="30"/>
  <c r="H28" i="30"/>
  <c r="G28" i="30"/>
  <c r="F28" i="30"/>
  <c r="I27" i="30"/>
  <c r="H27" i="30"/>
  <c r="G27" i="30"/>
  <c r="F27" i="30"/>
  <c r="I26" i="30"/>
  <c r="H26" i="30"/>
  <c r="G26" i="30"/>
  <c r="F26" i="30"/>
  <c r="I25" i="30"/>
  <c r="H25" i="30"/>
  <c r="G25" i="30"/>
  <c r="F25" i="30"/>
  <c r="I24" i="30"/>
  <c r="H24" i="30"/>
  <c r="G24" i="30"/>
  <c r="F24" i="30"/>
  <c r="I23" i="30"/>
  <c r="H23" i="30"/>
  <c r="G23" i="30"/>
  <c r="F23" i="30"/>
  <c r="I22" i="30"/>
  <c r="H22" i="30"/>
  <c r="G22" i="30"/>
  <c r="F22" i="30"/>
  <c r="I21" i="30"/>
  <c r="H21" i="30"/>
  <c r="G21" i="30"/>
  <c r="F21" i="30"/>
  <c r="I20" i="30"/>
  <c r="H20" i="30"/>
  <c r="G20" i="30"/>
  <c r="F20" i="30"/>
  <c r="I19" i="30"/>
  <c r="H19" i="30"/>
  <c r="G19" i="30"/>
  <c r="F19" i="30"/>
  <c r="I18" i="30"/>
  <c r="H18" i="30"/>
  <c r="G18" i="30"/>
  <c r="F18" i="30"/>
  <c r="I17" i="30"/>
  <c r="H17" i="30"/>
  <c r="G17" i="30"/>
  <c r="F17" i="30"/>
  <c r="I16" i="30"/>
  <c r="H16" i="30"/>
  <c r="G16" i="30"/>
  <c r="F16" i="30"/>
  <c r="I15" i="30"/>
  <c r="H15" i="30"/>
  <c r="G15" i="30"/>
  <c r="F15" i="30"/>
  <c r="I14" i="30"/>
  <c r="H14" i="30"/>
  <c r="G14" i="30"/>
  <c r="F14" i="30"/>
  <c r="I13" i="30"/>
  <c r="H13" i="30"/>
  <c r="G13" i="30"/>
  <c r="F13" i="30"/>
  <c r="I12" i="30"/>
  <c r="H12" i="30"/>
  <c r="G12" i="30"/>
  <c r="F12" i="30"/>
  <c r="I11" i="30"/>
  <c r="H11" i="30"/>
  <c r="G11" i="30"/>
  <c r="F11" i="30"/>
  <c r="I10" i="30"/>
  <c r="H10" i="30"/>
  <c r="G10" i="30"/>
  <c r="F10" i="30"/>
  <c r="I9" i="30"/>
  <c r="H9" i="30"/>
  <c r="G9" i="30"/>
  <c r="F9" i="30"/>
  <c r="I8" i="30"/>
  <c r="H8" i="30"/>
  <c r="G8" i="30"/>
  <c r="F8" i="30"/>
  <c r="I7" i="30"/>
  <c r="H7" i="30"/>
  <c r="G7" i="30"/>
  <c r="F7" i="30"/>
  <c r="I6" i="30"/>
  <c r="H6" i="30"/>
  <c r="G6" i="30"/>
  <c r="F6" i="30"/>
  <c r="I5" i="30"/>
  <c r="H5" i="30"/>
  <c r="G5" i="30"/>
  <c r="F5" i="30"/>
  <c r="I4" i="30"/>
  <c r="H4" i="30"/>
  <c r="G4" i="30"/>
  <c r="F4" i="30"/>
  <c r="F3" i="30"/>
  <c r="H3" i="30" s="1"/>
  <c r="I3" i="30" l="1"/>
  <c r="G3" i="30"/>
  <c r="K83" i="28"/>
  <c r="P82" i="28"/>
  <c r="O82" i="28"/>
  <c r="R81" i="28"/>
  <c r="N81" i="28"/>
  <c r="N82" i="28" s="1"/>
  <c r="R79" i="28"/>
  <c r="L79" i="28"/>
  <c r="R77" i="28"/>
  <c r="L77" i="28"/>
  <c r="R75" i="28"/>
  <c r="L75" i="28"/>
  <c r="R73" i="28"/>
  <c r="L73" i="28"/>
  <c r="R71" i="28"/>
  <c r="L71" i="28"/>
  <c r="R69" i="28"/>
  <c r="L69" i="28"/>
  <c r="R67" i="28"/>
  <c r="L67" i="28"/>
  <c r="R65" i="28"/>
  <c r="L65" i="28"/>
  <c r="R63" i="28"/>
  <c r="L63" i="28"/>
  <c r="R61" i="28"/>
  <c r="L61" i="28"/>
  <c r="R59" i="28"/>
  <c r="L59" i="28"/>
  <c r="R57" i="28"/>
  <c r="M57" i="28"/>
  <c r="R55" i="28"/>
  <c r="R82" i="28" s="1"/>
  <c r="M55" i="28"/>
  <c r="M82" i="28" s="1"/>
  <c r="K55" i="28"/>
  <c r="R53" i="28"/>
  <c r="O53" i="28"/>
  <c r="O54" i="28" s="1"/>
  <c r="R51" i="28"/>
  <c r="P51" i="28"/>
  <c r="P83" i="28" s="1"/>
  <c r="H90" i="28" s="1"/>
  <c r="R49" i="28"/>
  <c r="N49" i="28"/>
  <c r="N54" i="28" s="1"/>
  <c r="R47" i="28"/>
  <c r="L47" i="28"/>
  <c r="R45" i="28"/>
  <c r="L45" i="28"/>
  <c r="R43" i="28"/>
  <c r="L43" i="28"/>
  <c r="R41" i="28"/>
  <c r="L41" i="28"/>
  <c r="R39" i="28"/>
  <c r="L39" i="28"/>
  <c r="R37" i="28"/>
  <c r="L37" i="28"/>
  <c r="R35" i="28"/>
  <c r="L35" i="28"/>
  <c r="R33" i="28"/>
  <c r="L33" i="28"/>
  <c r="R31" i="28"/>
  <c r="L31" i="28"/>
  <c r="R29" i="28"/>
  <c r="L29" i="28"/>
  <c r="R27" i="28"/>
  <c r="L27" i="28"/>
  <c r="R25" i="28"/>
  <c r="L25" i="28"/>
  <c r="R23" i="28"/>
  <c r="L23" i="28"/>
  <c r="R21" i="28"/>
  <c r="L21" i="28"/>
  <c r="R19" i="28"/>
  <c r="M19" i="28"/>
  <c r="R17" i="28"/>
  <c r="M17" i="28"/>
  <c r="R15" i="28"/>
  <c r="M15" i="28"/>
  <c r="R13" i="28"/>
  <c r="M13" i="28"/>
  <c r="R11" i="28"/>
  <c r="M11" i="28"/>
  <c r="R9" i="28"/>
  <c r="M9" i="28"/>
  <c r="K83" i="27"/>
  <c r="P82" i="27"/>
  <c r="O82" i="27"/>
  <c r="R81" i="27"/>
  <c r="N81" i="27"/>
  <c r="N82" i="27" s="1"/>
  <c r="R79" i="27"/>
  <c r="L79" i="27"/>
  <c r="R77" i="27"/>
  <c r="L77" i="27"/>
  <c r="R75" i="27"/>
  <c r="L75" i="27"/>
  <c r="R73" i="27"/>
  <c r="L73" i="27"/>
  <c r="R71" i="27"/>
  <c r="L71" i="27"/>
  <c r="R69" i="27"/>
  <c r="L69" i="27"/>
  <c r="R67" i="27"/>
  <c r="L67" i="27"/>
  <c r="R65" i="27"/>
  <c r="L65" i="27"/>
  <c r="R63" i="27"/>
  <c r="L63" i="27"/>
  <c r="R61" i="27"/>
  <c r="L61" i="27"/>
  <c r="R59" i="27"/>
  <c r="L59" i="27"/>
  <c r="R57" i="27"/>
  <c r="M57" i="27"/>
  <c r="R55" i="27"/>
  <c r="R82" i="27" s="1"/>
  <c r="M55" i="27"/>
  <c r="K55" i="27"/>
  <c r="R53" i="27"/>
  <c r="O53" i="27"/>
  <c r="O54" i="27" s="1"/>
  <c r="R51" i="27"/>
  <c r="P51" i="27"/>
  <c r="P83" i="27" s="1"/>
  <c r="H90" i="27" s="1"/>
  <c r="R49" i="27"/>
  <c r="N49" i="27"/>
  <c r="N54" i="27" s="1"/>
  <c r="R47" i="27"/>
  <c r="L47" i="27"/>
  <c r="R45" i="27"/>
  <c r="L45" i="27"/>
  <c r="R43" i="27"/>
  <c r="L43" i="27"/>
  <c r="R41" i="27"/>
  <c r="L41" i="27"/>
  <c r="R39" i="27"/>
  <c r="L39" i="27"/>
  <c r="R37" i="27"/>
  <c r="L37" i="27"/>
  <c r="R35" i="27"/>
  <c r="L35" i="27"/>
  <c r="R33" i="27"/>
  <c r="L33" i="27"/>
  <c r="R31" i="27"/>
  <c r="L31" i="27"/>
  <c r="R29" i="27"/>
  <c r="L29" i="27"/>
  <c r="R27" i="27"/>
  <c r="L27" i="27"/>
  <c r="R25" i="27"/>
  <c r="L25" i="27"/>
  <c r="R23" i="27"/>
  <c r="L23" i="27"/>
  <c r="R21" i="27"/>
  <c r="L21" i="27"/>
  <c r="R19" i="27"/>
  <c r="M19" i="27"/>
  <c r="R17" i="27"/>
  <c r="M17" i="27"/>
  <c r="R15" i="27"/>
  <c r="M15" i="27"/>
  <c r="R13" i="27"/>
  <c r="M13" i="27"/>
  <c r="R11" i="27"/>
  <c r="M11" i="27"/>
  <c r="R9" i="27"/>
  <c r="M9" i="27"/>
  <c r="R82" i="15"/>
  <c r="R81" i="15"/>
  <c r="R79" i="15"/>
  <c r="R77" i="15"/>
  <c r="R75" i="15"/>
  <c r="R73" i="15"/>
  <c r="R71" i="15"/>
  <c r="R69" i="15"/>
  <c r="R67" i="15"/>
  <c r="R65" i="15"/>
  <c r="R63" i="15"/>
  <c r="R61" i="15"/>
  <c r="R59" i="15"/>
  <c r="R57" i="15"/>
  <c r="R55" i="15"/>
  <c r="R53" i="15"/>
  <c r="R51" i="15"/>
  <c r="R49" i="15"/>
  <c r="R47" i="15"/>
  <c r="R45" i="15"/>
  <c r="R43" i="15"/>
  <c r="R41" i="15"/>
  <c r="R39" i="15"/>
  <c r="R37" i="15"/>
  <c r="R35" i="15"/>
  <c r="R33" i="15"/>
  <c r="R31" i="15"/>
  <c r="R29" i="15"/>
  <c r="R27" i="15"/>
  <c r="R25" i="15"/>
  <c r="R23" i="15"/>
  <c r="R21" i="15"/>
  <c r="R19" i="15"/>
  <c r="R17" i="15"/>
  <c r="R15" i="15"/>
  <c r="R13" i="15"/>
  <c r="R11" i="15"/>
  <c r="R9" i="15"/>
  <c r="O82" i="15"/>
  <c r="P82" i="15"/>
  <c r="L83" i="27" l="1"/>
  <c r="H86" i="27" s="1"/>
  <c r="M83" i="27"/>
  <c r="H87" i="27" s="1"/>
  <c r="R54" i="27"/>
  <c r="R54" i="15"/>
  <c r="L54" i="27"/>
  <c r="M82" i="27"/>
  <c r="L82" i="27"/>
  <c r="N83" i="27"/>
  <c r="H88" i="27" s="1"/>
  <c r="M54" i="28"/>
  <c r="L54" i="28"/>
  <c r="R54" i="28"/>
  <c r="L82" i="28"/>
  <c r="N83" i="28"/>
  <c r="H88" i="28" s="1"/>
  <c r="M83" i="28"/>
  <c r="H87" i="28" s="1"/>
  <c r="L83" i="28"/>
  <c r="H86" i="28" s="1"/>
  <c r="O83" i="28"/>
  <c r="H89" i="28" s="1"/>
  <c r="P54" i="28"/>
  <c r="P54" i="27"/>
  <c r="M54" i="27"/>
  <c r="O83" i="27"/>
  <c r="H89" i="27" s="1"/>
  <c r="D10" i="25" l="1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88" i="25"/>
  <c r="D89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9" i="25"/>
  <c r="D6" i="25"/>
  <c r="D5" i="25"/>
  <c r="D4" i="25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9" i="24"/>
  <c r="D6" i="24"/>
  <c r="D5" i="24"/>
  <c r="D4" i="24"/>
  <c r="G108" i="24" l="1"/>
  <c r="H108" i="24" s="1"/>
  <c r="G107" i="24"/>
  <c r="H107" i="24" s="1"/>
  <c r="G106" i="24"/>
  <c r="H106" i="24" s="1"/>
  <c r="G105" i="24"/>
  <c r="H105" i="24" s="1"/>
  <c r="G104" i="24"/>
  <c r="H104" i="24" s="1"/>
  <c r="H103" i="24"/>
  <c r="G103" i="24"/>
  <c r="G102" i="24"/>
  <c r="H102" i="24" s="1"/>
  <c r="G101" i="24"/>
  <c r="H101" i="24" s="1"/>
  <c r="G100" i="24"/>
  <c r="H100" i="24" s="1"/>
  <c r="G99" i="24"/>
  <c r="H99" i="24" s="1"/>
  <c r="G98" i="24"/>
  <c r="H98" i="24" s="1"/>
  <c r="G97" i="24"/>
  <c r="H97" i="24" s="1"/>
  <c r="G96" i="24"/>
  <c r="H96" i="24" s="1"/>
  <c r="G95" i="24"/>
  <c r="H95" i="24" s="1"/>
  <c r="G94" i="24"/>
  <c r="H94" i="24" s="1"/>
  <c r="G93" i="24"/>
  <c r="H93" i="24" s="1"/>
  <c r="G92" i="24"/>
  <c r="H92" i="24" s="1"/>
  <c r="G91" i="24"/>
  <c r="H91" i="24" s="1"/>
  <c r="G90" i="24"/>
  <c r="H90" i="24" s="1"/>
  <c r="G89" i="24"/>
  <c r="H89" i="24" s="1"/>
  <c r="G88" i="24"/>
  <c r="H88" i="24" s="1"/>
  <c r="G87" i="24"/>
  <c r="H87" i="24" s="1"/>
  <c r="G86" i="24"/>
  <c r="H86" i="24" s="1"/>
  <c r="G85" i="24"/>
  <c r="H85" i="24" s="1"/>
  <c r="G84" i="24"/>
  <c r="H84" i="24" s="1"/>
  <c r="G83" i="24"/>
  <c r="H83" i="24" s="1"/>
  <c r="G82" i="24"/>
  <c r="H82" i="24" s="1"/>
  <c r="G81" i="24"/>
  <c r="H81" i="24" s="1"/>
  <c r="G80" i="24"/>
  <c r="H80" i="24" s="1"/>
  <c r="G79" i="24"/>
  <c r="H79" i="24" s="1"/>
  <c r="G78" i="24"/>
  <c r="H78" i="24" s="1"/>
  <c r="G77" i="24"/>
  <c r="H77" i="24" s="1"/>
  <c r="G76" i="24"/>
  <c r="H76" i="24" s="1"/>
  <c r="G75" i="24"/>
  <c r="H75" i="24" s="1"/>
  <c r="G74" i="24"/>
  <c r="H74" i="24" s="1"/>
  <c r="G73" i="24"/>
  <c r="H73" i="24" s="1"/>
  <c r="G72" i="24"/>
  <c r="H72" i="24" s="1"/>
  <c r="H71" i="24"/>
  <c r="G71" i="24"/>
  <c r="G70" i="24"/>
  <c r="H70" i="24" s="1"/>
  <c r="G69" i="24"/>
  <c r="H69" i="24" s="1"/>
  <c r="G68" i="24"/>
  <c r="H68" i="24" s="1"/>
  <c r="G67" i="24"/>
  <c r="H67" i="24" s="1"/>
  <c r="G66" i="24"/>
  <c r="H66" i="24" s="1"/>
  <c r="G65" i="24"/>
  <c r="H65" i="24" s="1"/>
  <c r="G64" i="24"/>
  <c r="H64" i="24" s="1"/>
  <c r="G63" i="24"/>
  <c r="H63" i="24" s="1"/>
  <c r="G62" i="24"/>
  <c r="H62" i="24" s="1"/>
  <c r="G61" i="24"/>
  <c r="H61" i="24" s="1"/>
  <c r="G60" i="24"/>
  <c r="H60" i="24" s="1"/>
  <c r="G59" i="24"/>
  <c r="H59" i="24" s="1"/>
  <c r="G58" i="24"/>
  <c r="H58" i="24" s="1"/>
  <c r="G57" i="24"/>
  <c r="H57" i="24" s="1"/>
  <c r="G56" i="24"/>
  <c r="H56" i="24" s="1"/>
  <c r="G55" i="24"/>
  <c r="H55" i="24" s="1"/>
  <c r="G54" i="24"/>
  <c r="H54" i="24" s="1"/>
  <c r="G53" i="24"/>
  <c r="H53" i="24" s="1"/>
  <c r="G52" i="24"/>
  <c r="H52" i="24" s="1"/>
  <c r="H51" i="24"/>
  <c r="G51" i="24"/>
  <c r="G50" i="24"/>
  <c r="H50" i="24" s="1"/>
  <c r="G49" i="24"/>
  <c r="H49" i="24" s="1"/>
  <c r="G48" i="24"/>
  <c r="H48" i="24" s="1"/>
  <c r="G47" i="24"/>
  <c r="H47" i="24" s="1"/>
  <c r="G46" i="24"/>
  <c r="H46" i="24" s="1"/>
  <c r="G45" i="24"/>
  <c r="H45" i="24" s="1"/>
  <c r="G44" i="24"/>
  <c r="H44" i="24" s="1"/>
  <c r="G43" i="24"/>
  <c r="H43" i="24" s="1"/>
  <c r="G42" i="24"/>
  <c r="H42" i="24" s="1"/>
  <c r="G41" i="24"/>
  <c r="H41" i="24" s="1"/>
  <c r="G40" i="24"/>
  <c r="H40" i="24" s="1"/>
  <c r="G39" i="24"/>
  <c r="H39" i="24" s="1"/>
  <c r="G38" i="24"/>
  <c r="H38" i="24" s="1"/>
  <c r="G37" i="24"/>
  <c r="H37" i="24" s="1"/>
  <c r="G36" i="24"/>
  <c r="H36" i="24" s="1"/>
  <c r="H35" i="24"/>
  <c r="G35" i="24"/>
  <c r="G34" i="24"/>
  <c r="H34" i="24" s="1"/>
  <c r="G33" i="24"/>
  <c r="H33" i="24" s="1"/>
  <c r="G32" i="24"/>
  <c r="H32" i="24" s="1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H19" i="24"/>
  <c r="G19" i="24"/>
  <c r="G18" i="24"/>
  <c r="H18" i="24" s="1"/>
  <c r="G17" i="24"/>
  <c r="H17" i="24" s="1"/>
  <c r="G16" i="24"/>
  <c r="H16" i="24" s="1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108" i="25"/>
  <c r="H108" i="25" s="1"/>
  <c r="G107" i="25"/>
  <c r="H107" i="25" s="1"/>
  <c r="G106" i="25"/>
  <c r="H106" i="25" s="1"/>
  <c r="G105" i="25"/>
  <c r="H105" i="25" s="1"/>
  <c r="G104" i="25"/>
  <c r="H104" i="25" s="1"/>
  <c r="G103" i="25"/>
  <c r="H103" i="25" s="1"/>
  <c r="G102" i="25"/>
  <c r="H102" i="25" s="1"/>
  <c r="G101" i="25"/>
  <c r="H101" i="25" s="1"/>
  <c r="G100" i="25"/>
  <c r="H100" i="25" s="1"/>
  <c r="G99" i="25"/>
  <c r="H99" i="25" s="1"/>
  <c r="G98" i="25"/>
  <c r="H98" i="25" s="1"/>
  <c r="G97" i="25"/>
  <c r="H97" i="25" s="1"/>
  <c r="G96" i="25"/>
  <c r="H96" i="25" s="1"/>
  <c r="G95" i="25"/>
  <c r="H95" i="25" s="1"/>
  <c r="G94" i="25"/>
  <c r="H94" i="25" s="1"/>
  <c r="G93" i="25"/>
  <c r="H93" i="25" s="1"/>
  <c r="G92" i="25"/>
  <c r="H92" i="25" s="1"/>
  <c r="G91" i="25"/>
  <c r="H91" i="25" s="1"/>
  <c r="G90" i="25"/>
  <c r="H90" i="25" s="1"/>
  <c r="G89" i="25"/>
  <c r="H89" i="25" s="1"/>
  <c r="G88" i="25"/>
  <c r="H88" i="25" s="1"/>
  <c r="G87" i="25"/>
  <c r="H87" i="25" s="1"/>
  <c r="G86" i="25"/>
  <c r="H86" i="25" s="1"/>
  <c r="G85" i="25"/>
  <c r="H85" i="25" s="1"/>
  <c r="G84" i="25"/>
  <c r="H84" i="25" s="1"/>
  <c r="G83" i="25"/>
  <c r="H83" i="25" s="1"/>
  <c r="G82" i="25"/>
  <c r="H82" i="25" s="1"/>
  <c r="G81" i="25"/>
  <c r="H81" i="25" s="1"/>
  <c r="G80" i="25"/>
  <c r="H80" i="25" s="1"/>
  <c r="G79" i="25"/>
  <c r="H79" i="25" s="1"/>
  <c r="G78" i="25"/>
  <c r="H78" i="25" s="1"/>
  <c r="G77" i="25"/>
  <c r="H77" i="25" s="1"/>
  <c r="G76" i="25"/>
  <c r="H76" i="25" s="1"/>
  <c r="G75" i="25"/>
  <c r="H75" i="25" s="1"/>
  <c r="G74" i="25"/>
  <c r="H74" i="25" s="1"/>
  <c r="G73" i="25"/>
  <c r="H73" i="25" s="1"/>
  <c r="G72" i="25"/>
  <c r="H72" i="25" s="1"/>
  <c r="H71" i="25"/>
  <c r="G71" i="25"/>
  <c r="G70" i="25"/>
  <c r="H70" i="25" s="1"/>
  <c r="G69" i="25"/>
  <c r="H69" i="25" s="1"/>
  <c r="G68" i="25"/>
  <c r="H68" i="25" s="1"/>
  <c r="H67" i="25"/>
  <c r="G67" i="25"/>
  <c r="G66" i="25"/>
  <c r="H66" i="25" s="1"/>
  <c r="G65" i="25"/>
  <c r="H65" i="25" s="1"/>
  <c r="G64" i="25"/>
  <c r="H64" i="25" s="1"/>
  <c r="H63" i="25"/>
  <c r="G63" i="25"/>
  <c r="G62" i="25"/>
  <c r="H62" i="25" s="1"/>
  <c r="G61" i="25"/>
  <c r="H61" i="25" s="1"/>
  <c r="G60" i="25"/>
  <c r="H60" i="25" s="1"/>
  <c r="H59" i="25"/>
  <c r="G59" i="25"/>
  <c r="G58" i="25"/>
  <c r="H58" i="25" s="1"/>
  <c r="G57" i="25"/>
  <c r="H57" i="25" s="1"/>
  <c r="G56" i="25"/>
  <c r="H56" i="25" s="1"/>
  <c r="H55" i="25"/>
  <c r="G55" i="25"/>
  <c r="G54" i="25"/>
  <c r="H54" i="25" s="1"/>
  <c r="G53" i="25"/>
  <c r="H53" i="25" s="1"/>
  <c r="G52" i="25"/>
  <c r="H52" i="25" s="1"/>
  <c r="H51" i="25"/>
  <c r="G51" i="25"/>
  <c r="G50" i="25"/>
  <c r="H50" i="25" s="1"/>
  <c r="G49" i="25"/>
  <c r="H49" i="25" s="1"/>
  <c r="G48" i="25"/>
  <c r="H48" i="25" s="1"/>
  <c r="H47" i="25"/>
  <c r="G47" i="25"/>
  <c r="G46" i="25"/>
  <c r="H46" i="25" s="1"/>
  <c r="G45" i="25"/>
  <c r="H45" i="25" s="1"/>
  <c r="H44" i="25"/>
  <c r="G44" i="25"/>
  <c r="G43" i="25"/>
  <c r="H43" i="25" s="1"/>
  <c r="G42" i="25"/>
  <c r="H42" i="25" s="1"/>
  <c r="G41" i="25"/>
  <c r="H41" i="25" s="1"/>
  <c r="H40" i="25"/>
  <c r="G40" i="25"/>
  <c r="G39" i="25"/>
  <c r="H39" i="25" s="1"/>
  <c r="G38" i="25"/>
  <c r="H38" i="25" s="1"/>
  <c r="G37" i="25"/>
  <c r="H37" i="25" s="1"/>
  <c r="H36" i="25"/>
  <c r="G36" i="25"/>
  <c r="G35" i="25"/>
  <c r="H35" i="25" s="1"/>
  <c r="G34" i="25"/>
  <c r="H34" i="25" s="1"/>
  <c r="G33" i="25"/>
  <c r="H33" i="25" s="1"/>
  <c r="H32" i="25"/>
  <c r="G32" i="25"/>
  <c r="G31" i="25"/>
  <c r="H31" i="25" s="1"/>
  <c r="G30" i="25"/>
  <c r="H30" i="25" s="1"/>
  <c r="G29" i="25"/>
  <c r="H29" i="25" s="1"/>
  <c r="H28" i="25"/>
  <c r="G28" i="25"/>
  <c r="G27" i="25"/>
  <c r="H27" i="25" s="1"/>
  <c r="G26" i="25"/>
  <c r="H26" i="25" s="1"/>
  <c r="G25" i="25"/>
  <c r="H25" i="25" s="1"/>
  <c r="H24" i="25"/>
  <c r="G24" i="25"/>
  <c r="G23" i="25"/>
  <c r="H23" i="25" s="1"/>
  <c r="G22" i="25"/>
  <c r="H22" i="25" s="1"/>
  <c r="G21" i="25"/>
  <c r="H21" i="25" s="1"/>
  <c r="H20" i="25"/>
  <c r="G20" i="25"/>
  <c r="G19" i="25"/>
  <c r="H19" i="25" s="1"/>
  <c r="G18" i="25"/>
  <c r="H18" i="25" s="1"/>
  <c r="G17" i="25"/>
  <c r="H17" i="25" s="1"/>
  <c r="H16" i="25"/>
  <c r="G16" i="25"/>
  <c r="G15" i="25"/>
  <c r="H15" i="25" s="1"/>
  <c r="G14" i="25"/>
  <c r="H14" i="25" s="1"/>
  <c r="G13" i="25"/>
  <c r="H13" i="25" s="1"/>
  <c r="H12" i="25"/>
  <c r="G12" i="25"/>
  <c r="G11" i="25"/>
  <c r="H11" i="25" s="1"/>
  <c r="G10" i="25"/>
  <c r="H10" i="25" s="1"/>
  <c r="G9" i="25"/>
  <c r="H9" i="25" s="1"/>
  <c r="L45" i="15" l="1"/>
  <c r="L47" i="15"/>
  <c r="L43" i="15" l="1"/>
  <c r="L63" i="15" l="1"/>
  <c r="L65" i="15" l="1"/>
  <c r="L39" i="15"/>
  <c r="L59" i="15"/>
  <c r="L61" i="15"/>
  <c r="L41" i="15" l="1"/>
  <c r="L37" i="15"/>
  <c r="L31" i="15"/>
  <c r="L23" i="15"/>
  <c r="L77" i="15"/>
  <c r="L75" i="15"/>
  <c r="L73" i="15"/>
  <c r="L69" i="15"/>
  <c r="L67" i="15"/>
  <c r="P51" i="15" l="1"/>
  <c r="P54" i="15" s="1"/>
  <c r="O53" i="15"/>
  <c r="O54" i="15" s="1"/>
  <c r="L33" i="15"/>
  <c r="L35" i="15"/>
  <c r="N49" i="15"/>
  <c r="N54" i="15" s="1"/>
  <c r="M19" i="15"/>
  <c r="M17" i="15"/>
  <c r="N81" i="15"/>
  <c r="N82" i="15" s="1"/>
  <c r="L79" i="15"/>
  <c r="L71" i="15"/>
  <c r="L82" i="15" s="1"/>
  <c r="L27" i="15"/>
  <c r="M55" i="15"/>
  <c r="M57" i="15"/>
  <c r="M9" i="15"/>
  <c r="M11" i="15"/>
  <c r="M13" i="15"/>
  <c r="M15" i="15"/>
  <c r="L21" i="15"/>
  <c r="L25" i="15"/>
  <c r="L29" i="15"/>
  <c r="L83" i="15" l="1"/>
  <c r="M82" i="15"/>
  <c r="L54" i="15"/>
  <c r="M54" i="15"/>
  <c r="N83" i="15"/>
  <c r="H88" i="15" s="1"/>
  <c r="M83" i="15"/>
  <c r="H87" i="15" s="1"/>
  <c r="P83" i="15"/>
  <c r="H90" i="15" s="1"/>
  <c r="O83" i="15"/>
  <c r="H89" i="15" s="1"/>
  <c r="K83" i="15"/>
  <c r="K55" i="15"/>
  <c r="H86" i="15" l="1"/>
</calcChain>
</file>

<file path=xl/sharedStrings.xml><?xml version="1.0" encoding="utf-8"?>
<sst xmlns="http://schemas.openxmlformats.org/spreadsheetml/2006/main" count="788" uniqueCount="371">
  <si>
    <t>Počet podpůrných personálních opatření ve školách</t>
  </si>
  <si>
    <t xml:space="preserve">Počet poskytnutých služeb individuální podpory pedagogům </t>
  </si>
  <si>
    <t>Celkový počet účastníků</t>
  </si>
  <si>
    <t>Počet organizací, ve kterých se zvýšila kvalita výchovy a vzdělávání a proinkluzivnost</t>
  </si>
  <si>
    <t>Počet pracovníků ve vzdělávání, kteří v praxi uplatňují nově získané poznatky a dovednosti</t>
  </si>
  <si>
    <t xml:space="preserve">Počet mimoškolních aktivit vedoucích k rozvoji kompetencí </t>
  </si>
  <si>
    <t>* definice indikátorů</t>
  </si>
  <si>
    <t>počet podpořených osob - pracovníci ve vzdělávání</t>
  </si>
  <si>
    <t>Indikátory celkem</t>
  </si>
  <si>
    <t>POSTUP:</t>
  </si>
  <si>
    <t>3.</t>
  </si>
  <si>
    <t>1.</t>
  </si>
  <si>
    <t>2.</t>
  </si>
  <si>
    <t>Počet podpořených osob - pracovníci ve vzdělávání</t>
  </si>
  <si>
    <t>Výstupy</t>
  </si>
  <si>
    <t>Výsledky</t>
  </si>
  <si>
    <t>Milník</t>
  </si>
  <si>
    <t>Počet dětí a žáků s potřebou podpůrných opatření v podpořených organizacích *</t>
  </si>
  <si>
    <t>Počet dětí, žáků a studentů Romů v podpořených organizacích *</t>
  </si>
  <si>
    <t>Celkový počet dětí, žáků a studentů v podpořených organizacích *</t>
  </si>
  <si>
    <t>Cena jedné šablony
(v Kč)</t>
  </si>
  <si>
    <t>Typ</t>
  </si>
  <si>
    <t>Název</t>
  </si>
  <si>
    <t>Číslo</t>
  </si>
  <si>
    <t>Hodnota</t>
  </si>
  <si>
    <t>Poznámka</t>
  </si>
  <si>
    <t>4.</t>
  </si>
  <si>
    <t>Hodnoty nekopírujte a nepřesunujte, vždy je ručně vepište.</t>
  </si>
  <si>
    <t>V kalkulačce vyplňujte vždy pouze celá kladná čísla nebo nulu.</t>
  </si>
  <si>
    <t>5.</t>
  </si>
  <si>
    <t>V kalkulačce vyplňujte vždy pouze "BÍLÁ" pole.</t>
  </si>
  <si>
    <t>zpět na hlavní stranu</t>
  </si>
  <si>
    <t>kliknutím na barevný blok budete přesměrováni na vybranou kalkulačku</t>
  </si>
  <si>
    <t>Celkový počet dětí, žáků a studentů začleněných do organizací, u kterých se díky podpoře ESF zvýšila kvalita výchovy a vzdělávání a proinkluzivnost.</t>
  </si>
  <si>
    <t>Počet dětí a žáků, studentů Romů začleněných do organizací, u kterých se díky podpoře ESF zvýšila kvalita výchovy a vzdělávání a proinkluzivnost a tím se zlepšily podmínky pro jejich začlenění a vzdělávání.
Hodnota je zjišťována na začátku a na konci operace. Rozdílem těchto hodnot vznikne „dodatečný“ počet, tj. změna stavu.
Za Roma považujeme osobu, která se za ni sama považuje, aniž by se nutně k této příslušnosti za všech okolností (např. při sčítání lidu) hlásila, a/nebo je za takovou považována svým okolím na základě skutečných či domnělých (antropologických, kulturních nebo sociálních) indikátorů.
Poznámka: Při sběru monitorovacích dat bude důsledně respektována ochrana osobních údajů. MI se bude dokládat prohlášením příjemce (ředitele školy/NNO), který bude žáka/studenta identifikovat. Údaje o tom, který konkrétní žák/student byl započítán, nebude organizace nikam předávat, vykazovat bude pouze souhrnné číslo.</t>
  </si>
  <si>
    <t>Počet dětí a žáků s potřebou podpůrných opatření ve stupni 1-5, začleněných do organizací, u kterých se díky podpoře ESF zvýšila kvalita výchovy a vzdělávání a proinkluzivnost a tím se zlepšily podmínky pro začlenění a vzdělávání těchto dětí a žáků. Podpůrnými opatřeními se rozumí nezbytné úpravy ve vzdělávání a školských službách odpovídající zdravotnímu stavu, kulturnímu prostředí nebo jiným životním podmínkám dítěte nebo žáka.
Hodnota je zjišťována na začátku a na konci operace. Rozdílem těchto hodnot vznikne „dodatečný“ počet, tj. změna stavu.</t>
  </si>
  <si>
    <t>STŘEDNÍ ŠKOLA</t>
  </si>
  <si>
    <t>VYŠŠÍ ODBORNÁ ŠKOLA</t>
  </si>
  <si>
    <t>STŘEDNÍ ŠKOLA
+
VYŠŠÍ ODBORNÁ ŠKOLA</t>
  </si>
  <si>
    <t xml:space="preserve">III/1.1 </t>
  </si>
  <si>
    <t>Školní asistent – personální podpora SŠ</t>
  </si>
  <si>
    <t xml:space="preserve">III/1.2 </t>
  </si>
  <si>
    <t>Školní speciální pedagog – personální podpora SŠ</t>
  </si>
  <si>
    <t xml:space="preserve">III/1.3 </t>
  </si>
  <si>
    <t>Školní psycholog – personální podpora SŠ</t>
  </si>
  <si>
    <t xml:space="preserve">III/1.4 </t>
  </si>
  <si>
    <t>Sociální pedagog – personální podpora SŠ</t>
  </si>
  <si>
    <t>III/1.5</t>
  </si>
  <si>
    <t>Koordinátor spolupráce školy a zaměstnavatele – personální podpora SŠ</t>
  </si>
  <si>
    <t>III/1.6</t>
  </si>
  <si>
    <t>Školní kariérový poradce – personální podpora SŠ</t>
  </si>
  <si>
    <t xml:space="preserve">III/2.1 </t>
  </si>
  <si>
    <t>Vzdělávání pedagogických pracovníků SŠ – DVPP v rozsahu 8 hodin</t>
  </si>
  <si>
    <t>III/2.2</t>
  </si>
  <si>
    <t>III/2.3</t>
  </si>
  <si>
    <t xml:space="preserve">III/2.4 </t>
  </si>
  <si>
    <t>Vzdělávání pedagogických pracovníků SŠ zaměřené na inkluzi – DVPP v rozsahu 24 hodin</t>
  </si>
  <si>
    <t>III/2.5</t>
  </si>
  <si>
    <t>Vzdělávání pedagogických pracovníků SŠ – DVPP v rozsahu 80 hodin</t>
  </si>
  <si>
    <t>III/2.6</t>
  </si>
  <si>
    <t>Vzdělávání pedagogických pracovníků SŠ zaměřené na inkluzi – DVPP v rozsahu 80 hodin</t>
  </si>
  <si>
    <t xml:space="preserve">III/2.7 </t>
  </si>
  <si>
    <t>Sdílení zkušeností pedagogů z různých škol prostřednictvím vzájemných návštěv (pro SŠ)</t>
  </si>
  <si>
    <t>III/2.8</t>
  </si>
  <si>
    <t>Stáže pedagogů u zaměstnavatelů (pro SŠ)</t>
  </si>
  <si>
    <t>III/2.9</t>
  </si>
  <si>
    <t>Tandemová výuka na SŠ</t>
  </si>
  <si>
    <t>III/2.10</t>
  </si>
  <si>
    <t>Zapojení odborníka z praxe do výuky na SŠ</t>
  </si>
  <si>
    <t>III/2.11</t>
  </si>
  <si>
    <t>CLIL ve výuce na SŠ</t>
  </si>
  <si>
    <t xml:space="preserve">III/3.1 </t>
  </si>
  <si>
    <t>Zapojení ICT technika do výuky na SŠ</t>
  </si>
  <si>
    <t>III/4.1</t>
  </si>
  <si>
    <t>Doučování žáků SŠ ohrožených školním neúspěchem</t>
  </si>
  <si>
    <t>III/4.2</t>
  </si>
  <si>
    <t>IV/1.1</t>
  </si>
  <si>
    <t>Koordinátor spolupráce školy a zaměstnavatele – personální podpora VOŠ</t>
  </si>
  <si>
    <t>IV/1.2</t>
  </si>
  <si>
    <t>Školní kariérový poradce – personální podpora VOŠ</t>
  </si>
  <si>
    <t>IV/2.1</t>
  </si>
  <si>
    <t>Vzdělávání pedagogických pracovníků VOŠ – DVPP v rozsahu 8 hodin</t>
  </si>
  <si>
    <t>IV/2.2</t>
  </si>
  <si>
    <t>Vzdělávání pedagogických pracovníků VOŠ – DVPP v rozsahu 16 hodin</t>
  </si>
  <si>
    <t>IV/2.3</t>
  </si>
  <si>
    <t>IV/2.4</t>
  </si>
  <si>
    <t>Vzdělávání pedagogických pracovníků VOŠ zaměřené na inkluzi – DVPP v rozsahu 24 hodin</t>
  </si>
  <si>
    <t>IV/2.5</t>
  </si>
  <si>
    <t>Vzdělávání pedagogických pracovníků VOŠ – DVPP v rozsahu 80 hodin</t>
  </si>
  <si>
    <t>IV/2.6</t>
  </si>
  <si>
    <t>Vzdělávání pedagogických pracovníků VOŠ zaměřené na inkluzi – DVPP v rozsahu 80 hodin</t>
  </si>
  <si>
    <t>IV/2.7</t>
  </si>
  <si>
    <t>Sdílení zkušeností pedagogů z různých škol prostřednictvím vzájemných návštěv (pro VOŠ)</t>
  </si>
  <si>
    <t>IV/2.8</t>
  </si>
  <si>
    <t xml:space="preserve"> Stáže pedagogů u zaměstnavatelů (pro VOŠ)</t>
  </si>
  <si>
    <t>IV/2.9</t>
  </si>
  <si>
    <t>Tandemová výuka na VOŠ</t>
  </si>
  <si>
    <t>IV/2.10</t>
  </si>
  <si>
    <t>Zapojení odborníka z praxe do výuky na VOŠ</t>
  </si>
  <si>
    <t>IV/2.11</t>
  </si>
  <si>
    <t>CLIL ve výuce na VOŠ</t>
  </si>
  <si>
    <t xml:space="preserve">IV/3.1 </t>
  </si>
  <si>
    <t>Zapojení ICT technika do výuky na VOŠ</t>
  </si>
  <si>
    <t>Počet produktů vzdělávání k podnikavosti</t>
  </si>
  <si>
    <t>III/2.13</t>
  </si>
  <si>
    <t>III/2.12</t>
  </si>
  <si>
    <t>III/2.14</t>
  </si>
  <si>
    <t>Vzdělávání pedagogického sboru SŠ zaměřené na inkluzi – vzdělávací akce v rozsahu 8 hodin</t>
  </si>
  <si>
    <t>Vzájemná spolupráce pedagogů SŠ</t>
  </si>
  <si>
    <t>Nové metody ve výuce na SŠ</t>
  </si>
  <si>
    <t>výzvy č. 02_16_035 a výzvy č. 02_16_042 OP VVV</t>
  </si>
  <si>
    <t>V menu níže zvolte, zda vyplňujete kalkulačku za SŠ, VOŠ nebo SŠ + VOŠ.</t>
  </si>
  <si>
    <t xml:space="preserve">STŘEDNÍ ŠKOLA + VYŠŠÍ ODBORNÁ ŠKOLA </t>
  </si>
  <si>
    <t>Výstup šablony
(Podrobněji v Příloze č. 3)</t>
  </si>
  <si>
    <t>Práce koordinátora spolupráce školy a zaměstnavatele ve škole ve výši úvazku 0,1 na 1 měsíc</t>
  </si>
  <si>
    <t>Práce školního kariérového poradce ve škole ve výši úvazku 0,1 na 1 měsíc</t>
  </si>
  <si>
    <t>Absolvent vzdělávacího programu DVPP v časové dotaci minimálně 8 hodin</t>
  </si>
  <si>
    <t>Absolvent vzdělávacího programu DVPP v časové dotaci minimálně 16 hodin</t>
  </si>
  <si>
    <t>Absolvent vzdělávacího programu DVPP v časové dotaci minimálně 24 hodin</t>
  </si>
  <si>
    <t>Absolvent vzdělávacího programu DVPP v časové dotaci minimálně 80 hodin</t>
  </si>
  <si>
    <t>100 odučených hodin s ICT technikem ve VOŠ</t>
  </si>
  <si>
    <t>Práce školního asistenta ve škole ve výši úvazku 0,1 na jeden měsíc</t>
  </si>
  <si>
    <t>Práce speciálního pedagoga ve škole ve výši úvazku 0,1 na jeden měsíc</t>
  </si>
  <si>
    <t>Práce školního psychologa ve škole ve výši úvazku 0,5 na jeden měsíc</t>
  </si>
  <si>
    <t>Práce sociálního pedagoga ve škole ve výši úvazku 0,1 na jeden měsíc</t>
  </si>
  <si>
    <t>Absolvent vzdělávacího programu v časové dotaci 8 hodin</t>
  </si>
  <si>
    <t>100 odučených hodin s ICT technikem v SŠ</t>
  </si>
  <si>
    <t>Ucelený blok 16 hodin doučování</t>
  </si>
  <si>
    <t>Ucelený proces zřízení, vybavení a realizace fiktivní firmy</t>
  </si>
  <si>
    <t xml:space="preserve">VYŠŠÍ ODBORNÁ ŠKOLA </t>
  </si>
  <si>
    <t>Vzdělávání pedagogických pracovníků VOŠ – DVPP v rozsahu 24 hodin</t>
  </si>
  <si>
    <t>Vzdělávání pedagogických pracovníků SŠ – DVPP v rozsahu 16 hodin</t>
  </si>
  <si>
    <t>Vzdělávání pedagogických pracovníků SŠ – DVPP v rozsahu 24 hodin</t>
  </si>
  <si>
    <t>Podpora podnikavosti žáků SŠ prostřednictvím volnočasové aktivity - fiktivní firma</t>
  </si>
  <si>
    <t xml:space="preserve">Dva absolventi vzájemného vzdělávání v celkové délce 16 hodin vzdělávání každého pedagoga </t>
  </si>
  <si>
    <t>Absolvent vzdělávání v celkové délce 60 hodin</t>
  </si>
  <si>
    <t>Dva absolventi vzájemné spolupráce pedagogů v celkové délce 24 hodin vzdělávání každého pedagoga</t>
  </si>
  <si>
    <t>Jeden absolvent vzájemné spolupráce pedagoga a odborníka z praxe v celkové délce 30 hodin vzdělávání pedagoga</t>
  </si>
  <si>
    <t>Dva absolventi spolupráce učitelů při přípravě a realizaci CLIL v celkové délce 60 hodin vzdělávání každého pedagoga.</t>
  </si>
  <si>
    <t>Tři absolventi vzájemné spolupráce pedagogů v celkové délce 20 hodin vzdělávání každého pedagoga</t>
  </si>
  <si>
    <t>Dva absolventi spolupráce pedagogů při přípravě a realizaci nové metody výuky v celkové délce 6 hodin vzdělávání každého pedagoga</t>
  </si>
  <si>
    <t>V hlavičce kalkulačky vyplňte registrační číslo projektu a pořadí zprávy o realizaci.</t>
  </si>
  <si>
    <t xml:space="preserve">Za aktuální sledované období vyplňte všechny úspěšně realizované šablony (např. úspěšně dokončená DVPP, která dokládáte; měsíce působení personální podpory, které dokládáte atd.). </t>
  </si>
  <si>
    <t>Šablony, které jsou vnitřně členěny na jednotky (např. Stáže pedagogů, Tandemová výuka, …) dokládejte až po realizaci celé šablony – k jedné takové šabloně bude doložen jeden formulář zápisu/záznamu. V případě realizace pouze části šablony vykažte splněné jednotky ke konci realizace projektu, kdy bude zřejmé, že zbývající jednotky nebudete schopni realizovat. Výstupový indikátor za nedokončenou šablonu není splněn a nevykazuje se (nesplnění výstupových indikátorů není sankcionováno).</t>
  </si>
  <si>
    <t xml:space="preserve">Hodnoty výstupových indikátorů vypočtené kalkulačkou uvádějte do ZoR na záložce Indikátory do přírůstkové hodnoty indikátoru. </t>
  </si>
  <si>
    <t xml:space="preserve">Vyplnění podpořených osob: </t>
  </si>
  <si>
    <t xml:space="preserve">Tento seznam osob slouží jako seznam osob požadovaný k vykazovanému indikátoru 6 00 00. </t>
  </si>
  <si>
    <t>Listy  "Vzor Vzdělávání pedagogů" a "Vzor Seznam pro 6 00 00" jsou vzorově vyplněny. Do nich údaje nevyplňujte.</t>
  </si>
  <si>
    <t xml:space="preserve">Do listů "Vzdělávání pedagogů" a "Seznam osob pro indikátor 6 00 00" zadávejte hodnoty postupně za všechna sledovaná období (tj. údaje z předchozích období nemažte) - na rozdíl od listů kalkulačky indikátorů, kam zadáváte počty úspěšně realizovaných šablon pouze ve sledovaném období (vykazujete tzv. přírůstek). </t>
  </si>
  <si>
    <t xml:space="preserve">Na listě "Vzdělávání pedagogů" průběžně vyplňujte počty hodin absolvovaného vzdělávání a uvádějte buď název kurzu DVPP (v případě šablon DVPP) nebo název šablony (v případě šablon různých spoluprací). </t>
  </si>
  <si>
    <t xml:space="preserve">Do listu "Seznam osob pro indikátor 6 00 00" zkopírujte jména osob z listu "Vzdělávání pedagogů" (každé jméno jednou). Jakmile budou jména zapsána (zkopírována), budou se u nich zobrazovat celkové počty hodin vzdělávání. Tímto je možné sledovat celkový počet hodin vzdělávání a dosažení bagatelní podpory. </t>
  </si>
  <si>
    <t>6.</t>
  </si>
  <si>
    <t>7.</t>
  </si>
  <si>
    <t>8.</t>
  </si>
  <si>
    <t>9.</t>
  </si>
  <si>
    <t>Kalkulačka indikátorů ZoR</t>
  </si>
  <si>
    <t>Pomůcka pro vypočítání hodnot výstupových indikátorů v ZoR</t>
  </si>
  <si>
    <t>Přehled podpořených osob pro milník 6 00 00</t>
  </si>
  <si>
    <t>Příjemce</t>
  </si>
  <si>
    <t>Registrační číslo projektu</t>
  </si>
  <si>
    <t>Název projektu</t>
  </si>
  <si>
    <t>Počet</t>
  </si>
  <si>
    <t>Příjmení</t>
  </si>
  <si>
    <t>Jméno</t>
  </si>
  <si>
    <t>Celková hodinová dotace (počet hodin na osvědčení DVPP / počet hodin ze šablon spoluprací)</t>
  </si>
  <si>
    <t xml:space="preserve">Případná poznámka </t>
  </si>
  <si>
    <t xml:space="preserve"> </t>
  </si>
  <si>
    <t>CZ.02.3.68/0.0/0.0/doplnit</t>
  </si>
  <si>
    <t>Nováková</t>
  </si>
  <si>
    <t>Jana</t>
  </si>
  <si>
    <t>Novák</t>
  </si>
  <si>
    <t>Petr</t>
  </si>
  <si>
    <t>Houska</t>
  </si>
  <si>
    <t>Jan</t>
  </si>
  <si>
    <t xml:space="preserve">Růžičková </t>
  </si>
  <si>
    <t>Květoslava</t>
  </si>
  <si>
    <t xml:space="preserve">Králová </t>
  </si>
  <si>
    <t>Věra</t>
  </si>
  <si>
    <r>
      <rPr>
        <b/>
        <sz val="14"/>
        <color rgb="FFFF0000"/>
        <rFont val="Segoe UI"/>
        <family val="2"/>
        <charset val="238"/>
      </rPr>
      <t>VZOR - NEVYPLŇOVAT -</t>
    </r>
    <r>
      <rPr>
        <b/>
        <sz val="14"/>
        <color rgb="FF003399"/>
        <rFont val="Segoe UI"/>
        <family val="2"/>
        <charset val="238"/>
      </rPr>
      <t xml:space="preserve"> Přehled podpořených osob pro milník 6 00 00</t>
    </r>
  </si>
  <si>
    <r>
      <rPr>
        <b/>
        <sz val="14"/>
        <color rgb="FFFF0000"/>
        <rFont val="Segoe UI"/>
        <family val="2"/>
        <charset val="238"/>
      </rPr>
      <t>VZOR -</t>
    </r>
    <r>
      <rPr>
        <b/>
        <sz val="14"/>
        <color rgb="FF003399"/>
        <rFont val="Segoe UI"/>
        <family val="2"/>
        <charset val="238"/>
      </rPr>
      <t xml:space="preserve"> </t>
    </r>
    <r>
      <rPr>
        <b/>
        <sz val="14"/>
        <color rgb="FFFF0000"/>
        <rFont val="Segoe UI"/>
        <family val="2"/>
        <charset val="238"/>
      </rPr>
      <t>NEVYPLŇOVAT</t>
    </r>
    <r>
      <rPr>
        <b/>
        <sz val="14"/>
        <color rgb="FF003399"/>
        <rFont val="Segoe UI"/>
        <family val="2"/>
        <charset val="238"/>
      </rPr>
      <t>- Přehled podpořených osob pro výstupový indikátor 5 40 00</t>
    </r>
  </si>
  <si>
    <t>Šablony ve školce</t>
  </si>
  <si>
    <t>Číslo ZoR</t>
  </si>
  <si>
    <t xml:space="preserve">Datum ukončení kurzu DVPP / šablony spoluprací </t>
  </si>
  <si>
    <t xml:space="preserve">Číslo šablony </t>
  </si>
  <si>
    <t xml:space="preserve">Název kurzu DVPP nebo název šablony v oblasti spoluprací </t>
  </si>
  <si>
    <t>Hodinová dotace (počet hodin na osvědčení DVPP / počet hodin ze šablon spoluprací)</t>
  </si>
  <si>
    <t>Sdílení zkušeností pedagogů z různých škol prostřednictvím vzájemných návštěv</t>
  </si>
  <si>
    <t>SŠ Horní Ves</t>
  </si>
  <si>
    <t>Přehled podpořených osob pro výstupový indikátor 5 40 00</t>
  </si>
  <si>
    <t>III/2.1 a)</t>
  </si>
  <si>
    <t>III/2.1 b)</t>
  </si>
  <si>
    <t>III/2.1 c)</t>
  </si>
  <si>
    <t>III/2.1 d)</t>
  </si>
  <si>
    <t>III/2.1 e)</t>
  </si>
  <si>
    <t>III/2.1 f)</t>
  </si>
  <si>
    <t>III/2.1 g)</t>
  </si>
  <si>
    <t>III/2.1 h)</t>
  </si>
  <si>
    <t>III/2.1 i)</t>
  </si>
  <si>
    <t>III/2.1 j)</t>
  </si>
  <si>
    <t>III/2.1 k)</t>
  </si>
  <si>
    <t>III/2.2 a)</t>
  </si>
  <si>
    <t>III/2.2 b)</t>
  </si>
  <si>
    <t>III/2.2 c)</t>
  </si>
  <si>
    <t>III/2.2 d)</t>
  </si>
  <si>
    <t>III/2.2 e)</t>
  </si>
  <si>
    <t>III/2.2 f)</t>
  </si>
  <si>
    <t>III/2.2 g)</t>
  </si>
  <si>
    <t>III/2.2 h)</t>
  </si>
  <si>
    <t>III/2.2 i)</t>
  </si>
  <si>
    <t>III/2.2 j)</t>
  </si>
  <si>
    <t>III/2.2 k)</t>
  </si>
  <si>
    <t>III/2.3 a)</t>
  </si>
  <si>
    <t>III/2.3 b)</t>
  </si>
  <si>
    <t>III/2.3 c)</t>
  </si>
  <si>
    <t>III/2.3 d)</t>
  </si>
  <si>
    <t>III/2.3 f)</t>
  </si>
  <si>
    <t>III/2.3 g)</t>
  </si>
  <si>
    <t>III/2.3 h)</t>
  </si>
  <si>
    <t>III/2.3 i)</t>
  </si>
  <si>
    <t>III/2.3 j)</t>
  </si>
  <si>
    <t>III/2.3 k)</t>
  </si>
  <si>
    <t>III/2.4</t>
  </si>
  <si>
    <t>III/2.5 a)</t>
  </si>
  <si>
    <t>III/2.5 b)</t>
  </si>
  <si>
    <t>III/2.5 c)</t>
  </si>
  <si>
    <t>III/2.5 d)</t>
  </si>
  <si>
    <t>III/2.5 f)</t>
  </si>
  <si>
    <t>III/2.5 g)</t>
  </si>
  <si>
    <t>III/2.5 h)</t>
  </si>
  <si>
    <t>III/2.5 i)</t>
  </si>
  <si>
    <t>III/2.5 j)</t>
  </si>
  <si>
    <t>III/2.5 k)</t>
  </si>
  <si>
    <t>III/2.7</t>
  </si>
  <si>
    <t>Sdílení zkušeností pedagogů z různých škol prostřednictvím vzájemných návštěv (pro SŠ)</t>
  </si>
  <si>
    <t>III/2.13 a)</t>
  </si>
  <si>
    <t xml:space="preserve">Vzájemná spolupráce pedagogů SŠ </t>
  </si>
  <si>
    <t>III/2.13 b)</t>
  </si>
  <si>
    <t>III/2.13 c)</t>
  </si>
  <si>
    <t>III/2.13 e)</t>
  </si>
  <si>
    <t>III/2.13 f)</t>
  </si>
  <si>
    <t>III/2.13 h)</t>
  </si>
  <si>
    <t>III/2.13 i)</t>
  </si>
  <si>
    <t>III/2.13 j)</t>
  </si>
  <si>
    <t>III/2.13 k)</t>
  </si>
  <si>
    <t xml:space="preserve">Nové metody ve výuce na SŠ </t>
  </si>
  <si>
    <t>IV/2.1 a)</t>
  </si>
  <si>
    <t>IV/2.1 b)</t>
  </si>
  <si>
    <t>IV/2.1 c)</t>
  </si>
  <si>
    <t>IV/2.1 d)</t>
  </si>
  <si>
    <t>IV/2.1 e)</t>
  </si>
  <si>
    <t>IV/2.1 f)</t>
  </si>
  <si>
    <t>IV/2.1 g)</t>
  </si>
  <si>
    <t>IV/2.1 h)</t>
  </si>
  <si>
    <t>IV/2.1 i)</t>
  </si>
  <si>
    <t>IV/2.1 j)</t>
  </si>
  <si>
    <t>IV/2.1 k)</t>
  </si>
  <si>
    <t>IV/2.2 a)</t>
  </si>
  <si>
    <t>IV/2.2 b)</t>
  </si>
  <si>
    <t>IV/2.2 c)</t>
  </si>
  <si>
    <t>IV/2.2 d)</t>
  </si>
  <si>
    <t>IV/2.2 e)</t>
  </si>
  <si>
    <t>IV/2.2 f)</t>
  </si>
  <si>
    <t>IV/2.2 g)</t>
  </si>
  <si>
    <t>IV/2.2 h)</t>
  </si>
  <si>
    <t>IV/2.2 i)</t>
  </si>
  <si>
    <t>IV/2.2 j)</t>
  </si>
  <si>
    <t>IV/2.2 k)</t>
  </si>
  <si>
    <t>IV/2.3 a)</t>
  </si>
  <si>
    <t>IV/2.3 b)</t>
  </si>
  <si>
    <t>IV/2.3 c)</t>
  </si>
  <si>
    <t>IV/2.3 d)</t>
  </si>
  <si>
    <t>IV/2.3 f)</t>
  </si>
  <si>
    <t>IV/2.3 g)</t>
  </si>
  <si>
    <t>IV/2.3 h)</t>
  </si>
  <si>
    <t>IV/2.3 i)</t>
  </si>
  <si>
    <t>IV/2.3 j)</t>
  </si>
  <si>
    <t>IV/2.3 k)</t>
  </si>
  <si>
    <t>IV/2.5 a)</t>
  </si>
  <si>
    <t>IV/2.5 b)</t>
  </si>
  <si>
    <t>IV/2.5 c)</t>
  </si>
  <si>
    <t>IV/2.5 d)</t>
  </si>
  <si>
    <t>IV/2.5 f)</t>
  </si>
  <si>
    <t>IV/2.5 g)</t>
  </si>
  <si>
    <t>IV/2.5 h)</t>
  </si>
  <si>
    <t>IV/2.5 i)</t>
  </si>
  <si>
    <t>IV/2.5 j)</t>
  </si>
  <si>
    <t>IV/2.5 k)</t>
  </si>
  <si>
    <t>Sdílení zkušeností pedagogů z různých škol prostřednictvím vzájemných návštěv (pro VOŠ)</t>
  </si>
  <si>
    <t>Stáže pedagogů u zaměstnavatelů (pro VOŠ)</t>
  </si>
  <si>
    <t>Zapojení odborníka z praxe do výuky na VOŠ</t>
  </si>
  <si>
    <t>Rovnice a nerovnice v praxi</t>
  </si>
  <si>
    <t>Využití reálií v německé konverzaci</t>
  </si>
  <si>
    <t>nazev</t>
  </si>
  <si>
    <t>ciss</t>
  </si>
  <si>
    <r>
      <rPr>
        <b/>
        <sz val="12"/>
        <color theme="1"/>
        <rFont val="Segoe UI"/>
        <family val="2"/>
        <charset val="238"/>
      </rPr>
      <t xml:space="preserve">Vykázáno šablon </t>
    </r>
    <r>
      <rPr>
        <sz val="12"/>
        <color theme="1"/>
        <rFont val="Segoe UI"/>
        <family val="2"/>
        <charset val="238"/>
      </rPr>
      <t xml:space="preserve">
</t>
    </r>
    <r>
      <rPr>
        <sz val="10"/>
        <color theme="1"/>
        <rFont val="Segoe UI"/>
        <family val="2"/>
        <charset val="238"/>
      </rPr>
      <t>vyplňte počet šablon dokončených ve sledovaném období</t>
    </r>
  </si>
  <si>
    <t>Registrační číslo projektu:</t>
  </si>
  <si>
    <t>Pořadí zprávy o realizaci:</t>
  </si>
  <si>
    <t xml:space="preserve">tento celkový součet dosažených hodnot vyplňte do ZoR
 na záložce Indikátory do dosažené hodnoty indikátoru </t>
  </si>
  <si>
    <t>dosaženou hodnotu vyplňujte přímo do ZoR průběžně tak, jak je dosažena</t>
  </si>
  <si>
    <t>dosaženou hodnotu vyplňujte přímo do ZZoR na konci realizace projektu na základě výsledku dotazníkového šetření</t>
  </si>
  <si>
    <t>vyplňujte přímo do ZZoR skutečný stav na konci realizace projektu</t>
  </si>
  <si>
    <t xml:space="preserve"> dosaženou hodnotu generujte ze systému IS ESF2014+</t>
  </si>
  <si>
    <t>Za SŠ celkem</t>
  </si>
  <si>
    <t>Za VOŠ celkem</t>
  </si>
  <si>
    <t>Vykázáno Kč celkem 
(v Kč)</t>
  </si>
  <si>
    <t>POSTUP pro výpočet krácení šablon</t>
  </si>
  <si>
    <t xml:space="preserve">1. </t>
  </si>
  <si>
    <t xml:space="preserve">2. </t>
  </si>
  <si>
    <t xml:space="preserve">4. </t>
  </si>
  <si>
    <t xml:space="preserve">Nejnižší možné krácení je 0,1 úvazku, protože to je jednotka práce schválená ze strany Evropské komise pro zjednodušené projekty OP VVV. </t>
  </si>
  <si>
    <t xml:space="preserve">Tabulku pro výpočet krácení šablon "Výpočet OČR_PN od 15. dne" využijete v případě, že dle měsíčního výkazu personální šablony došlo k čerpání OČR nebo pracovní neschopnosti (PN) od 15. dne PN výše. V takovém případě dojde ke krácení šablony a do IS KP 14+ budete zadávat výši šablony nižší než 1. </t>
  </si>
  <si>
    <t>Měsíc</t>
  </si>
  <si>
    <t>Počet pracovních dnů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</si>
  <si>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</si>
  <si>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</si>
  <si>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</si>
  <si>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</si>
  <si>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</si>
  <si>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</si>
  <si>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</si>
  <si>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</si>
  <si>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</si>
  <si>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</si>
  <si>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</si>
  <si>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</si>
  <si>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</si>
  <si>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</si>
  <si>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</si>
  <si>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</si>
  <si>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</si>
  <si>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</si>
  <si>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</si>
  <si>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</si>
  <si>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</si>
  <si>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</si>
  <si>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</si>
  <si>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</si>
  <si>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</si>
  <si>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</si>
  <si>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</si>
  <si>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</si>
  <si>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</si>
  <si>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</si>
  <si>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</si>
  <si>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</si>
  <si>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</si>
  <si>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</si>
  <si>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</si>
  <si>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</si>
  <si>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</si>
  <si>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</si>
  <si>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</si>
  <si>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</si>
  <si>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</si>
  <si>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</si>
  <si>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</si>
  <si>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Jméno pracovníka</t>
  </si>
  <si>
    <t>Počet pracovních dnů v měsíci (skrýt)</t>
  </si>
  <si>
    <t>Úvazek v projektu v rámci dané šablony (personální)</t>
  </si>
  <si>
    <t>Vykázání počtu šablon v ZoR s úvazkem 0,1
(skrýt)</t>
  </si>
  <si>
    <t>Vykázání počtu šablon v ZoR s úvazkem 0,5 (skrýt)</t>
  </si>
  <si>
    <t>Výpočet OČR_PN od 15. dne</t>
  </si>
  <si>
    <r>
      <t xml:space="preserve">Dokument KALKULAČKA INDIKÁTORŮ ZoR je doporučenou přílohou  zprávy o realizaci (ZoR) ve výzvě č. 02_16_035 Podpora škol formou projektů zjednodušeného vykazování – Šablony pro SŠ a VOŠ I (výzva pro méně rozvinuté regiony) a výzvě č. 02_16_042 Podpora škol formou projektů zjednodušeného vykazování – Šablony pro SŠ a VOŠ I (výzva pro hl. m. Prahu) Operačního programu Výzkum, vývoj a vzdělávání (OP VVV).
Kalkulačka slouží pro správné vypočtení hodnot </t>
    </r>
    <r>
      <rPr>
        <b/>
        <sz val="10"/>
        <color theme="1"/>
        <rFont val="Segoe UI"/>
        <family val="2"/>
        <charset val="238"/>
      </rPr>
      <t>výstupových</t>
    </r>
    <r>
      <rPr>
        <sz val="10"/>
        <color theme="1"/>
        <rFont val="Segoe UI"/>
        <family val="2"/>
        <charset val="238"/>
      </rPr>
      <t xml:space="preserve"> indikátorů do ZoR.
Kalkulačka také počítá hodnotu milníku (indikátor 6 00 00), pokud je vyplňován list „Vzdělávání pedagogů“. 
Hodnoty </t>
    </r>
    <r>
      <rPr>
        <b/>
        <sz val="10"/>
        <color theme="1"/>
        <rFont val="Segoe UI"/>
        <family val="2"/>
        <charset val="238"/>
      </rPr>
      <t>výsledkových</t>
    </r>
    <r>
      <rPr>
        <sz val="10"/>
        <color theme="1"/>
        <rFont val="Segoe UI"/>
        <family val="2"/>
        <charset val="238"/>
      </rPr>
      <t xml:space="preserve"> indikátorů kalkulačka </t>
    </r>
    <r>
      <rPr>
        <b/>
        <sz val="10"/>
        <color theme="1"/>
        <rFont val="Segoe UI"/>
        <family val="2"/>
        <charset val="238"/>
      </rPr>
      <t>nepočítá</t>
    </r>
    <r>
      <rPr>
        <sz val="10"/>
        <color theme="1"/>
        <rFont val="Segoe UI"/>
        <family val="2"/>
        <charset val="238"/>
      </rPr>
      <t>.</t>
    </r>
  </si>
  <si>
    <t>Do tabulky postupně zadejte měsíc a rok, kdy byla čerpána OČR/PN od 15. dne, počet dní OČR/PN od 15. dne a výši úvazku.</t>
  </si>
  <si>
    <t xml:space="preserve">Tabulka spočítá, jak velký úvazek bude pracovníkovi/zaměstnanci krácen a jakou výši šablony máte vykázat v IS KP14+ za daný měsíc. </t>
  </si>
  <si>
    <r>
      <t xml:space="preserve">Krácená šablona se nevykazuje ve výstupovém indikátoru – krácenou šablonu nezadávejte do kalkulačky pro výpočet výstupového indikátoru </t>
    </r>
    <r>
      <rPr>
        <sz val="11"/>
        <color theme="1"/>
        <rFont val="Calibri"/>
        <family val="2"/>
        <charset val="238"/>
        <scheme val="minor"/>
      </rPr>
      <t xml:space="preserve">(nedosažení výstupových indikátorů není sankcionováno). </t>
    </r>
  </si>
  <si>
    <t>Číslo šablony (personální), v rámci které pracovník vykonává činnost v projektu</t>
  </si>
  <si>
    <t xml:space="preserve">Měsíc, ve kterém pracovník čerpal OČR nebo PN od 15. dne v projektu
</t>
  </si>
  <si>
    <t>Počet pracovních dnů čeprané OČR nebo PN od 15. dne v projektu</t>
  </si>
  <si>
    <t>Výše úvazku odpovídající počtu pracovních dnů čerpané OČR nebo PN od 15. dne v projektu</t>
  </si>
  <si>
    <t>Počet šablon k vykázání ZoR po ponížení čerpané OČR nebo PN od 15. dne v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</si>
</sst>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0.0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2"/>
      <color theme="0"/>
      <name val="Arial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name val="Segoe UI"/>
      <family val="2"/>
      <charset val="238"/>
    </font>
    <font>
      <sz val="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0"/>
      <color theme="4" tint="0.79998168889431442"/>
      <name val="Segoe UI"/>
      <family val="2"/>
      <charset val="238"/>
    </font>
    <font>
      <b/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12"/>
      <color theme="1"/>
      <name val="Segoe UI"/>
      <family val="2"/>
      <charset val="238"/>
    </font>
    <font>
      <b/>
      <i/>
      <sz val="12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b/>
      <sz val="16"/>
      <color theme="0"/>
      <name val="Segoe UI"/>
      <family val="2"/>
      <charset val="238"/>
    </font>
    <font>
      <u/>
      <sz val="10"/>
      <color theme="10"/>
      <name val="Calibri"/>
      <family val="2"/>
      <charset val="238"/>
      <scheme val="minor"/>
    </font>
    <font>
      <b/>
      <sz val="28"/>
      <color theme="1"/>
      <name val="Segoe UI"/>
      <family val="2"/>
      <charset val="238"/>
    </font>
    <font>
      <i/>
      <sz val="10"/>
      <color theme="1"/>
      <name val="Segoe UI Light"/>
      <family val="2"/>
      <charset val="238"/>
    </font>
    <font>
      <sz val="10"/>
      <color theme="0" tint="-0.249977111117893"/>
      <name val="Segoe U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Segoe UI"/>
      <family val="2"/>
      <charset val="238"/>
    </font>
    <font>
      <b/>
      <i/>
      <sz val="14"/>
      <color theme="1"/>
      <name val="Segoe UI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4EACC6"/>
        <bgColor indexed="64"/>
      </patternFill>
    </fill>
    <fill>
      <patternFill patternType="solid">
        <fgColor rgb="FF7CBF33"/>
        <bgColor indexed="64"/>
      </patternFill>
    </fill>
    <fill>
      <patternFill patternType="solid">
        <fgColor rgb="FFF7C903"/>
        <bgColor indexed="64"/>
      </patternFill>
    </fill>
    <fill>
      <patternFill patternType="solid">
        <fgColor rgb="FFF5FEA4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95">
    <xf numFmtId="0" fontId="0" fillId="0" borderId="0" xfId="0"/>
    <xf numFmtId="0" fontId="22" fillId="33" borderId="0" xfId="0" applyFont="1" applyFill="1" applyAlignment="1">
      <alignment horizontal="center" vertical="top"/>
    </xf>
    <xf numFmtId="0" fontId="22" fillId="33" borderId="0" xfId="0" applyFont="1" applyFill="1"/>
    <xf numFmtId="0" fontId="22" fillId="33" borderId="0" xfId="0" applyFont="1" applyFill="1" applyAlignment="1">
      <alignment horizontal="center" vertical="center"/>
    </xf>
    <xf numFmtId="0" fontId="22" fillId="33" borderId="18" xfId="0" applyFont="1" applyFill="1" applyBorder="1"/>
    <xf numFmtId="0" fontId="22" fillId="33" borderId="0" xfId="0" applyFont="1" applyFill="1" applyBorder="1"/>
    <xf numFmtId="0" fontId="22" fillId="33" borderId="53" xfId="0" applyFont="1" applyFill="1" applyBorder="1"/>
    <xf numFmtId="0" fontId="22" fillId="33" borderId="52" xfId="0" applyFont="1" applyFill="1" applyBorder="1"/>
    <xf numFmtId="0" fontId="22" fillId="33" borderId="54" xfId="0" applyFont="1" applyFill="1" applyBorder="1"/>
    <xf numFmtId="0" fontId="22" fillId="33" borderId="48" xfId="0" applyFont="1" applyFill="1" applyBorder="1"/>
    <xf numFmtId="0" fontId="22" fillId="33" borderId="47" xfId="0" applyFont="1" applyFill="1" applyBorder="1"/>
    <xf numFmtId="0" fontId="22" fillId="33" borderId="15" xfId="0" applyFont="1" applyFill="1" applyBorder="1"/>
    <xf numFmtId="0" fontId="25" fillId="33" borderId="0" xfId="0" applyFont="1" applyFill="1"/>
    <xf numFmtId="0" fontId="25" fillId="33" borderId="65" xfId="0" applyFont="1" applyFill="1" applyBorder="1" applyAlignment="1">
      <alignment vertical="center"/>
    </xf>
    <xf numFmtId="0" fontId="25" fillId="33" borderId="66" xfId="0" applyFont="1" applyFill="1" applyBorder="1" applyAlignment="1">
      <alignment vertical="center"/>
    </xf>
    <xf numFmtId="0" fontId="25" fillId="33" borderId="67" xfId="0" applyFont="1" applyFill="1" applyBorder="1" applyAlignment="1">
      <alignment vertical="center"/>
    </xf>
    <xf numFmtId="0" fontId="25" fillId="33" borderId="68" xfId="0" applyFont="1" applyFill="1" applyBorder="1" applyAlignment="1">
      <alignment vertical="center"/>
    </xf>
    <xf numFmtId="0" fontId="25" fillId="33" borderId="69" xfId="0" applyFont="1" applyFill="1" applyBorder="1" applyAlignment="1">
      <alignment vertical="center"/>
    </xf>
    <xf numFmtId="0" fontId="25" fillId="33" borderId="70" xfId="0" applyFont="1" applyFill="1" applyBorder="1" applyAlignment="1">
      <alignment vertical="center"/>
    </xf>
    <xf numFmtId="0" fontId="26" fillId="33" borderId="71" xfId="0" applyFont="1" applyFill="1" applyBorder="1" applyAlignment="1">
      <alignment horizontal="center" vertical="center"/>
    </xf>
    <xf numFmtId="0" fontId="26" fillId="33" borderId="72" xfId="0" applyFont="1" applyFill="1" applyBorder="1" applyAlignment="1">
      <alignment horizontal="center" vertical="center"/>
    </xf>
    <xf numFmtId="0" fontId="26" fillId="33" borderId="73" xfId="0" applyFont="1" applyFill="1" applyBorder="1" applyAlignment="1">
      <alignment horizontal="center" vertical="center"/>
    </xf>
    <xf numFmtId="0" fontId="25" fillId="35" borderId="0" xfId="0" applyFont="1" applyFill="1" applyBorder="1" applyAlignment="1" applyProtection="1">
      <alignment vertical="center"/>
      <protection hidden="1"/>
    </xf>
    <xf numFmtId="0" fontId="25" fillId="35" borderId="0" xfId="0" applyFont="1" applyFill="1" applyBorder="1" applyProtection="1">
      <protection hidden="1"/>
    </xf>
    <xf numFmtId="0" fontId="25" fillId="35" borderId="0" xfId="0" applyFont="1" applyFill="1" applyProtection="1">
      <protection hidden="1"/>
    </xf>
    <xf numFmtId="0" fontId="25" fillId="35" borderId="0" xfId="0" applyFont="1" applyFill="1" applyAlignment="1" applyProtection="1">
      <alignment vertical="center"/>
      <protection hidden="1"/>
    </xf>
    <xf numFmtId="0" fontId="37" fillId="34" borderId="33" xfId="0" applyFont="1" applyFill="1" applyBorder="1" applyAlignment="1" applyProtection="1">
      <alignment horizontal="center" vertical="center"/>
      <protection hidden="1"/>
    </xf>
    <xf numFmtId="0" fontId="25" fillId="34" borderId="0" xfId="0" applyFont="1" applyFill="1" applyBorder="1" applyAlignment="1" applyProtection="1">
      <alignment vertical="center"/>
      <protection hidden="1"/>
    </xf>
    <xf numFmtId="0" fontId="26" fillId="34" borderId="0" xfId="0" applyFont="1" applyFill="1" applyBorder="1" applyAlignment="1" applyProtection="1">
      <alignment horizontal="left" vertical="center"/>
      <protection hidden="1"/>
    </xf>
    <xf numFmtId="0" fontId="25" fillId="34" borderId="34" xfId="0" applyFont="1" applyFill="1" applyBorder="1" applyAlignment="1" applyProtection="1">
      <alignment vertical="center"/>
      <protection hidden="1"/>
    </xf>
    <xf numFmtId="0" fontId="25" fillId="34" borderId="11" xfId="0" applyFont="1" applyFill="1" applyBorder="1" applyAlignment="1" applyProtection="1">
      <alignment horizontal="center" vertical="center"/>
      <protection hidden="1"/>
    </xf>
    <xf numFmtId="0" fontId="25" fillId="35" borderId="0" xfId="0" applyFont="1" applyFill="1" applyBorder="1" applyAlignment="1" applyProtection="1">
      <alignment vertical="center" wrapText="1"/>
      <protection hidden="1"/>
    </xf>
    <xf numFmtId="0" fontId="25" fillId="34" borderId="31" xfId="0" applyFont="1" applyFill="1" applyBorder="1" applyAlignment="1" applyProtection="1">
      <alignment horizontal="center" vertical="center"/>
      <protection hidden="1"/>
    </xf>
    <xf numFmtId="1" fontId="26" fillId="34" borderId="32" xfId="0" applyNumberFormat="1" applyFont="1" applyFill="1" applyBorder="1" applyAlignment="1" applyProtection="1">
      <alignment horizontal="center" vertical="center"/>
      <protection hidden="1"/>
    </xf>
    <xf numFmtId="0" fontId="27" fillId="35" borderId="0" xfId="0" applyFont="1" applyFill="1" applyBorder="1" applyAlignment="1" applyProtection="1">
      <alignment horizontal="center" vertical="center"/>
      <protection hidden="1"/>
    </xf>
    <xf numFmtId="0" fontId="25" fillId="34" borderId="0" xfId="0" applyFont="1" applyFill="1" applyBorder="1" applyProtection="1">
      <protection hidden="1"/>
    </xf>
    <xf numFmtId="0" fontId="25" fillId="34" borderId="34" xfId="0" applyFont="1" applyFill="1" applyBorder="1" applyProtection="1">
      <protection hidden="1"/>
    </xf>
    <xf numFmtId="0" fontId="37" fillId="34" borderId="33" xfId="0" applyFont="1" applyFill="1" applyBorder="1" applyAlignment="1" applyProtection="1">
      <alignment horizontal="left" vertical="center"/>
      <protection hidden="1"/>
    </xf>
    <xf numFmtId="0" fontId="37" fillId="35" borderId="0" xfId="0" applyFont="1" applyFill="1" applyAlignment="1" applyProtection="1">
      <alignment horizontal="center" vertical="center"/>
      <protection hidden="1"/>
    </xf>
    <xf numFmtId="0" fontId="37" fillId="38" borderId="24" xfId="0" applyFont="1" applyFill="1" applyBorder="1" applyAlignment="1" applyProtection="1">
      <alignment horizontal="center" vertical="center"/>
      <protection hidden="1"/>
    </xf>
    <xf numFmtId="0" fontId="37" fillId="38" borderId="33" xfId="0" applyFont="1" applyFill="1" applyBorder="1" applyAlignment="1" applyProtection="1">
      <alignment horizontal="center" vertical="center"/>
      <protection hidden="1"/>
    </xf>
    <xf numFmtId="0" fontId="25" fillId="38" borderId="25" xfId="0" applyFont="1" applyFill="1" applyBorder="1" applyProtection="1">
      <protection hidden="1"/>
    </xf>
    <xf numFmtId="0" fontId="25" fillId="38" borderId="0" xfId="0" applyFont="1" applyFill="1" applyBorder="1" applyAlignment="1" applyProtection="1">
      <alignment vertical="center"/>
      <protection hidden="1"/>
    </xf>
    <xf numFmtId="0" fontId="37" fillId="40" borderId="60" xfId="0" applyFont="1" applyFill="1" applyBorder="1" applyAlignment="1" applyProtection="1">
      <alignment horizontal="center" vertical="center"/>
      <protection hidden="1"/>
    </xf>
    <xf numFmtId="0" fontId="37" fillId="40" borderId="37" xfId="0" applyFont="1" applyFill="1" applyBorder="1" applyAlignment="1" applyProtection="1">
      <alignment horizontal="center" vertical="center"/>
      <protection hidden="1"/>
    </xf>
    <xf numFmtId="0" fontId="25" fillId="40" borderId="18" xfId="0" applyFont="1" applyFill="1" applyBorder="1" applyAlignment="1" applyProtection="1">
      <alignment horizontal="left" vertical="center" wrapText="1"/>
      <protection hidden="1"/>
    </xf>
    <xf numFmtId="0" fontId="37" fillId="40" borderId="36" xfId="0" applyFont="1" applyFill="1" applyBorder="1" applyAlignment="1" applyProtection="1">
      <alignment horizontal="center" vertical="center"/>
      <protection hidden="1"/>
    </xf>
    <xf numFmtId="0" fontId="25" fillId="40" borderId="36" xfId="0" applyFont="1" applyFill="1" applyBorder="1" applyAlignment="1" applyProtection="1">
      <alignment horizontal="left" vertical="center"/>
      <protection hidden="1"/>
    </xf>
    <xf numFmtId="0" fontId="25" fillId="40" borderId="16" xfId="0" applyFont="1" applyFill="1" applyBorder="1" applyAlignment="1" applyProtection="1">
      <alignment horizontal="left" vertical="center"/>
      <protection hidden="1"/>
    </xf>
    <xf numFmtId="164" fontId="25" fillId="44" borderId="44" xfId="0" applyNumberFormat="1" applyFont="1" applyFill="1" applyBorder="1" applyAlignment="1" applyProtection="1">
      <alignment horizontal="center" vertical="center"/>
      <protection hidden="1"/>
    </xf>
    <xf numFmtId="164" fontId="25" fillId="44" borderId="76" xfId="0" applyNumberFormat="1" applyFont="1" applyFill="1" applyBorder="1" applyAlignment="1" applyProtection="1">
      <alignment horizontal="center" vertical="center"/>
      <protection hidden="1"/>
    </xf>
    <xf numFmtId="164" fontId="25" fillId="44" borderId="46" xfId="0" applyNumberFormat="1" applyFont="1" applyFill="1" applyBorder="1" applyAlignment="1" applyProtection="1">
      <alignment horizontal="center" vertical="center"/>
      <protection hidden="1"/>
    </xf>
    <xf numFmtId="164" fontId="25" fillId="44" borderId="35" xfId="0" applyNumberFormat="1" applyFont="1" applyFill="1" applyBorder="1" applyAlignment="1" applyProtection="1">
      <alignment horizontal="center" vertical="center"/>
      <protection hidden="1"/>
    </xf>
    <xf numFmtId="164" fontId="25" fillId="44" borderId="49" xfId="0" applyNumberFormat="1" applyFont="1" applyFill="1" applyBorder="1" applyAlignment="1" applyProtection="1">
      <alignment horizontal="center" vertical="center"/>
      <protection hidden="1"/>
    </xf>
    <xf numFmtId="164" fontId="25" fillId="44" borderId="45" xfId="0" applyNumberFormat="1" applyFont="1" applyFill="1" applyBorder="1" applyAlignment="1" applyProtection="1">
      <alignment horizontal="center" vertical="center"/>
      <protection hidden="1"/>
    </xf>
    <xf numFmtId="0" fontId="37" fillId="44" borderId="60" xfId="0" applyFont="1" applyFill="1" applyBorder="1" applyAlignment="1" applyProtection="1">
      <alignment horizontal="center" vertical="center"/>
      <protection hidden="1"/>
    </xf>
    <xf numFmtId="0" fontId="37" fillId="44" borderId="37" xfId="0" applyFont="1" applyFill="1" applyBorder="1" applyAlignment="1" applyProtection="1">
      <alignment horizontal="center" vertical="center"/>
      <protection hidden="1"/>
    </xf>
    <xf numFmtId="0" fontId="25" fillId="44" borderId="18" xfId="0" applyFont="1" applyFill="1" applyBorder="1" applyAlignment="1" applyProtection="1">
      <alignment horizontal="left" vertical="center" wrapText="1"/>
      <protection hidden="1"/>
    </xf>
    <xf numFmtId="0" fontId="25" fillId="44" borderId="37" xfId="0" applyFont="1" applyFill="1" applyBorder="1" applyAlignment="1" applyProtection="1">
      <alignment horizontal="left" vertical="center" wrapText="1"/>
      <protection hidden="1"/>
    </xf>
    <xf numFmtId="0" fontId="37" fillId="44" borderId="36" xfId="0" applyFont="1" applyFill="1" applyBorder="1" applyAlignment="1" applyProtection="1">
      <alignment horizontal="center" vertical="center"/>
      <protection hidden="1"/>
    </xf>
    <xf numFmtId="0" fontId="25" fillId="44" borderId="16" xfId="0" applyFont="1" applyFill="1" applyBorder="1" applyAlignment="1" applyProtection="1">
      <alignment horizontal="left" vertical="center" wrapText="1"/>
      <protection hidden="1"/>
    </xf>
    <xf numFmtId="0" fontId="25" fillId="44" borderId="36" xfId="0" applyFont="1" applyFill="1" applyBorder="1" applyAlignment="1" applyProtection="1">
      <alignment horizontal="left" vertical="center" wrapText="1"/>
      <protection hidden="1"/>
    </xf>
    <xf numFmtId="0" fontId="37" fillId="44" borderId="77" xfId="0" applyFont="1" applyFill="1" applyBorder="1" applyAlignment="1" applyProtection="1">
      <alignment horizontal="center" vertical="center"/>
      <protection hidden="1"/>
    </xf>
    <xf numFmtId="0" fontId="25" fillId="44" borderId="17" xfId="0" applyFont="1" applyFill="1" applyBorder="1" applyAlignment="1" applyProtection="1">
      <alignment horizontal="left" vertical="center" wrapText="1"/>
      <protection hidden="1"/>
    </xf>
    <xf numFmtId="0" fontId="37" fillId="44" borderId="61" xfId="0" applyFont="1" applyFill="1" applyBorder="1" applyAlignment="1" applyProtection="1">
      <alignment horizontal="center" vertical="center"/>
      <protection hidden="1"/>
    </xf>
    <xf numFmtId="164" fontId="25" fillId="45" borderId="44" xfId="0" applyNumberFormat="1" applyFont="1" applyFill="1" applyBorder="1" applyAlignment="1" applyProtection="1">
      <alignment horizontal="center" vertical="center"/>
      <protection hidden="1"/>
    </xf>
    <xf numFmtId="164" fontId="25" fillId="45" borderId="76" xfId="0" applyNumberFormat="1" applyFont="1" applyFill="1" applyBorder="1" applyAlignment="1" applyProtection="1">
      <alignment horizontal="center" vertical="center"/>
      <protection hidden="1"/>
    </xf>
    <xf numFmtId="164" fontId="25" fillId="45" borderId="46" xfId="0" applyNumberFormat="1" applyFont="1" applyFill="1" applyBorder="1" applyAlignment="1" applyProtection="1">
      <alignment horizontal="center" vertical="center"/>
      <protection hidden="1"/>
    </xf>
    <xf numFmtId="164" fontId="25" fillId="45" borderId="35" xfId="0" applyNumberFormat="1" applyFont="1" applyFill="1" applyBorder="1" applyAlignment="1" applyProtection="1">
      <alignment horizontal="center" vertical="center"/>
      <protection hidden="1"/>
    </xf>
    <xf numFmtId="4" fontId="33" fillId="44" borderId="75" xfId="0" applyNumberFormat="1" applyFont="1" applyFill="1" applyBorder="1" applyAlignment="1" applyProtection="1">
      <alignment horizontal="center" vertical="center"/>
      <protection hidden="1"/>
    </xf>
    <xf numFmtId="4" fontId="33" fillId="44" borderId="11" xfId="0" applyNumberFormat="1" applyFont="1" applyFill="1" applyBorder="1" applyAlignment="1" applyProtection="1">
      <alignment horizontal="center" vertical="center"/>
      <protection hidden="1"/>
    </xf>
    <xf numFmtId="4" fontId="25" fillId="44" borderId="11" xfId="0" applyNumberFormat="1" applyFont="1" applyFill="1" applyBorder="1" applyAlignment="1" applyProtection="1">
      <alignment horizontal="center" vertical="center"/>
      <protection hidden="1"/>
    </xf>
    <xf numFmtId="4" fontId="33" fillId="44" borderId="14" xfId="0" applyNumberFormat="1" applyFont="1" applyFill="1" applyBorder="1" applyAlignment="1" applyProtection="1">
      <alignment horizontal="center" vertical="center"/>
      <protection hidden="1"/>
    </xf>
    <xf numFmtId="4" fontId="33" fillId="44" borderId="55" xfId="0" applyNumberFormat="1" applyFont="1" applyFill="1" applyBorder="1" applyAlignment="1" applyProtection="1">
      <alignment horizontal="center" vertical="center"/>
      <protection hidden="1"/>
    </xf>
    <xf numFmtId="4" fontId="33" fillId="45" borderId="29" xfId="0" applyNumberFormat="1" applyFont="1" applyFill="1" applyBorder="1" applyAlignment="1" applyProtection="1">
      <alignment horizontal="center" vertical="center"/>
      <protection hidden="1"/>
    </xf>
    <xf numFmtId="4" fontId="33" fillId="45" borderId="75" xfId="0" applyNumberFormat="1" applyFont="1" applyFill="1" applyBorder="1" applyAlignment="1" applyProtection="1">
      <alignment horizontal="center" vertical="center"/>
      <protection hidden="1"/>
    </xf>
    <xf numFmtId="4" fontId="33" fillId="45" borderId="11" xfId="0" applyNumberFormat="1" applyFont="1" applyFill="1" applyBorder="1" applyAlignment="1" applyProtection="1">
      <alignment horizontal="center" vertical="center"/>
      <protection hidden="1"/>
    </xf>
    <xf numFmtId="4" fontId="25" fillId="45" borderId="11" xfId="0" applyNumberFormat="1" applyFont="1" applyFill="1" applyBorder="1" applyAlignment="1" applyProtection="1">
      <alignment horizontal="center" vertical="center"/>
      <protection hidden="1"/>
    </xf>
    <xf numFmtId="4" fontId="33" fillId="44" borderId="29" xfId="0" applyNumberFormat="1" applyFont="1" applyFill="1" applyBorder="1" applyAlignment="1" applyProtection="1">
      <alignment horizontal="center" vertical="center"/>
      <protection hidden="1"/>
    </xf>
    <xf numFmtId="0" fontId="34" fillId="39" borderId="19" xfId="0" applyFont="1" applyFill="1" applyBorder="1" applyAlignment="1" applyProtection="1">
      <alignment horizontal="left" vertical="center" indent="1"/>
      <protection hidden="1"/>
    </xf>
    <xf numFmtId="0" fontId="34" fillId="39" borderId="41" xfId="0" applyFont="1" applyFill="1" applyBorder="1" applyAlignment="1" applyProtection="1">
      <alignment horizontal="left" vertical="center" indent="1"/>
      <protection hidden="1"/>
    </xf>
    <xf numFmtId="0" fontId="37" fillId="34" borderId="33" xfId="0" applyFont="1" applyFill="1" applyBorder="1" applyAlignment="1" applyProtection="1">
      <alignment horizontal="center" vertical="top"/>
      <protection hidden="1"/>
    </xf>
    <xf numFmtId="0" fontId="25" fillId="35" borderId="0" xfId="0" applyFont="1" applyFill="1" applyAlignment="1" applyProtection="1">
      <alignment vertical="top"/>
      <protection hidden="1"/>
    </xf>
    <xf numFmtId="0" fontId="37" fillId="34" borderId="27" xfId="0" applyFont="1" applyFill="1" applyBorder="1" applyAlignment="1" applyProtection="1">
      <alignment horizontal="left" vertical="top"/>
      <protection hidden="1"/>
    </xf>
    <xf numFmtId="0" fontId="25" fillId="34" borderId="23" xfId="0" applyFont="1" applyFill="1" applyBorder="1" applyAlignment="1" applyProtection="1">
      <alignment vertical="top"/>
      <protection hidden="1"/>
    </xf>
    <xf numFmtId="0" fontId="25" fillId="34" borderId="38" xfId="0" applyFont="1" applyFill="1" applyBorder="1" applyAlignment="1" applyProtection="1">
      <alignment vertical="top"/>
      <protection hidden="1"/>
    </xf>
    <xf numFmtId="164" fontId="26" fillId="39" borderId="10" xfId="0" applyNumberFormat="1" applyFont="1" applyFill="1" applyBorder="1" applyAlignment="1" applyProtection="1">
      <alignment horizontal="center" vertical="center"/>
      <protection hidden="1"/>
    </xf>
    <xf numFmtId="164" fontId="25" fillId="44" borderId="30" xfId="0" applyNumberFormat="1" applyFont="1" applyFill="1" applyBorder="1" applyAlignment="1" applyProtection="1">
      <alignment horizontal="center" vertical="center"/>
      <protection hidden="1"/>
    </xf>
    <xf numFmtId="164" fontId="25" fillId="44" borderId="32" xfId="0" applyNumberFormat="1" applyFont="1" applyFill="1" applyBorder="1" applyAlignment="1" applyProtection="1">
      <alignment horizontal="center" vertical="center"/>
      <protection hidden="1"/>
    </xf>
    <xf numFmtId="164" fontId="25" fillId="45" borderId="30" xfId="0" applyNumberFormat="1" applyFont="1" applyFill="1" applyBorder="1" applyAlignment="1" applyProtection="1">
      <alignment horizontal="center" vertical="center"/>
      <protection hidden="1"/>
    </xf>
    <xf numFmtId="0" fontId="25" fillId="34" borderId="23" xfId="0" applyFont="1" applyFill="1" applyBorder="1" applyAlignment="1" applyProtection="1">
      <alignment vertical="center"/>
      <protection hidden="1"/>
    </xf>
    <xf numFmtId="0" fontId="45" fillId="35" borderId="0" xfId="0" applyFont="1" applyFill="1" applyProtection="1">
      <protection hidden="1"/>
    </xf>
    <xf numFmtId="0" fontId="30" fillId="34" borderId="51" xfId="0" applyFont="1" applyFill="1" applyBorder="1" applyAlignment="1" applyProtection="1">
      <alignment horizontal="center" vertical="center"/>
      <protection hidden="1"/>
    </xf>
    <xf numFmtId="0" fontId="40" fillId="38" borderId="28" xfId="0" applyFont="1" applyFill="1" applyBorder="1" applyAlignment="1" applyProtection="1">
      <alignment horizontal="center" vertical="center"/>
      <protection hidden="1"/>
    </xf>
    <xf numFmtId="0" fontId="42" fillId="35" borderId="0" xfId="51" applyFont="1" applyFill="1" applyBorder="1" applyAlignment="1" applyProtection="1">
      <alignment horizontal="center" vertical="top"/>
      <protection hidden="1"/>
    </xf>
    <xf numFmtId="0" fontId="37" fillId="37" borderId="24" xfId="0" applyFont="1" applyFill="1" applyBorder="1" applyAlignment="1" applyProtection="1">
      <alignment horizontal="center" vertical="center"/>
      <protection hidden="1"/>
    </xf>
    <xf numFmtId="0" fontId="25" fillId="37" borderId="25" xfId="0" applyFont="1" applyFill="1" applyBorder="1" applyProtection="1">
      <protection hidden="1"/>
    </xf>
    <xf numFmtId="0" fontId="37" fillId="37" borderId="33" xfId="0" applyFont="1" applyFill="1" applyBorder="1" applyAlignment="1" applyProtection="1">
      <alignment horizontal="center" vertical="center"/>
      <protection hidden="1"/>
    </xf>
    <xf numFmtId="0" fontId="25" fillId="37" borderId="0" xfId="0" applyFont="1" applyFill="1" applyBorder="1" applyAlignment="1" applyProtection="1">
      <alignment vertical="center"/>
      <protection hidden="1"/>
    </xf>
    <xf numFmtId="0" fontId="40" fillId="39" borderId="28" xfId="0" applyFont="1" applyFill="1" applyBorder="1" applyAlignment="1" applyProtection="1">
      <alignment horizontal="center" vertical="center"/>
      <protection hidden="1"/>
    </xf>
    <xf numFmtId="0" fontId="34" fillId="43" borderId="19" xfId="0" applyFont="1" applyFill="1" applyBorder="1" applyAlignment="1" applyProtection="1">
      <alignment horizontal="left" vertical="center" indent="1"/>
      <protection hidden="1"/>
    </xf>
    <xf numFmtId="0" fontId="34" fillId="43" borderId="41" xfId="0" applyFont="1" applyFill="1" applyBorder="1" applyAlignment="1" applyProtection="1">
      <alignment horizontal="left" vertical="center" indent="1"/>
      <protection hidden="1"/>
    </xf>
    <xf numFmtId="4" fontId="30" fillId="34" borderId="51" xfId="0" applyNumberFormat="1" applyFont="1" applyFill="1" applyBorder="1" applyAlignment="1" applyProtection="1">
      <alignment horizontal="center" vertical="center"/>
      <protection hidden="1"/>
    </xf>
    <xf numFmtId="3" fontId="25" fillId="44" borderId="28" xfId="0" applyNumberFormat="1" applyFont="1" applyFill="1" applyBorder="1" applyAlignment="1" applyProtection="1">
      <alignment horizontal="center" vertical="center"/>
      <protection hidden="1"/>
    </xf>
    <xf numFmtId="3" fontId="25" fillId="44" borderId="81" xfId="0" applyNumberFormat="1" applyFont="1" applyFill="1" applyBorder="1" applyAlignment="1" applyProtection="1">
      <alignment horizontal="center" vertical="center"/>
      <protection hidden="1"/>
    </xf>
    <xf numFmtId="3" fontId="25" fillId="44" borderId="87" xfId="0" applyNumberFormat="1" applyFont="1" applyFill="1" applyBorder="1" applyAlignment="1" applyProtection="1">
      <alignment horizontal="center" vertical="center"/>
      <protection hidden="1"/>
    </xf>
    <xf numFmtId="3" fontId="33" fillId="44" borderId="87" xfId="0" applyNumberFormat="1" applyFont="1" applyFill="1" applyBorder="1" applyAlignment="1" applyProtection="1">
      <alignment horizontal="center" vertical="center"/>
      <protection hidden="1"/>
    </xf>
    <xf numFmtId="3" fontId="33" fillId="44" borderId="79" xfId="0" applyNumberFormat="1" applyFont="1" applyFill="1" applyBorder="1" applyAlignment="1" applyProtection="1">
      <alignment horizontal="center" vertical="center"/>
      <protection hidden="1"/>
    </xf>
    <xf numFmtId="3" fontId="33" fillId="44" borderId="31" xfId="0" applyNumberFormat="1" applyFont="1" applyFill="1" applyBorder="1" applyAlignment="1" applyProtection="1">
      <alignment horizontal="center" vertical="center"/>
      <protection hidden="1"/>
    </xf>
    <xf numFmtId="3" fontId="33" fillId="45" borderId="28" xfId="0" applyNumberFormat="1" applyFont="1" applyFill="1" applyBorder="1" applyAlignment="1" applyProtection="1">
      <alignment horizontal="center" vertical="center"/>
      <protection hidden="1"/>
    </xf>
    <xf numFmtId="3" fontId="33" fillId="45" borderId="81" xfId="0" applyNumberFormat="1" applyFont="1" applyFill="1" applyBorder="1" applyAlignment="1" applyProtection="1">
      <alignment horizontal="center" vertical="center"/>
      <protection hidden="1"/>
    </xf>
    <xf numFmtId="3" fontId="33" fillId="45" borderId="87" xfId="0" applyNumberFormat="1" applyFont="1" applyFill="1" applyBorder="1" applyAlignment="1" applyProtection="1">
      <alignment horizontal="center" vertical="center"/>
      <protection hidden="1"/>
    </xf>
    <xf numFmtId="3" fontId="25" fillId="45" borderId="87" xfId="0" applyNumberFormat="1" applyFont="1" applyFill="1" applyBorder="1" applyAlignment="1" applyProtection="1">
      <alignment horizontal="center" vertical="center"/>
      <protection hidden="1"/>
    </xf>
    <xf numFmtId="3" fontId="25" fillId="45" borderId="29" xfId="0" applyNumberFormat="1" applyFont="1" applyFill="1" applyBorder="1" applyAlignment="1" applyProtection="1">
      <alignment horizontal="center" vertical="center"/>
      <protection hidden="1"/>
    </xf>
    <xf numFmtId="3" fontId="25" fillId="45" borderId="75" xfId="0" applyNumberFormat="1" applyFont="1" applyFill="1" applyBorder="1" applyAlignment="1" applyProtection="1">
      <alignment horizontal="center" vertical="center"/>
      <protection hidden="1"/>
    </xf>
    <xf numFmtId="3" fontId="25" fillId="45" borderId="11" xfId="0" applyNumberFormat="1" applyFont="1" applyFill="1" applyBorder="1" applyAlignment="1" applyProtection="1">
      <alignment horizontal="center" vertical="center"/>
      <protection hidden="1"/>
    </xf>
    <xf numFmtId="3" fontId="33" fillId="45" borderId="29" xfId="0" applyNumberFormat="1" applyFont="1" applyFill="1" applyBorder="1" applyAlignment="1" applyProtection="1">
      <alignment horizontal="center" vertical="center"/>
      <protection hidden="1"/>
    </xf>
    <xf numFmtId="3" fontId="33" fillId="45" borderId="75" xfId="0" applyNumberFormat="1" applyFont="1" applyFill="1" applyBorder="1" applyAlignment="1" applyProtection="1">
      <alignment horizontal="center" vertical="center"/>
      <protection hidden="1"/>
    </xf>
    <xf numFmtId="3" fontId="33" fillId="45" borderId="11" xfId="0" applyNumberFormat="1" applyFont="1" applyFill="1" applyBorder="1" applyAlignment="1" applyProtection="1">
      <alignment horizontal="center" vertical="center"/>
      <protection hidden="1"/>
    </xf>
    <xf numFmtId="1" fontId="25" fillId="44" borderId="29" xfId="0" applyNumberFormat="1" applyFont="1" applyFill="1" applyBorder="1" applyAlignment="1" applyProtection="1">
      <alignment horizontal="center" vertical="center"/>
      <protection hidden="1"/>
    </xf>
    <xf numFmtId="1" fontId="25" fillId="44" borderId="75" xfId="0" applyNumberFormat="1" applyFont="1" applyFill="1" applyBorder="1" applyAlignment="1" applyProtection="1">
      <alignment horizontal="center" vertical="center"/>
      <protection hidden="1"/>
    </xf>
    <xf numFmtId="1" fontId="25" fillId="44" borderId="11" xfId="0" applyNumberFormat="1" applyFont="1" applyFill="1" applyBorder="1" applyAlignment="1" applyProtection="1">
      <alignment horizontal="center" vertical="center"/>
      <protection hidden="1"/>
    </xf>
    <xf numFmtId="1" fontId="33" fillId="44" borderId="11" xfId="0" applyNumberFormat="1" applyFont="1" applyFill="1" applyBorder="1" applyAlignment="1" applyProtection="1">
      <alignment horizontal="center" vertical="center"/>
      <protection hidden="1"/>
    </xf>
    <xf numFmtId="1" fontId="33" fillId="44" borderId="14" xfId="0" applyNumberFormat="1" applyFont="1" applyFill="1" applyBorder="1" applyAlignment="1" applyProtection="1">
      <alignment horizontal="center" vertical="center"/>
      <protection hidden="1"/>
    </xf>
    <xf numFmtId="1" fontId="25" fillId="44" borderId="14" xfId="0" applyNumberFormat="1" applyFont="1" applyFill="1" applyBorder="1" applyAlignment="1" applyProtection="1">
      <alignment horizontal="center" vertical="center"/>
      <protection hidden="1"/>
    </xf>
    <xf numFmtId="1" fontId="33" fillId="44" borderId="55" xfId="0" applyNumberFormat="1" applyFont="1" applyFill="1" applyBorder="1" applyAlignment="1" applyProtection="1">
      <alignment horizontal="center" vertical="center"/>
      <protection hidden="1"/>
    </xf>
    <xf numFmtId="0" fontId="29" fillId="33" borderId="0" xfId="0" applyFont="1" applyFill="1" applyAlignment="1">
      <alignment horizontal="center" vertical="center" shrinkToFit="1"/>
    </xf>
    <xf numFmtId="0" fontId="25" fillId="44" borderId="16" xfId="0" applyFont="1" applyFill="1" applyBorder="1" applyAlignment="1" applyProtection="1">
      <alignment vertical="center" wrapText="1"/>
      <protection hidden="1"/>
    </xf>
    <xf numFmtId="0" fontId="25" fillId="44" borderId="36" xfId="0" applyFont="1" applyFill="1" applyBorder="1" applyAlignment="1" applyProtection="1">
      <alignment vertical="center" wrapText="1"/>
      <protection hidden="1"/>
    </xf>
    <xf numFmtId="0" fontId="25" fillId="40" borderId="16" xfId="0" applyFont="1" applyFill="1" applyBorder="1" applyAlignment="1" applyProtection="1">
      <alignment horizontal="left" vertical="center" wrapText="1"/>
      <protection hidden="1"/>
    </xf>
    <xf numFmtId="0" fontId="31" fillId="37" borderId="80" xfId="0" applyNumberFormat="1" applyFont="1" applyFill="1" applyBorder="1" applyAlignment="1" applyProtection="1">
      <alignment horizontal="center" textRotation="90" wrapText="1"/>
      <protection hidden="1"/>
    </xf>
    <xf numFmtId="0" fontId="31" fillId="38" borderId="80" xfId="0" applyNumberFormat="1" applyFont="1" applyFill="1" applyBorder="1" applyAlignment="1" applyProtection="1">
      <alignment horizontal="center" textRotation="90" wrapText="1"/>
      <protection hidden="1"/>
    </xf>
    <xf numFmtId="0" fontId="26" fillId="33" borderId="90" xfId="0" applyFont="1" applyFill="1" applyBorder="1" applyAlignment="1">
      <alignment horizontal="center" vertical="center"/>
    </xf>
    <xf numFmtId="0" fontId="25" fillId="33" borderId="91" xfId="0" applyFont="1" applyFill="1" applyBorder="1" applyAlignment="1">
      <alignment vertical="center"/>
    </xf>
    <xf numFmtId="0" fontId="25" fillId="33" borderId="92" xfId="0" applyFont="1" applyFill="1" applyBorder="1" applyAlignment="1">
      <alignment vertical="center"/>
    </xf>
    <xf numFmtId="0" fontId="25" fillId="33" borderId="67" xfId="0" applyFont="1" applyFill="1" applyBorder="1" applyAlignment="1">
      <alignment horizontal="left" vertical="top"/>
    </xf>
    <xf numFmtId="0" fontId="25" fillId="33" borderId="68" xfId="0" applyFont="1" applyFill="1" applyBorder="1" applyAlignment="1">
      <alignment horizontal="left" vertical="top"/>
    </xf>
    <xf numFmtId="0" fontId="26" fillId="33" borderId="67" xfId="0" applyFont="1" applyFill="1" applyBorder="1" applyAlignment="1">
      <alignment horizontal="left" vertical="top"/>
    </xf>
    <xf numFmtId="0" fontId="25" fillId="33" borderId="0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49" fontId="47" fillId="0" borderId="0" xfId="0" applyNumberFormat="1" applyFont="1" applyAlignment="1">
      <alignment vertical="center"/>
    </xf>
    <xf numFmtId="0" fontId="48" fillId="47" borderId="11" xfId="0" applyFont="1" applyFill="1" applyBorder="1" applyAlignment="1">
      <alignment horizontal="center" vertical="center" wrapText="1"/>
    </xf>
    <xf numFmtId="0" fontId="46" fillId="47" borderId="11" xfId="0" applyFont="1" applyFill="1" applyBorder="1" applyAlignment="1">
      <alignment horizontal="center" vertical="center"/>
    </xf>
    <xf numFmtId="0" fontId="46" fillId="47" borderId="11" xfId="0" applyNumberFormat="1" applyFont="1" applyFill="1" applyBorder="1" applyAlignment="1">
      <alignment horizontal="center" vertical="center" wrapText="1"/>
    </xf>
    <xf numFmtId="49" fontId="46" fillId="47" borderId="11" xfId="0" applyNumberFormat="1" applyFont="1" applyFill="1" applyBorder="1" applyAlignment="1">
      <alignment horizontal="center" vertical="center" wrapText="1"/>
    </xf>
    <xf numFmtId="0" fontId="0" fillId="47" borderId="11" xfId="0" applyFill="1" applyBorder="1" applyAlignment="1">
      <alignment horizontal="center"/>
    </xf>
    <xf numFmtId="0" fontId="0" fillId="0" borderId="11" xfId="0" applyBorder="1" applyProtection="1">
      <protection locked="0"/>
    </xf>
    <xf numFmtId="0" fontId="47" fillId="0" borderId="11" xfId="0" applyFont="1" applyBorder="1" applyAlignment="1" applyProtection="1">
      <alignment wrapText="1"/>
      <protection locked="0"/>
    </xf>
    <xf numFmtId="0" fontId="47" fillId="0" borderId="14" xfId="0" applyFont="1" applyBorder="1" applyAlignment="1" applyProtection="1">
      <alignment wrapText="1"/>
      <protection locked="0"/>
    </xf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/>
    <xf numFmtId="0" fontId="0" fillId="0" borderId="0" xfId="0" applyNumberFormat="1" applyAlignment="1">
      <alignment horizontal="center" vertical="center"/>
    </xf>
    <xf numFmtId="0" fontId="48" fillId="0" borderId="0" xfId="0" applyFont="1"/>
    <xf numFmtId="14" fontId="48" fillId="0" borderId="0" xfId="0" applyNumberFormat="1" applyFont="1"/>
    <xf numFmtId="0" fontId="48" fillId="0" borderId="0" xfId="0" applyFont="1" applyBorder="1" applyAlignment="1">
      <alignment horizontal="right"/>
    </xf>
    <xf numFmtId="49" fontId="48" fillId="0" borderId="0" xfId="0" applyNumberFormat="1" applyFont="1" applyBorder="1"/>
    <xf numFmtId="0" fontId="48" fillId="0" borderId="0" xfId="0" applyNumberFormat="1" applyFont="1" applyBorder="1" applyAlignment="1">
      <alignment horizontal="center" vertical="center"/>
    </xf>
    <xf numFmtId="0" fontId="48" fillId="0" borderId="0" xfId="0" applyFont="1" applyAlignment="1"/>
    <xf numFmtId="0" fontId="48" fillId="0" borderId="0" xfId="0" applyFont="1" applyAlignment="1">
      <alignment wrapText="1"/>
    </xf>
    <xf numFmtId="14" fontId="48" fillId="0" borderId="0" xfId="0" applyNumberFormat="1" applyFont="1" applyAlignment="1">
      <alignment wrapText="1"/>
    </xf>
    <xf numFmtId="0" fontId="47" fillId="0" borderId="0" xfId="0" applyFont="1" applyBorder="1" applyAlignment="1">
      <alignment horizontal="right" wrapText="1" shrinkToFit="1"/>
    </xf>
    <xf numFmtId="49" fontId="47" fillId="0" borderId="0" xfId="0" applyNumberFormat="1" applyFont="1" applyBorder="1" applyAlignment="1">
      <alignment wrapText="1" shrinkToFit="1"/>
    </xf>
    <xf numFmtId="0" fontId="47" fillId="0" borderId="0" xfId="0" applyNumberFormat="1" applyFont="1" applyBorder="1" applyAlignment="1">
      <alignment horizontal="center" vertical="center" wrapText="1"/>
    </xf>
    <xf numFmtId="49" fontId="47" fillId="0" borderId="0" xfId="0" applyNumberFormat="1" applyFont="1" applyBorder="1"/>
    <xf numFmtId="14" fontId="46" fillId="47" borderId="11" xfId="0" applyNumberFormat="1" applyFont="1" applyFill="1" applyBorder="1" applyAlignment="1">
      <alignment horizontal="center" vertical="center" wrapText="1"/>
    </xf>
    <xf numFmtId="0" fontId="46" fillId="47" borderId="11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locked="0"/>
    </xf>
    <xf numFmtId="14" fontId="47" fillId="0" borderId="14" xfId="0" applyNumberFormat="1" applyFont="1" applyBorder="1" applyAlignment="1" applyProtection="1">
      <alignment wrapText="1"/>
      <protection locked="0"/>
    </xf>
    <xf numFmtId="0" fontId="47" fillId="0" borderId="11" xfId="0" applyFont="1" applyBorder="1" applyAlignment="1" applyProtection="1">
      <alignment horizontal="right" wrapText="1" shrinkToFit="1"/>
      <protection locked="0"/>
    </xf>
    <xf numFmtId="49" fontId="47" fillId="0" borderId="11" xfId="0" applyNumberFormat="1" applyFont="1" applyBorder="1" applyAlignment="1" applyProtection="1">
      <alignment wrapText="1" shrinkToFit="1"/>
      <protection locked="0"/>
    </xf>
    <xf numFmtId="0" fontId="47" fillId="0" borderId="11" xfId="0" applyNumberFormat="1" applyFont="1" applyBorder="1" applyAlignment="1" applyProtection="1">
      <alignment horizontal="center" vertical="center" wrapText="1"/>
      <protection locked="0"/>
    </xf>
    <xf numFmtId="49" fontId="47" fillId="0" borderId="11" xfId="0" applyNumberFormat="1" applyFont="1" applyBorder="1" applyAlignment="1" applyProtection="1">
      <alignment horizontal="center"/>
      <protection locked="0"/>
    </xf>
    <xf numFmtId="14" fontId="47" fillId="0" borderId="11" xfId="0" applyNumberFormat="1" applyFont="1" applyBorder="1" applyAlignment="1" applyProtection="1">
      <alignment wrapText="1"/>
      <protection locked="0"/>
    </xf>
    <xf numFmtId="0" fontId="16" fillId="37" borderId="11" xfId="0" applyFont="1" applyFill="1" applyBorder="1" applyAlignment="1">
      <alignment horizontal="center"/>
    </xf>
    <xf numFmtId="0" fontId="25" fillId="34" borderId="96" xfId="0" applyFont="1" applyFill="1" applyBorder="1" applyAlignment="1" applyProtection="1">
      <alignment horizontal="center" vertical="center"/>
      <protection hidden="1"/>
    </xf>
    <xf numFmtId="0" fontId="26" fillId="34" borderId="10" xfId="0" applyFont="1" applyFill="1" applyBorder="1" applyAlignment="1" applyProtection="1">
      <alignment horizontal="center" vertical="center"/>
      <protection hidden="1"/>
    </xf>
    <xf numFmtId="0" fontId="26" fillId="38" borderId="82" xfId="0" applyFont="1" applyFill="1" applyBorder="1" applyAlignment="1" applyProtection="1">
      <alignment horizontal="center" vertical="center"/>
      <protection hidden="1"/>
    </xf>
    <xf numFmtId="0" fontId="26" fillId="38" borderId="98" xfId="0" applyFont="1" applyFill="1" applyBorder="1" applyAlignment="1" applyProtection="1">
      <alignment horizontal="center" vertical="center"/>
      <protection hidden="1"/>
    </xf>
    <xf numFmtId="0" fontId="25" fillId="34" borderId="75" xfId="0" applyFont="1" applyFill="1" applyBorder="1" applyAlignment="1" applyProtection="1">
      <alignment horizontal="center" vertical="center"/>
      <protection hidden="1"/>
    </xf>
    <xf numFmtId="0" fontId="25" fillId="34" borderId="28" xfId="0" applyFont="1" applyFill="1" applyBorder="1" applyAlignment="1" applyProtection="1">
      <alignment horizontal="center" vertical="center"/>
      <protection hidden="1"/>
    </xf>
    <xf numFmtId="1" fontId="26" fillId="34" borderId="30" xfId="0" applyNumberFormat="1" applyFont="1" applyFill="1" applyBorder="1" applyAlignment="1" applyProtection="1">
      <alignment horizontal="center" vertical="center"/>
      <protection hidden="1"/>
    </xf>
    <xf numFmtId="0" fontId="25" fillId="34" borderId="87" xfId="0" applyFont="1" applyFill="1" applyBorder="1" applyAlignment="1" applyProtection="1">
      <alignment horizontal="center" vertical="center"/>
      <protection hidden="1"/>
    </xf>
    <xf numFmtId="4" fontId="26" fillId="34" borderId="35" xfId="0" applyNumberFormat="1" applyFont="1" applyFill="1" applyBorder="1" applyAlignment="1" applyProtection="1">
      <alignment horizontal="center" vertical="center"/>
      <protection hidden="1"/>
    </xf>
    <xf numFmtId="1" fontId="26" fillId="34" borderId="35" xfId="0" applyNumberFormat="1" applyFont="1" applyFill="1" applyBorder="1" applyAlignment="1" applyProtection="1">
      <alignment horizontal="center" vertical="center"/>
      <protection hidden="1"/>
    </xf>
    <xf numFmtId="0" fontId="30" fillId="38" borderId="0" xfId="0" applyFont="1" applyFill="1" applyBorder="1" applyAlignment="1" applyProtection="1">
      <alignment horizontal="center" vertical="center" wrapText="1"/>
      <protection hidden="1"/>
    </xf>
    <xf numFmtId="0" fontId="31" fillId="38" borderId="53" xfId="0" applyNumberFormat="1" applyFont="1" applyFill="1" applyBorder="1" applyAlignment="1" applyProtection="1">
      <alignment horizontal="center" textRotation="90" wrapText="1"/>
      <protection hidden="1"/>
    </xf>
    <xf numFmtId="3" fontId="25" fillId="40" borderId="79" xfId="0" applyNumberFormat="1" applyFont="1" applyFill="1" applyBorder="1" applyAlignment="1" applyProtection="1">
      <alignment horizontal="center" vertical="center"/>
      <protection hidden="1"/>
    </xf>
    <xf numFmtId="4" fontId="25" fillId="40" borderId="14" xfId="0" applyNumberFormat="1" applyFont="1" applyFill="1" applyBorder="1" applyAlignment="1" applyProtection="1">
      <alignment horizontal="center" vertical="center"/>
      <protection hidden="1"/>
    </xf>
    <xf numFmtId="3" fontId="25" fillId="40" borderId="14" xfId="0" applyNumberFormat="1" applyFont="1" applyFill="1" applyBorder="1" applyAlignment="1" applyProtection="1">
      <alignment horizontal="center" vertical="center"/>
      <protection hidden="1"/>
    </xf>
    <xf numFmtId="3" fontId="27" fillId="39" borderId="88" xfId="0" applyNumberFormat="1" applyFont="1" applyFill="1" applyBorder="1" applyAlignment="1" applyProtection="1">
      <alignment horizontal="center" vertical="center"/>
      <protection hidden="1"/>
    </xf>
    <xf numFmtId="3" fontId="27" fillId="39" borderId="50" xfId="0" applyNumberFormat="1" applyFont="1" applyFill="1" applyBorder="1" applyAlignment="1" applyProtection="1">
      <alignment horizontal="center" vertical="center"/>
      <protection hidden="1"/>
    </xf>
    <xf numFmtId="3" fontId="27" fillId="39" borderId="97" xfId="0" applyNumberFormat="1" applyFont="1" applyFill="1" applyBorder="1" applyAlignment="1" applyProtection="1">
      <alignment horizontal="center" vertical="center"/>
      <protection hidden="1"/>
    </xf>
    <xf numFmtId="0" fontId="31" fillId="38" borderId="34" xfId="0" applyNumberFormat="1" applyFont="1" applyFill="1" applyBorder="1" applyAlignment="1" applyProtection="1">
      <alignment horizontal="center" textRotation="90" wrapText="1"/>
      <protection hidden="1"/>
    </xf>
    <xf numFmtId="3" fontId="25" fillId="45" borderId="30" xfId="0" applyNumberFormat="1" applyFont="1" applyFill="1" applyBorder="1" applyAlignment="1" applyProtection="1">
      <alignment horizontal="center" vertical="center"/>
      <protection hidden="1"/>
    </xf>
    <xf numFmtId="3" fontId="25" fillId="45" borderId="76" xfId="0" applyNumberFormat="1" applyFont="1" applyFill="1" applyBorder="1" applyAlignment="1" applyProtection="1">
      <alignment horizontal="center" vertical="center"/>
      <protection hidden="1"/>
    </xf>
    <xf numFmtId="3" fontId="25" fillId="45" borderId="35" xfId="0" applyNumberFormat="1" applyFont="1" applyFill="1" applyBorder="1" applyAlignment="1" applyProtection="1">
      <alignment horizontal="center" vertical="center"/>
      <protection hidden="1"/>
    </xf>
    <xf numFmtId="3" fontId="33" fillId="45" borderId="35" xfId="0" applyNumberFormat="1" applyFont="1" applyFill="1" applyBorder="1" applyAlignment="1" applyProtection="1">
      <alignment horizontal="center" vertical="center"/>
      <protection hidden="1"/>
    </xf>
    <xf numFmtId="3" fontId="33" fillId="40" borderId="49" xfId="0" applyNumberFormat="1" applyFont="1" applyFill="1" applyBorder="1" applyAlignment="1" applyProtection="1">
      <alignment horizontal="center" vertical="center"/>
      <protection hidden="1"/>
    </xf>
    <xf numFmtId="1" fontId="25" fillId="44" borderId="30" xfId="0" applyNumberFormat="1" applyFont="1" applyFill="1" applyBorder="1" applyAlignment="1" applyProtection="1">
      <alignment horizontal="center" vertical="center"/>
      <protection hidden="1"/>
    </xf>
    <xf numFmtId="1" fontId="25" fillId="44" borderId="76" xfId="0" applyNumberFormat="1" applyFont="1" applyFill="1" applyBorder="1" applyAlignment="1" applyProtection="1">
      <alignment horizontal="center" vertical="center"/>
      <protection hidden="1"/>
    </xf>
    <xf numFmtId="1" fontId="25" fillId="44" borderId="35" xfId="0" applyNumberFormat="1" applyFont="1" applyFill="1" applyBorder="1" applyAlignment="1" applyProtection="1">
      <alignment horizontal="center" vertical="center"/>
      <protection hidden="1"/>
    </xf>
    <xf numFmtId="1" fontId="25" fillId="44" borderId="49" xfId="0" applyNumberFormat="1" applyFont="1" applyFill="1" applyBorder="1" applyAlignment="1" applyProtection="1">
      <alignment horizontal="center" vertical="center"/>
      <protection hidden="1"/>
    </xf>
    <xf numFmtId="1" fontId="25" fillId="44" borderId="32" xfId="0" applyNumberFormat="1" applyFont="1" applyFill="1" applyBorder="1" applyAlignment="1" applyProtection="1">
      <alignment horizontal="center" vertical="center"/>
      <protection hidden="1"/>
    </xf>
    <xf numFmtId="0" fontId="30" fillId="34" borderId="38" xfId="0" applyFont="1" applyFill="1" applyBorder="1" applyAlignment="1" applyProtection="1">
      <alignment horizontal="center" vertical="center"/>
      <protection hidden="1"/>
    </xf>
    <xf numFmtId="3" fontId="27" fillId="46" borderId="88" xfId="0" applyNumberFormat="1" applyFont="1" applyFill="1" applyBorder="1" applyAlignment="1" applyProtection="1">
      <alignment horizontal="center" vertical="center"/>
      <protection hidden="1"/>
    </xf>
    <xf numFmtId="3" fontId="27" fillId="46" borderId="50" xfId="0" applyNumberFormat="1" applyFont="1" applyFill="1" applyBorder="1" applyAlignment="1" applyProtection="1">
      <alignment horizontal="center" vertical="center"/>
      <protection hidden="1"/>
    </xf>
    <xf numFmtId="3" fontId="27" fillId="46" borderId="97" xfId="0" applyNumberFormat="1" applyFont="1" applyFill="1" applyBorder="1" applyAlignment="1" applyProtection="1">
      <alignment horizontal="center" vertical="center"/>
      <protection hidden="1"/>
    </xf>
    <xf numFmtId="0" fontId="38" fillId="38" borderId="79" xfId="0" applyFont="1" applyFill="1" applyBorder="1" applyAlignment="1" applyProtection="1">
      <alignment horizontal="center" vertical="center"/>
      <protection hidden="1"/>
    </xf>
    <xf numFmtId="0" fontId="38" fillId="38" borderId="14" xfId="0" applyFont="1" applyFill="1" applyBorder="1" applyAlignment="1" applyProtection="1">
      <alignment horizontal="center" vertical="center"/>
      <protection hidden="1"/>
    </xf>
    <xf numFmtId="0" fontId="38" fillId="38" borderId="49" xfId="0" applyFont="1" applyFill="1" applyBorder="1" applyAlignment="1" applyProtection="1">
      <alignment horizontal="center" vertical="center"/>
      <protection hidden="1"/>
    </xf>
    <xf numFmtId="3" fontId="30" fillId="34" borderId="51" xfId="0" applyNumberFormat="1" applyFont="1" applyFill="1" applyBorder="1" applyAlignment="1" applyProtection="1">
      <alignment horizontal="center" vertical="center"/>
      <protection hidden="1"/>
    </xf>
    <xf numFmtId="0" fontId="37" fillId="34" borderId="24" xfId="0" applyFont="1" applyFill="1" applyBorder="1" applyAlignment="1" applyProtection="1">
      <alignment horizontal="center" vertical="center"/>
      <protection hidden="1"/>
    </xf>
    <xf numFmtId="0" fontId="31" fillId="34" borderId="25" xfId="42" applyNumberFormat="1" applyFont="1" applyFill="1" applyBorder="1" applyAlignment="1" applyProtection="1">
      <alignment wrapText="1"/>
      <protection hidden="1"/>
    </xf>
    <xf numFmtId="0" fontId="25" fillId="34" borderId="25" xfId="0" applyFont="1" applyFill="1" applyBorder="1" applyAlignment="1" applyProtection="1">
      <alignment vertical="center"/>
      <protection hidden="1"/>
    </xf>
    <xf numFmtId="0" fontId="26" fillId="34" borderId="25" xfId="0" applyFont="1" applyFill="1" applyBorder="1" applyAlignment="1" applyProtection="1">
      <alignment horizontal="left" vertical="center"/>
      <protection hidden="1"/>
    </xf>
    <xf numFmtId="164" fontId="35" fillId="34" borderId="25" xfId="0" applyNumberFormat="1" applyFont="1" applyFill="1" applyBorder="1" applyAlignment="1" applyProtection="1">
      <alignment horizontal="left" vertical="center"/>
      <protection hidden="1"/>
    </xf>
    <xf numFmtId="0" fontId="25" fillId="34" borderId="26" xfId="0" applyFont="1" applyFill="1" applyBorder="1" applyAlignment="1" applyProtection="1">
      <alignment vertical="center"/>
      <protection hidden="1"/>
    </xf>
    <xf numFmtId="164" fontId="25" fillId="45" borderId="45" xfId="0" applyNumberFormat="1" applyFont="1" applyFill="1" applyBorder="1" applyAlignment="1" applyProtection="1">
      <alignment horizontal="center" vertical="center"/>
      <protection hidden="1"/>
    </xf>
    <xf numFmtId="164" fontId="26" fillId="43" borderId="21" xfId="0" applyNumberFormat="1" applyFont="1" applyFill="1" applyBorder="1" applyAlignment="1" applyProtection="1">
      <alignment horizontal="center" vertical="center"/>
      <protection hidden="1"/>
    </xf>
    <xf numFmtId="0" fontId="39" fillId="34" borderId="27" xfId="0" applyFont="1" applyFill="1" applyBorder="1" applyAlignment="1" applyProtection="1">
      <alignment horizontal="left" vertical="center"/>
      <protection hidden="1"/>
    </xf>
    <xf numFmtId="0" fontId="50" fillId="34" borderId="23" xfId="0" applyFont="1" applyFill="1" applyBorder="1" applyAlignment="1" applyProtection="1">
      <protection hidden="1"/>
    </xf>
    <xf numFmtId="3" fontId="35" fillId="34" borderId="23" xfId="0" applyNumberFormat="1" applyFont="1" applyFill="1" applyBorder="1" applyAlignment="1" applyProtection="1">
      <alignment vertical="center"/>
      <protection hidden="1"/>
    </xf>
    <xf numFmtId="0" fontId="25" fillId="34" borderId="38" xfId="0" applyFont="1" applyFill="1" applyBorder="1" applyAlignment="1" applyProtection="1">
      <alignment vertical="center"/>
      <protection hidden="1"/>
    </xf>
    <xf numFmtId="0" fontId="25" fillId="45" borderId="16" xfId="0" applyFont="1" applyFill="1" applyBorder="1" applyAlignment="1" applyProtection="1">
      <alignment horizontal="left" vertical="center"/>
      <protection hidden="1"/>
    </xf>
    <xf numFmtId="0" fontId="25" fillId="44" borderId="18" xfId="0" applyFont="1" applyFill="1" applyBorder="1" applyAlignment="1" applyProtection="1">
      <alignment vertical="center" wrapText="1"/>
      <protection hidden="1"/>
    </xf>
    <xf numFmtId="0" fontId="36" fillId="33" borderId="74" xfId="0" applyFont="1" applyFill="1" applyBorder="1" applyAlignment="1" applyProtection="1">
      <alignment horizontal="center" vertical="center"/>
      <protection hidden="1"/>
    </xf>
    <xf numFmtId="0" fontId="36" fillId="33" borderId="46" xfId="0" applyFont="1" applyFill="1" applyBorder="1" applyAlignment="1" applyProtection="1">
      <alignment horizontal="center" vertical="center"/>
      <protection hidden="1"/>
    </xf>
    <xf numFmtId="0" fontId="36" fillId="33" borderId="74" xfId="0" applyFont="1" applyFill="1" applyBorder="1" applyAlignment="1" applyProtection="1">
      <alignment horizontal="center" vertical="center" wrapText="1"/>
      <protection hidden="1"/>
    </xf>
    <xf numFmtId="0" fontId="30" fillId="37" borderId="0" xfId="0" applyFont="1" applyFill="1" applyBorder="1" applyAlignment="1" applyProtection="1">
      <alignment horizontal="center" vertical="center" wrapText="1"/>
      <protection hidden="1"/>
    </xf>
    <xf numFmtId="0" fontId="31" fillId="37" borderId="53" xfId="0" applyNumberFormat="1" applyFont="1" applyFill="1" applyBorder="1" applyAlignment="1" applyProtection="1">
      <alignment horizontal="center" textRotation="90" wrapText="1"/>
      <protection hidden="1"/>
    </xf>
    <xf numFmtId="0" fontId="31" fillId="37" borderId="34" xfId="0" applyNumberFormat="1" applyFont="1" applyFill="1" applyBorder="1" applyAlignment="1" applyProtection="1">
      <alignment horizontal="center" textRotation="90" wrapText="1"/>
      <protection hidden="1"/>
    </xf>
    <xf numFmtId="0" fontId="38" fillId="37" borderId="79" xfId="0" applyFont="1" applyFill="1" applyBorder="1" applyAlignment="1" applyProtection="1">
      <alignment horizontal="center" vertical="center"/>
      <protection hidden="1"/>
    </xf>
    <xf numFmtId="0" fontId="38" fillId="37" borderId="14" xfId="0" applyFont="1" applyFill="1" applyBorder="1" applyAlignment="1" applyProtection="1">
      <alignment horizontal="center" vertical="center"/>
      <protection hidden="1"/>
    </xf>
    <xf numFmtId="0" fontId="38" fillId="37" borderId="49" xfId="0" applyFont="1" applyFill="1" applyBorder="1" applyAlignment="1" applyProtection="1">
      <alignment horizontal="center" vertical="center"/>
      <protection hidden="1"/>
    </xf>
    <xf numFmtId="0" fontId="37" fillId="39" borderId="24" xfId="0" applyFont="1" applyFill="1" applyBorder="1" applyAlignment="1" applyProtection="1">
      <alignment horizontal="center" vertical="center"/>
      <protection hidden="1"/>
    </xf>
    <xf numFmtId="0" fontId="25" fillId="39" borderId="25" xfId="0" applyFont="1" applyFill="1" applyBorder="1" applyProtection="1">
      <protection hidden="1"/>
    </xf>
    <xf numFmtId="0" fontId="37" fillId="39" borderId="33" xfId="0" applyFont="1" applyFill="1" applyBorder="1" applyAlignment="1" applyProtection="1">
      <alignment horizontal="center" vertical="center"/>
      <protection hidden="1"/>
    </xf>
    <xf numFmtId="0" fontId="25" fillId="39" borderId="0" xfId="0" applyFont="1" applyFill="1" applyBorder="1" applyAlignment="1" applyProtection="1">
      <alignment vertical="center"/>
      <protection hidden="1"/>
    </xf>
    <xf numFmtId="0" fontId="30" fillId="39" borderId="0" xfId="0" applyFont="1" applyFill="1" applyBorder="1" applyAlignment="1" applyProtection="1">
      <alignment horizontal="center" vertical="center" wrapText="1"/>
      <protection hidden="1"/>
    </xf>
    <xf numFmtId="0" fontId="31" fillId="39" borderId="80" xfId="0" applyNumberFormat="1" applyFont="1" applyFill="1" applyBorder="1" applyAlignment="1" applyProtection="1">
      <alignment horizontal="center" textRotation="90" wrapText="1"/>
      <protection hidden="1"/>
    </xf>
    <xf numFmtId="0" fontId="31" fillId="39" borderId="53" xfId="0" applyNumberFormat="1" applyFont="1" applyFill="1" applyBorder="1" applyAlignment="1" applyProtection="1">
      <alignment horizontal="center" textRotation="90" wrapText="1"/>
      <protection hidden="1"/>
    </xf>
    <xf numFmtId="0" fontId="31" fillId="39" borderId="34" xfId="0" applyNumberFormat="1" applyFont="1" applyFill="1" applyBorder="1" applyAlignment="1" applyProtection="1">
      <alignment horizontal="center" textRotation="90" wrapText="1"/>
      <protection hidden="1"/>
    </xf>
    <xf numFmtId="0" fontId="38" fillId="39" borderId="79" xfId="0" applyFont="1" applyFill="1" applyBorder="1" applyAlignment="1" applyProtection="1">
      <alignment horizontal="center" vertical="center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0" fontId="38" fillId="39" borderId="49" xfId="0" applyFont="1" applyFill="1" applyBorder="1" applyAlignment="1" applyProtection="1">
      <alignment horizontal="center" vertical="center"/>
      <protection hidden="1"/>
    </xf>
    <xf numFmtId="0" fontId="26" fillId="39" borderId="82" xfId="0" applyFont="1" applyFill="1" applyBorder="1" applyAlignment="1" applyProtection="1">
      <alignment horizontal="center" vertical="center"/>
      <protection hidden="1"/>
    </xf>
    <xf numFmtId="0" fontId="26" fillId="39" borderId="98" xfId="0" applyFont="1" applyFill="1" applyBorder="1" applyAlignment="1" applyProtection="1">
      <alignment horizontal="center" vertical="center"/>
      <protection hidden="1"/>
    </xf>
    <xf numFmtId="0" fontId="40" fillId="46" borderId="28" xfId="0" applyFont="1" applyFill="1" applyBorder="1" applyAlignment="1" applyProtection="1">
      <alignment horizontal="center" vertical="center"/>
      <protection hidden="1"/>
    </xf>
    <xf numFmtId="0" fontId="26" fillId="46" borderId="82" xfId="0" applyFont="1" applyFill="1" applyBorder="1" applyAlignment="1" applyProtection="1">
      <alignment horizontal="center" vertical="center"/>
      <protection hidden="1"/>
    </xf>
    <xf numFmtId="0" fontId="26" fillId="46" borderId="98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" fontId="47" fillId="47" borderId="11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Protection="1"/>
    <xf numFmtId="0" fontId="25" fillId="0" borderId="11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vertical="center"/>
      <protection hidden="1"/>
    </xf>
    <xf numFmtId="0" fontId="36" fillId="33" borderId="44" xfId="0" applyFont="1" applyFill="1" applyBorder="1" applyAlignment="1" applyProtection="1">
      <alignment horizontal="center" vertical="center"/>
      <protection hidden="1"/>
    </xf>
    <xf numFmtId="49" fontId="0" fillId="45" borderId="16" xfId="0" applyNumberFormat="1" applyFill="1" applyBorder="1" applyAlignment="1" applyProtection="1">
      <alignment horizontal="center" vertical="top"/>
      <protection hidden="1"/>
    </xf>
    <xf numFmtId="0" fontId="36" fillId="33" borderId="44" xfId="0" applyFont="1" applyFill="1" applyBorder="1" applyAlignment="1" applyProtection="1">
      <alignment horizontal="center" vertical="center" wrapText="1"/>
      <protection hidden="1"/>
    </xf>
    <xf numFmtId="0" fontId="36" fillId="33" borderId="45" xfId="0" applyFont="1" applyFill="1" applyBorder="1" applyAlignment="1" applyProtection="1">
      <alignment horizontal="center" vertical="center"/>
      <protection hidden="1"/>
    </xf>
    <xf numFmtId="0" fontId="36" fillId="33" borderId="44" xfId="0" applyFont="1" applyFill="1" applyBorder="1" applyAlignment="1" applyProtection="1">
      <alignment horizontal="center" vertical="center"/>
      <protection locked="0"/>
    </xf>
    <xf numFmtId="0" fontId="36" fillId="33" borderId="46" xfId="0" applyFont="1" applyFill="1" applyBorder="1" applyAlignment="1" applyProtection="1">
      <alignment horizontal="center" vertical="center"/>
      <protection locked="0"/>
    </xf>
    <xf numFmtId="0" fontId="36" fillId="33" borderId="44" xfId="0" applyFont="1" applyFill="1" applyBorder="1" applyAlignment="1" applyProtection="1">
      <alignment horizontal="center" vertical="center" wrapText="1"/>
      <protection locked="0"/>
    </xf>
    <xf numFmtId="0" fontId="36" fillId="33" borderId="45" xfId="0" applyFont="1" applyFill="1" applyBorder="1" applyAlignment="1" applyProtection="1">
      <alignment horizontal="center" vertical="center"/>
      <protection locked="0"/>
    </xf>
    <xf numFmtId="0" fontId="16" fillId="48" borderId="11" xfId="0" applyFont="1" applyFill="1" applyBorder="1" applyAlignment="1" applyProtection="1">
      <alignment horizontal="center" vertical="center" wrapText="1"/>
      <protection hidden="1"/>
    </xf>
    <xf numFmtId="0" fontId="16" fillId="49" borderId="1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47" borderId="11" xfId="0" applyFill="1" applyBorder="1" applyProtection="1">
      <protection hidden="1"/>
    </xf>
    <xf numFmtId="0" fontId="0" fillId="50" borderId="11" xfId="0" applyFill="1" applyBorder="1" applyProtection="1">
      <protection hidden="1"/>
    </xf>
    <xf numFmtId="49" fontId="0" fillId="0" borderId="1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Protection="1">
      <protection hidden="1"/>
    </xf>
    <xf numFmtId="0" fontId="0" fillId="0" borderId="0" xfId="0" applyNumberFormat="1" applyAlignment="1" applyProtection="1">
      <alignment horizontal="center" vertical="center"/>
      <protection hidden="1"/>
    </xf>
    <xf numFmtId="0" fontId="48" fillId="0" borderId="0" xfId="0" applyFont="1" applyProtection="1">
      <protection hidden="1"/>
    </xf>
    <xf numFmtId="14" fontId="48" fillId="0" borderId="0" xfId="0" applyNumberFormat="1" applyFont="1" applyProtection="1">
      <protection hidden="1"/>
    </xf>
    <xf numFmtId="0" fontId="48" fillId="0" borderId="0" xfId="0" applyFont="1" applyBorder="1" applyAlignment="1" applyProtection="1">
      <alignment horizontal="right"/>
      <protection hidden="1"/>
    </xf>
    <xf numFmtId="49" fontId="48" fillId="0" borderId="0" xfId="0" applyNumberFormat="1" applyFont="1" applyBorder="1" applyProtection="1">
      <protection hidden="1"/>
    </xf>
    <xf numFmtId="0" fontId="48" fillId="0" borderId="0" xfId="0" applyNumberFormat="1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protection hidden="1"/>
    </xf>
    <xf numFmtId="0" fontId="48" fillId="0" borderId="0" xfId="0" applyFont="1" applyAlignment="1" applyProtection="1">
      <alignment wrapText="1"/>
      <protection hidden="1"/>
    </xf>
    <xf numFmtId="14" fontId="48" fillId="0" borderId="0" xfId="0" applyNumberFormat="1" applyFont="1" applyAlignment="1" applyProtection="1">
      <alignment wrapText="1"/>
      <protection hidden="1"/>
    </xf>
    <xf numFmtId="0" fontId="47" fillId="0" borderId="0" xfId="0" applyFont="1" applyBorder="1" applyAlignment="1" applyProtection="1">
      <alignment horizontal="right" wrapText="1" shrinkToFit="1"/>
      <protection hidden="1"/>
    </xf>
    <xf numFmtId="49" fontId="47" fillId="0" borderId="0" xfId="0" applyNumberFormat="1" applyFont="1" applyBorder="1" applyAlignment="1" applyProtection="1">
      <alignment wrapText="1" shrinkToFit="1"/>
      <protection hidden="1"/>
    </xf>
    <xf numFmtId="0" fontId="47" fillId="0" borderId="0" xfId="0" applyNumberFormat="1" applyFont="1" applyBorder="1" applyAlignment="1" applyProtection="1">
      <alignment horizontal="center" vertical="center" wrapText="1"/>
      <protection hidden="1"/>
    </xf>
    <xf numFmtId="49" fontId="47" fillId="0" borderId="0" xfId="0" applyNumberFormat="1" applyFont="1" applyBorder="1" applyProtection="1">
      <protection hidden="1"/>
    </xf>
    <xf numFmtId="0" fontId="48" fillId="47" borderId="11" xfId="0" applyFont="1" applyFill="1" applyBorder="1" applyAlignment="1" applyProtection="1">
      <alignment horizontal="center" vertical="center" wrapText="1"/>
      <protection hidden="1"/>
    </xf>
    <xf numFmtId="0" fontId="46" fillId="47" borderId="11" xfId="0" applyFont="1" applyFill="1" applyBorder="1" applyAlignment="1" applyProtection="1">
      <alignment horizontal="center" vertical="center"/>
      <protection hidden="1"/>
    </xf>
    <xf numFmtId="14" fontId="46" fillId="47" borderId="11" xfId="0" applyNumberFormat="1" applyFont="1" applyFill="1" applyBorder="1" applyAlignment="1" applyProtection="1">
      <alignment horizontal="center" vertical="center" wrapText="1"/>
      <protection hidden="1"/>
    </xf>
    <xf numFmtId="0" fontId="46" fillId="47" borderId="11" xfId="0" applyFont="1" applyFill="1" applyBorder="1" applyAlignment="1" applyProtection="1">
      <alignment horizontal="center" vertical="center" wrapText="1"/>
      <protection hidden="1"/>
    </xf>
    <xf numFmtId="49" fontId="46" fillId="47" borderId="11" xfId="0" applyNumberFormat="1" applyFont="1" applyFill="1" applyBorder="1" applyAlignment="1" applyProtection="1">
      <alignment horizontal="center" vertical="center" wrapText="1"/>
      <protection hidden="1"/>
    </xf>
    <xf numFmtId="0" fontId="46" fillId="47" borderId="11" xfId="0" applyNumberFormat="1" applyFont="1" applyFill="1" applyBorder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 wrapText="1"/>
      <protection hidden="1"/>
    </xf>
    <xf numFmtId="14" fontId="48" fillId="0" borderId="0" xfId="0" applyNumberFormat="1" applyFont="1" applyAlignment="1" applyProtection="1">
      <alignment vertical="center" wrapText="1"/>
      <protection hidden="1"/>
    </xf>
    <xf numFmtId="49" fontId="47" fillId="0" borderId="0" xfId="0" applyNumberFormat="1" applyFont="1" applyAlignment="1" applyProtection="1">
      <alignment vertical="center"/>
      <protection hidden="1"/>
    </xf>
    <xf numFmtId="0" fontId="0" fillId="47" borderId="11" xfId="0" applyFill="1" applyBorder="1" applyAlignment="1" applyProtection="1">
      <alignment horizontal="center"/>
      <protection hidden="1"/>
    </xf>
    <xf numFmtId="0" fontId="16" fillId="0" borderId="0" xfId="0" applyFont="1" applyAlignment="1">
      <alignment vertical="top" wrapText="1"/>
    </xf>
    <xf numFmtId="0" fontId="24" fillId="41" borderId="93" xfId="51" applyFont="1" applyFill="1" applyBorder="1" applyAlignment="1">
      <alignment horizontal="center" vertical="center" wrapText="1"/>
    </xf>
    <xf numFmtId="0" fontId="24" fillId="41" borderId="94" xfId="51" applyFont="1" applyFill="1" applyBorder="1" applyAlignment="1">
      <alignment horizontal="center" vertical="center" wrapText="1"/>
    </xf>
    <xf numFmtId="0" fontId="24" fillId="41" borderId="95" xfId="51" applyFont="1" applyFill="1" applyBorder="1" applyAlignment="1">
      <alignment horizontal="center" vertical="center" wrapText="1"/>
    </xf>
    <xf numFmtId="0" fontId="24" fillId="42" borderId="93" xfId="51" applyFont="1" applyFill="1" applyBorder="1" applyAlignment="1">
      <alignment horizontal="center" vertical="center"/>
    </xf>
    <xf numFmtId="0" fontId="24" fillId="42" borderId="94" xfId="51" applyFont="1" applyFill="1" applyBorder="1" applyAlignment="1">
      <alignment horizontal="center" vertical="center"/>
    </xf>
    <xf numFmtId="0" fontId="24" fillId="42" borderId="95" xfId="51" applyFont="1" applyFill="1" applyBorder="1" applyAlignment="1">
      <alignment horizontal="center" vertical="center"/>
    </xf>
    <xf numFmtId="0" fontId="24" fillId="43" borderId="93" xfId="51" applyFont="1" applyFill="1" applyBorder="1" applyAlignment="1">
      <alignment horizontal="center" vertical="center"/>
    </xf>
    <xf numFmtId="0" fontId="24" fillId="43" borderId="94" xfId="51" applyFont="1" applyFill="1" applyBorder="1" applyAlignment="1">
      <alignment horizontal="center" vertical="center"/>
    </xf>
    <xf numFmtId="0" fontId="24" fillId="43" borderId="95" xfId="51" applyFont="1" applyFill="1" applyBorder="1" applyAlignment="1">
      <alignment horizontal="center" vertical="center"/>
    </xf>
    <xf numFmtId="0" fontId="43" fillId="33" borderId="0" xfId="0" applyFont="1" applyFill="1" applyAlignment="1">
      <alignment horizontal="center" vertical="top"/>
    </xf>
    <xf numFmtId="0" fontId="37" fillId="33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center" vertical="center" shrinkToFit="1"/>
    </xf>
    <xf numFmtId="0" fontId="25" fillId="33" borderId="0" xfId="0" applyFont="1" applyFill="1" applyAlignment="1">
      <alignment horizontal="left" vertical="center" wrapText="1"/>
    </xf>
    <xf numFmtId="0" fontId="41" fillId="36" borderId="12" xfId="0" applyFont="1" applyFill="1" applyBorder="1" applyAlignment="1">
      <alignment horizontal="center" vertical="top"/>
    </xf>
    <xf numFmtId="0" fontId="41" fillId="36" borderId="16" xfId="0" applyFont="1" applyFill="1" applyBorder="1" applyAlignment="1">
      <alignment horizontal="center" vertical="top"/>
    </xf>
    <xf numFmtId="0" fontId="41" fillId="36" borderId="13" xfId="0" applyFont="1" applyFill="1" applyBorder="1" applyAlignment="1">
      <alignment horizontal="center" vertical="top"/>
    </xf>
    <xf numFmtId="0" fontId="44" fillId="33" borderId="17" xfId="0" applyFont="1" applyFill="1" applyBorder="1" applyAlignment="1">
      <alignment horizontal="center"/>
    </xf>
    <xf numFmtId="0" fontId="25" fillId="33" borderId="89" xfId="0" applyFont="1" applyFill="1" applyBorder="1" applyAlignment="1">
      <alignment vertical="center" wrapText="1"/>
    </xf>
    <xf numFmtId="0" fontId="25" fillId="33" borderId="67" xfId="0" applyFont="1" applyFill="1" applyBorder="1" applyAlignment="1">
      <alignment vertical="center" wrapText="1"/>
    </xf>
    <xf numFmtId="0" fontId="25" fillId="33" borderId="68" xfId="0" applyFont="1" applyFill="1" applyBorder="1" applyAlignment="1">
      <alignment vertical="center" wrapText="1"/>
    </xf>
    <xf numFmtId="0" fontId="25" fillId="33" borderId="67" xfId="0" applyFont="1" applyFill="1" applyBorder="1" applyAlignment="1">
      <alignment horizontal="left" vertical="top" wrapText="1"/>
    </xf>
    <xf numFmtId="0" fontId="25" fillId="33" borderId="68" xfId="0" applyFont="1" applyFill="1" applyBorder="1" applyAlignment="1">
      <alignment horizontal="left" vertical="top" wrapText="1"/>
    </xf>
    <xf numFmtId="0" fontId="46" fillId="47" borderId="11" xfId="0" applyFont="1" applyFill="1" applyBorder="1" applyAlignment="1">
      <alignment horizontal="left"/>
    </xf>
    <xf numFmtId="49" fontId="47" fillId="0" borderId="12" xfId="0" applyNumberFormat="1" applyFont="1" applyFill="1" applyBorder="1" applyAlignment="1" applyProtection="1">
      <alignment horizontal="left"/>
      <protection locked="0"/>
    </xf>
    <xf numFmtId="49" fontId="47" fillId="0" borderId="16" xfId="0" applyNumberFormat="1" applyFont="1" applyFill="1" applyBorder="1" applyAlignment="1" applyProtection="1">
      <alignment horizontal="left"/>
      <protection locked="0"/>
    </xf>
    <xf numFmtId="49" fontId="47" fillId="0" borderId="13" xfId="0" applyNumberFormat="1" applyFont="1" applyFill="1" applyBorder="1" applyAlignment="1" applyProtection="1">
      <alignment horizontal="left"/>
      <protection locked="0"/>
    </xf>
    <xf numFmtId="0" fontId="46" fillId="47" borderId="12" xfId="0" applyFont="1" applyFill="1" applyBorder="1" applyAlignment="1">
      <alignment horizontal="left"/>
    </xf>
    <xf numFmtId="0" fontId="46" fillId="47" borderId="16" xfId="0" applyFont="1" applyFill="1" applyBorder="1" applyAlignment="1">
      <alignment horizontal="left"/>
    </xf>
    <xf numFmtId="0" fontId="46" fillId="47" borderId="13" xfId="0" applyFont="1" applyFill="1" applyBorder="1" applyAlignment="1">
      <alignment horizontal="left"/>
    </xf>
    <xf numFmtId="14" fontId="47" fillId="0" borderId="12" xfId="0" applyNumberFormat="1" applyFont="1" applyFill="1" applyBorder="1" applyAlignment="1" applyProtection="1">
      <alignment horizontal="left"/>
      <protection locked="0"/>
    </xf>
    <xf numFmtId="14" fontId="47" fillId="0" borderId="16" xfId="0" applyNumberFormat="1" applyFont="1" applyFill="1" applyBorder="1" applyAlignment="1" applyProtection="1">
      <alignment horizontal="left"/>
      <protection locked="0"/>
    </xf>
    <xf numFmtId="14" fontId="47" fillId="0" borderId="13" xfId="0" applyNumberFormat="1" applyFont="1" applyFill="1" applyBorder="1" applyAlignment="1" applyProtection="1">
      <alignment horizontal="left"/>
      <protection locked="0"/>
    </xf>
    <xf numFmtId="49" fontId="47" fillId="47" borderId="12" xfId="0" applyNumberFormat="1" applyFont="1" applyFill="1" applyBorder="1" applyAlignment="1">
      <alignment horizontal="left"/>
    </xf>
    <xf numFmtId="14" fontId="47" fillId="47" borderId="13" xfId="0" applyNumberFormat="1" applyFont="1" applyFill="1" applyBorder="1" applyAlignment="1">
      <alignment horizontal="left"/>
    </xf>
    <xf numFmtId="14" fontId="47" fillId="47" borderId="12" xfId="0" applyNumberFormat="1" applyFont="1" applyFill="1" applyBorder="1" applyAlignment="1">
      <alignment horizontal="left"/>
    </xf>
    <xf numFmtId="0" fontId="36" fillId="34" borderId="22" xfId="0" applyFont="1" applyFill="1" applyBorder="1" applyAlignment="1" applyProtection="1">
      <alignment horizontal="center" vertical="center" textRotation="90"/>
      <protection hidden="1"/>
    </xf>
    <xf numFmtId="0" fontId="36" fillId="34" borderId="39" xfId="0" applyFont="1" applyFill="1" applyBorder="1" applyAlignment="1" applyProtection="1">
      <alignment horizontal="center" vertical="center" textRotation="90"/>
      <protection hidden="1"/>
    </xf>
    <xf numFmtId="0" fontId="36" fillId="34" borderId="51" xfId="0" applyFont="1" applyFill="1" applyBorder="1" applyAlignment="1" applyProtection="1">
      <alignment horizontal="center" vertical="center" textRotation="90"/>
      <protection hidden="1"/>
    </xf>
    <xf numFmtId="3" fontId="34" fillId="38" borderId="83" xfId="0" applyNumberFormat="1" applyFont="1" applyFill="1" applyBorder="1" applyAlignment="1" applyProtection="1">
      <alignment horizontal="center" vertical="center" wrapText="1"/>
      <protection hidden="1"/>
    </xf>
    <xf numFmtId="3" fontId="34" fillId="38" borderId="84" xfId="0" applyNumberFormat="1" applyFont="1" applyFill="1" applyBorder="1" applyAlignment="1" applyProtection="1">
      <alignment horizontal="center" vertical="center" wrapText="1"/>
      <protection hidden="1"/>
    </xf>
    <xf numFmtId="3" fontId="34" fillId="38" borderId="85" xfId="0" applyNumberFormat="1" applyFont="1" applyFill="1" applyBorder="1" applyAlignment="1" applyProtection="1">
      <alignment horizontal="center" vertical="center" wrapText="1"/>
      <protection hidden="1"/>
    </xf>
    <xf numFmtId="0" fontId="31" fillId="38" borderId="86" xfId="0" applyNumberFormat="1" applyFont="1" applyFill="1" applyBorder="1" applyAlignment="1" applyProtection="1">
      <alignment horizontal="center" textRotation="90" wrapText="1"/>
      <protection hidden="1"/>
    </xf>
    <xf numFmtId="0" fontId="31" fillId="38" borderId="80" xfId="0" applyNumberFormat="1" applyFont="1" applyFill="1" applyBorder="1" applyAlignment="1" applyProtection="1">
      <alignment horizontal="center" textRotation="90" wrapText="1"/>
      <protection hidden="1"/>
    </xf>
    <xf numFmtId="0" fontId="31" fillId="38" borderId="81" xfId="0" applyNumberFormat="1" applyFont="1" applyFill="1" applyBorder="1" applyAlignment="1" applyProtection="1">
      <alignment horizontal="center" textRotation="90" wrapText="1"/>
      <protection hidden="1"/>
    </xf>
    <xf numFmtId="0" fontId="31" fillId="38" borderId="82" xfId="0" applyNumberFormat="1" applyFont="1" applyFill="1" applyBorder="1" applyAlignment="1" applyProtection="1">
      <alignment horizontal="center" textRotation="90" wrapText="1"/>
      <protection hidden="1"/>
    </xf>
    <xf numFmtId="0" fontId="31" fillId="38" borderId="40" xfId="0" applyNumberFormat="1" applyFont="1" applyFill="1" applyBorder="1" applyAlignment="1" applyProtection="1">
      <alignment horizontal="center" textRotation="90" wrapText="1"/>
      <protection hidden="1"/>
    </xf>
    <xf numFmtId="0" fontId="31" fillId="38" borderId="75" xfId="0" applyNumberFormat="1" applyFont="1" applyFill="1" applyBorder="1" applyAlignment="1" applyProtection="1">
      <alignment horizontal="center" textRotation="90" wrapText="1"/>
      <protection hidden="1"/>
    </xf>
    <xf numFmtId="0" fontId="31" fillId="38" borderId="83" xfId="0" applyNumberFormat="1" applyFont="1" applyFill="1" applyBorder="1" applyAlignment="1" applyProtection="1">
      <alignment horizontal="center" textRotation="90" wrapText="1"/>
      <protection hidden="1"/>
    </xf>
    <xf numFmtId="0" fontId="31" fillId="38" borderId="84" xfId="0" applyNumberFormat="1" applyFont="1" applyFill="1" applyBorder="1" applyAlignment="1" applyProtection="1">
      <alignment horizontal="center" textRotation="90" wrapText="1"/>
      <protection hidden="1"/>
    </xf>
    <xf numFmtId="0" fontId="31" fillId="38" borderId="76" xfId="0" applyNumberFormat="1" applyFont="1" applyFill="1" applyBorder="1" applyAlignment="1" applyProtection="1">
      <alignment horizontal="center" textRotation="90" wrapText="1"/>
      <protection hidden="1"/>
    </xf>
    <xf numFmtId="0" fontId="38" fillId="38" borderId="22" xfId="0" applyFont="1" applyFill="1" applyBorder="1" applyAlignment="1" applyProtection="1">
      <alignment horizontal="center" vertical="center" wrapText="1"/>
      <protection hidden="1"/>
    </xf>
    <xf numFmtId="0" fontId="38" fillId="38" borderId="39" xfId="0" applyFont="1" applyFill="1" applyBorder="1" applyAlignment="1" applyProtection="1">
      <alignment horizontal="center" vertical="center" wrapText="1"/>
      <protection hidden="1"/>
    </xf>
    <xf numFmtId="0" fontId="33" fillId="34" borderId="15" xfId="0" applyNumberFormat="1" applyFont="1" applyFill="1" applyBorder="1" applyAlignment="1" applyProtection="1">
      <alignment horizontal="left" vertical="center"/>
      <protection hidden="1"/>
    </xf>
    <xf numFmtId="0" fontId="33" fillId="34" borderId="18" xfId="0" applyNumberFormat="1" applyFont="1" applyFill="1" applyBorder="1" applyAlignment="1" applyProtection="1">
      <alignment horizontal="left" vertical="center"/>
      <protection hidden="1"/>
    </xf>
    <xf numFmtId="0" fontId="33" fillId="34" borderId="64" xfId="0" applyNumberFormat="1" applyFont="1" applyFill="1" applyBorder="1" applyAlignment="1" applyProtection="1">
      <alignment horizontal="left" vertical="center"/>
      <protection hidden="1"/>
    </xf>
    <xf numFmtId="0" fontId="33" fillId="34" borderId="12" xfId="0" applyNumberFormat="1" applyFont="1" applyFill="1" applyBorder="1" applyAlignment="1" applyProtection="1">
      <alignment horizontal="left" vertical="center"/>
      <protection hidden="1"/>
    </xf>
    <xf numFmtId="0" fontId="33" fillId="34" borderId="16" xfId="0" applyNumberFormat="1" applyFont="1" applyFill="1" applyBorder="1" applyAlignment="1" applyProtection="1">
      <alignment horizontal="left" vertical="center"/>
      <protection hidden="1"/>
    </xf>
    <xf numFmtId="0" fontId="33" fillId="34" borderId="62" xfId="0" applyNumberFormat="1" applyFont="1" applyFill="1" applyBorder="1" applyAlignment="1" applyProtection="1">
      <alignment horizontal="left" vertical="center"/>
      <protection hidden="1"/>
    </xf>
    <xf numFmtId="0" fontId="33" fillId="34" borderId="58" xfId="0" applyNumberFormat="1" applyFont="1" applyFill="1" applyBorder="1" applyAlignment="1" applyProtection="1">
      <alignment horizontal="left" vertical="center"/>
      <protection hidden="1"/>
    </xf>
    <xf numFmtId="0" fontId="33" fillId="34" borderId="59" xfId="0" applyNumberFormat="1" applyFont="1" applyFill="1" applyBorder="1" applyAlignment="1" applyProtection="1">
      <alignment horizontal="left" vertical="center"/>
      <protection hidden="1"/>
    </xf>
    <xf numFmtId="0" fontId="33" fillId="34" borderId="63" xfId="0" applyNumberFormat="1" applyFont="1" applyFill="1" applyBorder="1" applyAlignment="1" applyProtection="1">
      <alignment horizontal="left" vertical="center"/>
      <protection hidden="1"/>
    </xf>
    <xf numFmtId="0" fontId="25" fillId="40" borderId="36" xfId="0" applyFont="1" applyFill="1" applyBorder="1" applyAlignment="1" applyProtection="1">
      <alignment horizontal="left" vertical="center" wrapText="1"/>
      <protection hidden="1"/>
    </xf>
    <xf numFmtId="0" fontId="25" fillId="40" borderId="16" xfId="0" applyFont="1" applyFill="1" applyBorder="1" applyAlignment="1" applyProtection="1">
      <alignment horizontal="left" vertical="center" wrapText="1"/>
      <protection hidden="1"/>
    </xf>
    <xf numFmtId="0" fontId="25" fillId="40" borderId="61" xfId="0" applyFont="1" applyFill="1" applyBorder="1" applyAlignment="1" applyProtection="1">
      <alignment horizontal="left" vertical="center" wrapText="1"/>
      <protection hidden="1"/>
    </xf>
    <xf numFmtId="0" fontId="25" fillId="40" borderId="57" xfId="0" applyFont="1" applyFill="1" applyBorder="1" applyAlignment="1" applyProtection="1">
      <alignment horizontal="left" vertical="center" wrapText="1"/>
      <protection hidden="1"/>
    </xf>
    <xf numFmtId="0" fontId="25" fillId="40" borderId="16" xfId="0" applyFont="1" applyFill="1" applyBorder="1" applyAlignment="1" applyProtection="1">
      <alignment vertical="center" wrapText="1"/>
      <protection hidden="1"/>
    </xf>
    <xf numFmtId="0" fontId="33" fillId="34" borderId="20" xfId="0" applyNumberFormat="1" applyFont="1" applyFill="1" applyBorder="1" applyAlignment="1" applyProtection="1">
      <alignment horizontal="left" vertical="center"/>
      <protection hidden="1"/>
    </xf>
    <xf numFmtId="0" fontId="33" fillId="34" borderId="41" xfId="0" applyNumberFormat="1" applyFont="1" applyFill="1" applyBorder="1" applyAlignment="1" applyProtection="1">
      <alignment horizontal="left" vertical="center"/>
      <protection hidden="1"/>
    </xf>
    <xf numFmtId="0" fontId="33" fillId="34" borderId="21" xfId="0" applyNumberFormat="1" applyFont="1" applyFill="1" applyBorder="1" applyAlignment="1" applyProtection="1">
      <alignment horizontal="left" vertical="center"/>
      <protection hidden="1"/>
    </xf>
    <xf numFmtId="0" fontId="26" fillId="34" borderId="24" xfId="0" applyFont="1" applyFill="1" applyBorder="1" applyAlignment="1" applyProtection="1">
      <alignment horizontal="center" vertical="center" wrapText="1"/>
      <protection hidden="1"/>
    </xf>
    <xf numFmtId="0" fontId="26" fillId="34" borderId="26" xfId="0" applyFont="1" applyFill="1" applyBorder="1" applyAlignment="1" applyProtection="1">
      <alignment horizontal="center" vertical="center"/>
      <protection hidden="1"/>
    </xf>
    <xf numFmtId="0" fontId="26" fillId="34" borderId="33" xfId="0" applyFont="1" applyFill="1" applyBorder="1" applyAlignment="1" applyProtection="1">
      <alignment horizontal="center" vertical="center"/>
      <protection hidden="1"/>
    </xf>
    <xf numFmtId="0" fontId="26" fillId="34" borderId="34" xfId="0" applyFont="1" applyFill="1" applyBorder="1" applyAlignment="1" applyProtection="1">
      <alignment horizontal="center" vertical="center"/>
      <protection hidden="1"/>
    </xf>
    <xf numFmtId="0" fontId="26" fillId="34" borderId="27" xfId="0" applyFont="1" applyFill="1" applyBorder="1" applyAlignment="1" applyProtection="1">
      <alignment horizontal="center" vertical="center"/>
      <protection hidden="1"/>
    </xf>
    <xf numFmtId="0" fontId="26" fillId="34" borderId="38" xfId="0" applyFont="1" applyFill="1" applyBorder="1" applyAlignment="1" applyProtection="1">
      <alignment horizontal="center" vertical="center"/>
      <protection hidden="1"/>
    </xf>
    <xf numFmtId="0" fontId="30" fillId="34" borderId="77" xfId="0" applyFont="1" applyFill="1" applyBorder="1" applyAlignment="1" applyProtection="1">
      <alignment horizontal="center" vertical="center" wrapText="1"/>
      <protection hidden="1"/>
    </xf>
    <xf numFmtId="0" fontId="30" fillId="34" borderId="78" xfId="0" applyFont="1" applyFill="1" applyBorder="1" applyAlignment="1" applyProtection="1">
      <alignment horizontal="center" vertical="center" wrapText="1"/>
      <protection hidden="1"/>
    </xf>
    <xf numFmtId="0" fontId="30" fillId="34" borderId="33" xfId="0" applyFont="1" applyFill="1" applyBorder="1" applyAlignment="1" applyProtection="1">
      <alignment horizontal="center" vertical="center" wrapText="1"/>
      <protection hidden="1"/>
    </xf>
    <xf numFmtId="0" fontId="30" fillId="34" borderId="34" xfId="0" applyFont="1" applyFill="1" applyBorder="1" applyAlignment="1" applyProtection="1">
      <alignment horizontal="center" vertical="center" wrapText="1"/>
      <protection hidden="1"/>
    </xf>
    <xf numFmtId="0" fontId="30" fillId="34" borderId="37" xfId="0" applyFont="1" applyFill="1" applyBorder="1" applyAlignment="1" applyProtection="1">
      <alignment horizontal="center" vertical="center" wrapText="1"/>
      <protection hidden="1"/>
    </xf>
    <xf numFmtId="0" fontId="30" fillId="34" borderId="64" xfId="0" applyFont="1" applyFill="1" applyBorder="1" applyAlignment="1" applyProtection="1">
      <alignment horizontal="center" vertical="center" wrapText="1"/>
      <protection hidden="1"/>
    </xf>
    <xf numFmtId="0" fontId="26" fillId="38" borderId="41" xfId="0" applyFont="1" applyFill="1" applyBorder="1" applyAlignment="1" applyProtection="1">
      <alignment horizontal="center" vertical="center"/>
      <protection hidden="1"/>
    </xf>
    <xf numFmtId="0" fontId="26" fillId="38" borderId="96" xfId="0" applyFont="1" applyFill="1" applyBorder="1" applyAlignment="1" applyProtection="1">
      <alignment horizontal="center" vertical="center"/>
      <protection hidden="1"/>
    </xf>
    <xf numFmtId="0" fontId="33" fillId="34" borderId="42" xfId="0" applyNumberFormat="1" applyFont="1" applyFill="1" applyBorder="1" applyAlignment="1" applyProtection="1">
      <alignment horizontal="left" vertical="center"/>
      <protection hidden="1"/>
    </xf>
    <xf numFmtId="0" fontId="33" fillId="34" borderId="13" xfId="0" applyNumberFormat="1" applyFont="1" applyFill="1" applyBorder="1" applyAlignment="1" applyProtection="1">
      <alignment horizontal="left" vertical="center"/>
      <protection hidden="1"/>
    </xf>
    <xf numFmtId="0" fontId="33" fillId="34" borderId="56" xfId="0" applyNumberFormat="1" applyFont="1" applyFill="1" applyBorder="1" applyAlignment="1" applyProtection="1">
      <alignment horizontal="left" vertical="center"/>
      <protection hidden="1"/>
    </xf>
    <xf numFmtId="0" fontId="33" fillId="34" borderId="57" xfId="0" applyNumberFormat="1" applyFont="1" applyFill="1" applyBorder="1" applyAlignment="1" applyProtection="1">
      <alignment horizontal="left" vertical="center"/>
      <protection hidden="1"/>
    </xf>
    <xf numFmtId="0" fontId="33" fillId="34" borderId="43" xfId="0" applyNumberFormat="1" applyFont="1" applyFill="1" applyBorder="1" applyAlignment="1" applyProtection="1">
      <alignment horizontal="left" vertical="center"/>
      <protection hidden="1"/>
    </xf>
    <xf numFmtId="0" fontId="26" fillId="34" borderId="19" xfId="0" applyFont="1" applyFill="1" applyBorder="1" applyAlignment="1" applyProtection="1">
      <alignment horizontal="center" vertical="center" wrapText="1"/>
      <protection hidden="1"/>
    </xf>
    <xf numFmtId="0" fontId="26" fillId="34" borderId="21" xfId="0" applyFont="1" applyFill="1" applyBorder="1" applyAlignment="1" applyProtection="1">
      <alignment horizontal="center" vertical="center" wrapText="1"/>
      <protection hidden="1"/>
    </xf>
    <xf numFmtId="0" fontId="33" fillId="34" borderId="0" xfId="0" applyFont="1" applyFill="1" applyBorder="1" applyAlignment="1" applyProtection="1">
      <alignment horizontal="left" vertical="top" wrapText="1"/>
      <protection hidden="1"/>
    </xf>
    <xf numFmtId="0" fontId="33" fillId="34" borderId="34" xfId="0" applyFont="1" applyFill="1" applyBorder="1" applyAlignment="1" applyProtection="1">
      <alignment horizontal="left" vertical="top" wrapText="1"/>
      <protection hidden="1"/>
    </xf>
    <xf numFmtId="3" fontId="26" fillId="38" borderId="24" xfId="0" applyNumberFormat="1" applyFont="1" applyFill="1" applyBorder="1" applyAlignment="1" applyProtection="1">
      <alignment horizontal="center" vertical="center"/>
      <protection hidden="1"/>
    </xf>
    <xf numFmtId="3" fontId="26" fillId="38" borderId="26" xfId="0" applyNumberFormat="1" applyFont="1" applyFill="1" applyBorder="1" applyAlignment="1" applyProtection="1">
      <alignment horizontal="center" vertical="center"/>
      <protection hidden="1"/>
    </xf>
    <xf numFmtId="0" fontId="26" fillId="34" borderId="33" xfId="0" applyFont="1" applyFill="1" applyBorder="1" applyAlignment="1" applyProtection="1">
      <alignment horizontal="center" vertical="center" wrapText="1"/>
      <protection hidden="1"/>
    </xf>
    <xf numFmtId="0" fontId="26" fillId="34" borderId="34" xfId="0" applyFont="1" applyFill="1" applyBorder="1" applyAlignment="1" applyProtection="1">
      <alignment horizontal="center" vertical="center" wrapText="1"/>
      <protection hidden="1"/>
    </xf>
    <xf numFmtId="0" fontId="25" fillId="44" borderId="16" xfId="0" applyFont="1" applyFill="1" applyBorder="1" applyAlignment="1" applyProtection="1">
      <alignment vertical="center" wrapText="1"/>
      <protection hidden="1"/>
    </xf>
    <xf numFmtId="0" fontId="25" fillId="44" borderId="36" xfId="0" applyFont="1" applyFill="1" applyBorder="1" applyAlignment="1" applyProtection="1">
      <alignment vertical="center" wrapText="1"/>
      <protection hidden="1"/>
    </xf>
    <xf numFmtId="0" fontId="25" fillId="44" borderId="57" xfId="0" applyFont="1" applyFill="1" applyBorder="1" applyAlignment="1" applyProtection="1">
      <alignment vertical="center" wrapText="1"/>
      <protection hidden="1"/>
    </xf>
    <xf numFmtId="164" fontId="26" fillId="43" borderId="41" xfId="0" applyNumberFormat="1" applyFont="1" applyFill="1" applyBorder="1" applyAlignment="1" applyProtection="1">
      <alignment horizontal="center" vertical="center"/>
      <protection hidden="1"/>
    </xf>
    <xf numFmtId="0" fontId="25" fillId="44" borderId="61" xfId="0" applyFont="1" applyFill="1" applyBorder="1" applyAlignment="1" applyProtection="1">
      <alignment vertical="center" wrapText="1"/>
      <protection hidden="1"/>
    </xf>
    <xf numFmtId="0" fontId="42" fillId="35" borderId="19" xfId="51" applyFont="1" applyFill="1" applyBorder="1" applyAlignment="1" applyProtection="1">
      <alignment horizontal="center" vertical="top"/>
      <protection hidden="1"/>
    </xf>
    <xf numFmtId="0" fontId="42" fillId="35" borderId="41" xfId="51" applyFont="1" applyFill="1" applyBorder="1" applyAlignment="1" applyProtection="1">
      <alignment horizontal="center" vertical="top"/>
      <protection hidden="1"/>
    </xf>
    <xf numFmtId="0" fontId="42" fillId="35" borderId="21" xfId="51" applyFont="1" applyFill="1" applyBorder="1" applyAlignment="1" applyProtection="1">
      <alignment horizontal="center" vertical="top"/>
      <protection hidden="1"/>
    </xf>
    <xf numFmtId="0" fontId="25" fillId="44" borderId="60" xfId="0" applyFont="1" applyFill="1" applyBorder="1" applyAlignment="1" applyProtection="1">
      <alignment vertical="center" wrapText="1"/>
      <protection hidden="1"/>
    </xf>
    <xf numFmtId="0" fontId="25" fillId="44" borderId="59" xfId="0" applyFont="1" applyFill="1" applyBorder="1" applyAlignment="1" applyProtection="1">
      <alignment vertical="center" wrapText="1"/>
      <protection hidden="1"/>
    </xf>
    <xf numFmtId="0" fontId="25" fillId="44" borderId="59" xfId="0" applyFont="1" applyFill="1" applyBorder="1" applyAlignment="1" applyProtection="1">
      <alignment horizontal="left" vertical="center" wrapText="1"/>
      <protection hidden="1"/>
    </xf>
    <xf numFmtId="0" fontId="32" fillId="38" borderId="33" xfId="0" applyFont="1" applyFill="1" applyBorder="1" applyAlignment="1" applyProtection="1">
      <alignment horizontal="center" vertical="top" wrapText="1"/>
      <protection hidden="1"/>
    </xf>
    <xf numFmtId="0" fontId="32" fillId="38" borderId="0" xfId="0" applyFont="1" applyFill="1" applyBorder="1" applyAlignment="1" applyProtection="1">
      <alignment horizontal="center" vertical="top" wrapText="1"/>
      <protection hidden="1"/>
    </xf>
    <xf numFmtId="0" fontId="25" fillId="40" borderId="59" xfId="0" applyFont="1" applyFill="1" applyBorder="1" applyAlignment="1" applyProtection="1">
      <alignment vertical="center" wrapText="1"/>
      <protection hidden="1"/>
    </xf>
    <xf numFmtId="164" fontId="26" fillId="39" borderId="41" xfId="0" applyNumberFormat="1" applyFont="1" applyFill="1" applyBorder="1" applyAlignment="1" applyProtection="1">
      <alignment horizontal="center" vertical="center"/>
      <protection hidden="1"/>
    </xf>
    <xf numFmtId="0" fontId="25" fillId="40" borderId="57" xfId="0" applyFont="1" applyFill="1" applyBorder="1" applyAlignment="1" applyProtection="1">
      <alignment vertical="center" wrapText="1"/>
      <protection hidden="1"/>
    </xf>
    <xf numFmtId="0" fontId="25" fillId="40" borderId="60" xfId="0" applyFont="1" applyFill="1" applyBorder="1" applyAlignment="1" applyProtection="1">
      <alignment horizontal="left" vertical="center" wrapText="1"/>
      <protection hidden="1"/>
    </xf>
    <xf numFmtId="0" fontId="25" fillId="40" borderId="59" xfId="0" applyFont="1" applyFill="1" applyBorder="1" applyAlignment="1" applyProtection="1">
      <alignment horizontal="left" vertical="center" wrapText="1"/>
      <protection hidden="1"/>
    </xf>
    <xf numFmtId="0" fontId="28" fillId="38" borderId="24" xfId="0" applyFont="1" applyFill="1" applyBorder="1" applyAlignment="1" applyProtection="1">
      <alignment horizontal="center" vertical="center" wrapText="1"/>
      <protection hidden="1"/>
    </xf>
    <xf numFmtId="0" fontId="28" fillId="38" borderId="25" xfId="0" applyFont="1" applyFill="1" applyBorder="1" applyAlignment="1" applyProtection="1">
      <alignment horizontal="center" vertical="center" wrapText="1"/>
      <protection hidden="1"/>
    </xf>
    <xf numFmtId="0" fontId="28" fillId="38" borderId="26" xfId="0" applyFont="1" applyFill="1" applyBorder="1" applyAlignment="1" applyProtection="1">
      <alignment horizontal="center" vertical="center" wrapText="1"/>
      <protection hidden="1"/>
    </xf>
    <xf numFmtId="0" fontId="28" fillId="38" borderId="33" xfId="0" applyFont="1" applyFill="1" applyBorder="1" applyAlignment="1" applyProtection="1">
      <alignment horizontal="center" vertical="center" wrapText="1"/>
      <protection hidden="1"/>
    </xf>
    <xf numFmtId="0" fontId="28" fillId="38" borderId="0" xfId="0" applyFont="1" applyFill="1" applyBorder="1" applyAlignment="1" applyProtection="1">
      <alignment horizontal="center" vertical="center" wrapText="1"/>
      <protection hidden="1"/>
    </xf>
    <xf numFmtId="0" fontId="28" fillId="38" borderId="34" xfId="0" applyFont="1" applyFill="1" applyBorder="1" applyAlignment="1" applyProtection="1">
      <alignment horizontal="center" vertical="center" wrapText="1"/>
      <protection hidden="1"/>
    </xf>
    <xf numFmtId="0" fontId="28" fillId="38" borderId="27" xfId="0" applyFont="1" applyFill="1" applyBorder="1" applyAlignment="1" applyProtection="1">
      <alignment horizontal="center" vertical="center" wrapText="1"/>
      <protection hidden="1"/>
    </xf>
    <xf numFmtId="0" fontId="28" fillId="38" borderId="23" xfId="0" applyFont="1" applyFill="1" applyBorder="1" applyAlignment="1" applyProtection="1">
      <alignment horizontal="center" vertical="center" wrapText="1"/>
      <protection hidden="1"/>
    </xf>
    <xf numFmtId="0" fontId="28" fillId="38" borderId="38" xfId="0" applyFont="1" applyFill="1" applyBorder="1" applyAlignment="1" applyProtection="1">
      <alignment horizontal="center" vertical="center" wrapText="1"/>
      <protection hidden="1"/>
    </xf>
    <xf numFmtId="0" fontId="26" fillId="39" borderId="41" xfId="0" applyFont="1" applyFill="1" applyBorder="1" applyAlignment="1" applyProtection="1">
      <alignment horizontal="center" vertical="center"/>
      <protection hidden="1"/>
    </xf>
    <xf numFmtId="0" fontId="26" fillId="39" borderId="96" xfId="0" applyFont="1" applyFill="1" applyBorder="1" applyAlignment="1" applyProtection="1">
      <alignment horizontal="center" vertical="center"/>
      <protection hidden="1"/>
    </xf>
    <xf numFmtId="3" fontId="26" fillId="39" borderId="24" xfId="0" applyNumberFormat="1" applyFont="1" applyFill="1" applyBorder="1" applyAlignment="1" applyProtection="1">
      <alignment horizontal="center" vertical="center"/>
      <protection hidden="1"/>
    </xf>
    <xf numFmtId="3" fontId="26" fillId="39" borderId="26" xfId="0" applyNumberFormat="1" applyFont="1" applyFill="1" applyBorder="1" applyAlignment="1" applyProtection="1">
      <alignment horizontal="center" vertical="center"/>
      <protection hidden="1"/>
    </xf>
    <xf numFmtId="0" fontId="31" fillId="39" borderId="82" xfId="0" applyNumberFormat="1" applyFont="1" applyFill="1" applyBorder="1" applyAlignment="1" applyProtection="1">
      <alignment horizontal="center" textRotation="90" wrapText="1"/>
      <protection hidden="1"/>
    </xf>
    <xf numFmtId="0" fontId="31" fillId="39" borderId="40" xfId="0" applyNumberFormat="1" applyFont="1" applyFill="1" applyBorder="1" applyAlignment="1" applyProtection="1">
      <alignment horizontal="center" textRotation="90" wrapText="1"/>
      <protection hidden="1"/>
    </xf>
    <xf numFmtId="0" fontId="31" fillId="39" borderId="75" xfId="0" applyNumberFormat="1" applyFont="1" applyFill="1" applyBorder="1" applyAlignment="1" applyProtection="1">
      <alignment horizontal="center" textRotation="90" wrapText="1"/>
      <protection hidden="1"/>
    </xf>
    <xf numFmtId="0" fontId="31" fillId="39" borderId="83" xfId="0" applyNumberFormat="1" applyFont="1" applyFill="1" applyBorder="1" applyAlignment="1" applyProtection="1">
      <alignment horizontal="center" textRotation="90" wrapText="1"/>
      <protection hidden="1"/>
    </xf>
    <xf numFmtId="0" fontId="31" fillId="39" borderId="84" xfId="0" applyNumberFormat="1" applyFont="1" applyFill="1" applyBorder="1" applyAlignment="1" applyProtection="1">
      <alignment horizontal="center" textRotation="90" wrapText="1"/>
      <protection hidden="1"/>
    </xf>
    <xf numFmtId="0" fontId="31" fillId="39" borderId="76" xfId="0" applyNumberFormat="1" applyFont="1" applyFill="1" applyBorder="1" applyAlignment="1" applyProtection="1">
      <alignment horizontal="center" textRotation="90" wrapText="1"/>
      <protection hidden="1"/>
    </xf>
    <xf numFmtId="3" fontId="34" fillId="39" borderId="83" xfId="0" applyNumberFormat="1" applyFont="1" applyFill="1" applyBorder="1" applyAlignment="1" applyProtection="1">
      <alignment horizontal="center" vertical="center" wrapText="1"/>
      <protection hidden="1"/>
    </xf>
    <xf numFmtId="3" fontId="34" fillId="39" borderId="84" xfId="0" applyNumberFormat="1" applyFont="1" applyFill="1" applyBorder="1" applyAlignment="1" applyProtection="1">
      <alignment horizontal="center" vertical="center" wrapText="1"/>
      <protection hidden="1"/>
    </xf>
    <xf numFmtId="3" fontId="34" fillId="39" borderId="85" xfId="0" applyNumberFormat="1" applyFont="1" applyFill="1" applyBorder="1" applyAlignment="1" applyProtection="1">
      <alignment horizontal="center" vertical="center" wrapText="1"/>
      <protection hidden="1"/>
    </xf>
    <xf numFmtId="0" fontId="32" fillId="39" borderId="33" xfId="0" applyFont="1" applyFill="1" applyBorder="1" applyAlignment="1" applyProtection="1">
      <alignment horizontal="center" vertical="top" wrapText="1"/>
      <protection hidden="1"/>
    </xf>
    <xf numFmtId="0" fontId="32" fillId="39" borderId="0" xfId="0" applyFont="1" applyFill="1" applyBorder="1" applyAlignment="1" applyProtection="1">
      <alignment horizontal="center" vertical="top" wrapText="1"/>
      <protection hidden="1"/>
    </xf>
    <xf numFmtId="0" fontId="28" fillId="39" borderId="24" xfId="0" applyFont="1" applyFill="1" applyBorder="1" applyAlignment="1" applyProtection="1">
      <alignment horizontal="center" vertical="center" wrapText="1"/>
      <protection hidden="1"/>
    </xf>
    <xf numFmtId="0" fontId="28" fillId="39" borderId="25" xfId="0" applyFont="1" applyFill="1" applyBorder="1" applyAlignment="1" applyProtection="1">
      <alignment horizontal="center" vertical="center" wrapText="1"/>
      <protection hidden="1"/>
    </xf>
    <xf numFmtId="0" fontId="28" fillId="39" borderId="26" xfId="0" applyFont="1" applyFill="1" applyBorder="1" applyAlignment="1" applyProtection="1">
      <alignment horizontal="center" vertical="center" wrapText="1"/>
      <protection hidden="1"/>
    </xf>
    <xf numFmtId="0" fontId="28" fillId="39" borderId="33" xfId="0" applyFont="1" applyFill="1" applyBorder="1" applyAlignment="1" applyProtection="1">
      <alignment horizontal="center" vertical="center" wrapText="1"/>
      <protection hidden="1"/>
    </xf>
    <xf numFmtId="0" fontId="28" fillId="39" borderId="0" xfId="0" applyFont="1" applyFill="1" applyBorder="1" applyAlignment="1" applyProtection="1">
      <alignment horizontal="center" vertical="center" wrapText="1"/>
      <protection hidden="1"/>
    </xf>
    <xf numFmtId="0" fontId="28" fillId="39" borderId="34" xfId="0" applyFont="1" applyFill="1" applyBorder="1" applyAlignment="1" applyProtection="1">
      <alignment horizontal="center" vertical="center" wrapText="1"/>
      <protection hidden="1"/>
    </xf>
    <xf numFmtId="0" fontId="28" fillId="39" borderId="27" xfId="0" applyFont="1" applyFill="1" applyBorder="1" applyAlignment="1" applyProtection="1">
      <alignment horizontal="center" vertical="center" wrapText="1"/>
      <protection hidden="1"/>
    </xf>
    <xf numFmtId="0" fontId="28" fillId="39" borderId="23" xfId="0" applyFont="1" applyFill="1" applyBorder="1" applyAlignment="1" applyProtection="1">
      <alignment horizontal="center" vertical="center" wrapText="1"/>
      <protection hidden="1"/>
    </xf>
    <xf numFmtId="0" fontId="28" fillId="39" borderId="38" xfId="0" applyFont="1" applyFill="1" applyBorder="1" applyAlignment="1" applyProtection="1">
      <alignment horizontal="center" vertical="center" wrapText="1"/>
      <protection hidden="1"/>
    </xf>
    <xf numFmtId="0" fontId="38" fillId="39" borderId="22" xfId="0" applyFont="1" applyFill="1" applyBorder="1" applyAlignment="1" applyProtection="1">
      <alignment horizontal="center" vertical="center" wrapText="1"/>
      <protection hidden="1"/>
    </xf>
    <xf numFmtId="0" fontId="38" fillId="39" borderId="39" xfId="0" applyFont="1" applyFill="1" applyBorder="1" applyAlignment="1" applyProtection="1">
      <alignment horizontal="center" vertical="center" wrapText="1"/>
      <protection hidden="1"/>
    </xf>
    <xf numFmtId="0" fontId="31" fillId="39" borderId="86" xfId="0" applyNumberFormat="1" applyFont="1" applyFill="1" applyBorder="1" applyAlignment="1" applyProtection="1">
      <alignment horizontal="center" textRotation="90" wrapText="1"/>
      <protection hidden="1"/>
    </xf>
    <xf numFmtId="0" fontId="31" fillId="39" borderId="80" xfId="0" applyNumberFormat="1" applyFont="1" applyFill="1" applyBorder="1" applyAlignment="1" applyProtection="1">
      <alignment horizontal="center" textRotation="90" wrapText="1"/>
      <protection hidden="1"/>
    </xf>
    <xf numFmtId="0" fontId="31" fillId="39" borderId="81" xfId="0" applyNumberFormat="1" applyFont="1" applyFill="1" applyBorder="1" applyAlignment="1" applyProtection="1">
      <alignment horizontal="center" textRotation="90" wrapText="1"/>
      <protection hidden="1"/>
    </xf>
    <xf numFmtId="0" fontId="26" fillId="46" borderId="41" xfId="0" applyFont="1" applyFill="1" applyBorder="1" applyAlignment="1" applyProtection="1">
      <alignment horizontal="center" vertical="center"/>
      <protection hidden="1"/>
    </xf>
    <xf numFmtId="0" fontId="26" fillId="46" borderId="96" xfId="0" applyFont="1" applyFill="1" applyBorder="1" applyAlignment="1" applyProtection="1">
      <alignment horizontal="center" vertical="center"/>
      <protection hidden="1"/>
    </xf>
    <xf numFmtId="3" fontId="26" fillId="46" borderId="24" xfId="0" applyNumberFormat="1" applyFont="1" applyFill="1" applyBorder="1" applyAlignment="1" applyProtection="1">
      <alignment horizontal="center" vertical="center"/>
      <protection hidden="1"/>
    </xf>
    <xf numFmtId="3" fontId="26" fillId="46" borderId="26" xfId="0" applyNumberFormat="1" applyFont="1" applyFill="1" applyBorder="1" applyAlignment="1" applyProtection="1">
      <alignment horizontal="center" vertical="center"/>
      <protection hidden="1"/>
    </xf>
    <xf numFmtId="0" fontId="31" fillId="37" borderId="82" xfId="0" applyNumberFormat="1" applyFont="1" applyFill="1" applyBorder="1" applyAlignment="1" applyProtection="1">
      <alignment horizontal="center" textRotation="90" wrapText="1"/>
      <protection hidden="1"/>
    </xf>
    <xf numFmtId="0" fontId="31" fillId="37" borderId="40" xfId="0" applyNumberFormat="1" applyFont="1" applyFill="1" applyBorder="1" applyAlignment="1" applyProtection="1">
      <alignment horizontal="center" textRotation="90" wrapText="1"/>
      <protection hidden="1"/>
    </xf>
    <xf numFmtId="0" fontId="31" fillId="37" borderId="75" xfId="0" applyNumberFormat="1" applyFont="1" applyFill="1" applyBorder="1" applyAlignment="1" applyProtection="1">
      <alignment horizontal="center" textRotation="90" wrapText="1"/>
      <protection hidden="1"/>
    </xf>
    <xf numFmtId="0" fontId="31" fillId="37" borderId="83" xfId="0" applyNumberFormat="1" applyFont="1" applyFill="1" applyBorder="1" applyAlignment="1" applyProtection="1">
      <alignment horizontal="center" textRotation="90" wrapText="1"/>
      <protection hidden="1"/>
    </xf>
    <xf numFmtId="0" fontId="31" fillId="37" borderId="84" xfId="0" applyNumberFormat="1" applyFont="1" applyFill="1" applyBorder="1" applyAlignment="1" applyProtection="1">
      <alignment horizontal="center" textRotation="90" wrapText="1"/>
      <protection hidden="1"/>
    </xf>
    <xf numFmtId="0" fontId="31" fillId="37" borderId="76" xfId="0" applyNumberFormat="1" applyFont="1" applyFill="1" applyBorder="1" applyAlignment="1" applyProtection="1">
      <alignment horizontal="center" textRotation="90" wrapText="1"/>
      <protection hidden="1"/>
    </xf>
    <xf numFmtId="3" fontId="34" fillId="37" borderId="83" xfId="0" applyNumberFormat="1" applyFont="1" applyFill="1" applyBorder="1" applyAlignment="1" applyProtection="1">
      <alignment horizontal="center" vertical="center" wrapText="1"/>
      <protection hidden="1"/>
    </xf>
    <xf numFmtId="3" fontId="34" fillId="37" borderId="84" xfId="0" applyNumberFormat="1" applyFont="1" applyFill="1" applyBorder="1" applyAlignment="1" applyProtection="1">
      <alignment horizontal="center" vertical="center" wrapText="1"/>
      <protection hidden="1"/>
    </xf>
    <xf numFmtId="3" fontId="34" fillId="37" borderId="85" xfId="0" applyNumberFormat="1" applyFont="1" applyFill="1" applyBorder="1" applyAlignment="1" applyProtection="1">
      <alignment horizontal="center" vertical="center" wrapText="1"/>
      <protection hidden="1"/>
    </xf>
    <xf numFmtId="0" fontId="32" fillId="37" borderId="33" xfId="0" applyFont="1" applyFill="1" applyBorder="1" applyAlignment="1" applyProtection="1">
      <alignment horizontal="center" vertical="top" wrapText="1"/>
      <protection hidden="1"/>
    </xf>
    <xf numFmtId="0" fontId="32" fillId="37" borderId="0" xfId="0" applyFont="1" applyFill="1" applyBorder="1" applyAlignment="1" applyProtection="1">
      <alignment horizontal="center" vertical="top" wrapText="1"/>
      <protection hidden="1"/>
    </xf>
    <xf numFmtId="0" fontId="28" fillId="37" borderId="24" xfId="0" applyFont="1" applyFill="1" applyBorder="1" applyAlignment="1" applyProtection="1">
      <alignment horizontal="center" vertical="center" wrapText="1"/>
      <protection hidden="1"/>
    </xf>
    <xf numFmtId="0" fontId="28" fillId="37" borderId="25" xfId="0" applyFont="1" applyFill="1" applyBorder="1" applyAlignment="1" applyProtection="1">
      <alignment horizontal="center" vertical="center" wrapText="1"/>
      <protection hidden="1"/>
    </xf>
    <xf numFmtId="0" fontId="28" fillId="37" borderId="26" xfId="0" applyFont="1" applyFill="1" applyBorder="1" applyAlignment="1" applyProtection="1">
      <alignment horizontal="center" vertical="center" wrapText="1"/>
      <protection hidden="1"/>
    </xf>
    <xf numFmtId="0" fontId="28" fillId="37" borderId="33" xfId="0" applyFont="1" applyFill="1" applyBorder="1" applyAlignment="1" applyProtection="1">
      <alignment horizontal="center" vertical="center" wrapText="1"/>
      <protection hidden="1"/>
    </xf>
    <xf numFmtId="0" fontId="28" fillId="37" borderId="0" xfId="0" applyFont="1" applyFill="1" applyBorder="1" applyAlignment="1" applyProtection="1">
      <alignment horizontal="center" vertical="center" wrapText="1"/>
      <protection hidden="1"/>
    </xf>
    <xf numFmtId="0" fontId="28" fillId="37" borderId="34" xfId="0" applyFont="1" applyFill="1" applyBorder="1" applyAlignment="1" applyProtection="1">
      <alignment horizontal="center" vertical="center" wrapText="1"/>
      <protection hidden="1"/>
    </xf>
    <xf numFmtId="0" fontId="28" fillId="37" borderId="27" xfId="0" applyFont="1" applyFill="1" applyBorder="1" applyAlignment="1" applyProtection="1">
      <alignment horizontal="center" vertical="center" wrapText="1"/>
      <protection hidden="1"/>
    </xf>
    <xf numFmtId="0" fontId="28" fillId="37" borderId="23" xfId="0" applyFont="1" applyFill="1" applyBorder="1" applyAlignment="1" applyProtection="1">
      <alignment horizontal="center" vertical="center" wrapText="1"/>
      <protection hidden="1"/>
    </xf>
    <xf numFmtId="0" fontId="28" fillId="37" borderId="38" xfId="0" applyFont="1" applyFill="1" applyBorder="1" applyAlignment="1" applyProtection="1">
      <alignment horizontal="center" vertical="center" wrapText="1"/>
      <protection hidden="1"/>
    </xf>
    <xf numFmtId="0" fontId="38" fillId="37" borderId="22" xfId="0" applyFont="1" applyFill="1" applyBorder="1" applyAlignment="1" applyProtection="1">
      <alignment horizontal="center" vertical="center" wrapText="1"/>
      <protection hidden="1"/>
    </xf>
    <xf numFmtId="0" fontId="38" fillId="37" borderId="39" xfId="0" applyFont="1" applyFill="1" applyBorder="1" applyAlignment="1" applyProtection="1">
      <alignment horizontal="center" vertical="center" wrapText="1"/>
      <protection hidden="1"/>
    </xf>
    <xf numFmtId="0" fontId="31" fillId="37" borderId="86" xfId="0" applyNumberFormat="1" applyFont="1" applyFill="1" applyBorder="1" applyAlignment="1" applyProtection="1">
      <alignment horizontal="center" textRotation="90" wrapText="1"/>
      <protection hidden="1"/>
    </xf>
    <xf numFmtId="0" fontId="31" fillId="37" borderId="80" xfId="0" applyNumberFormat="1" applyFont="1" applyFill="1" applyBorder="1" applyAlignment="1" applyProtection="1">
      <alignment horizontal="center" textRotation="90" wrapText="1"/>
      <protection hidden="1"/>
    </xf>
    <xf numFmtId="0" fontId="31" fillId="37" borderId="81" xfId="0" applyNumberFormat="1" applyFont="1" applyFill="1" applyBorder="1" applyAlignment="1" applyProtection="1">
      <alignment horizontal="center" textRotation="90" wrapText="1"/>
      <protection hidden="1"/>
    </xf>
    <xf numFmtId="0" fontId="29" fillId="33" borderId="18" xfId="0" applyFont="1" applyFill="1" applyBorder="1" applyAlignment="1" applyProtection="1">
      <alignment horizontal="center" vertical="center" shrinkToFit="1"/>
      <protection hidden="1"/>
    </xf>
    <xf numFmtId="0" fontId="46" fillId="47" borderId="11" xfId="0" applyFont="1" applyFill="1" applyBorder="1" applyAlignment="1" applyProtection="1">
      <alignment horizontal="left"/>
      <protection hidden="1"/>
    </xf>
    <xf numFmtId="0" fontId="29" fillId="33" borderId="0" xfId="0" applyFont="1" applyFill="1" applyAlignment="1" applyProtection="1">
      <alignment horizontal="center" vertical="center" shrinkToFit="1"/>
      <protection hidden="1"/>
    </xf>
    <xf numFmtId="0" fontId="46" fillId="47" borderId="12" xfId="0" applyFont="1" applyFill="1" applyBorder="1" applyAlignment="1" applyProtection="1">
      <alignment horizontal="left"/>
      <protection hidden="1"/>
    </xf>
    <xf numFmtId="0" fontId="46" fillId="47" borderId="16" xfId="0" applyFont="1" applyFill="1" applyBorder="1" applyAlignment="1" applyProtection="1">
      <alignment horizontal="left"/>
      <protection hidden="1"/>
    </xf>
    <xf numFmtId="0" fontId="46" fillId="47" borderId="13" xfId="0" applyFont="1" applyFill="1" applyBorder="1" applyAlignment="1" applyProtection="1">
      <alignment horizontal="left"/>
      <protection hidden="1"/>
    </xf>
    <xf numFmtId="49" fontId="47" fillId="47" borderId="12" xfId="0" applyNumberFormat="1" applyFont="1" applyFill="1" applyBorder="1" applyAlignment="1" applyProtection="1">
      <alignment horizontal="left"/>
      <protection hidden="1"/>
    </xf>
    <xf numFmtId="14" fontId="47" fillId="47" borderId="13" xfId="0" applyNumberFormat="1" applyFont="1" applyFill="1" applyBorder="1" applyAlignment="1" applyProtection="1">
      <alignment horizontal="left"/>
      <protection hidden="1"/>
    </xf>
    <xf numFmtId="14" fontId="47" fillId="47" borderId="12" xfId="0" applyNumberFormat="1" applyFont="1" applyFill="1" applyBorder="1" applyAlignment="1" applyProtection="1">
      <alignment horizontal="left"/>
      <protection hidden="1"/>
    </xf>
    <xf numFmtId="0" fontId="16" fillId="48" borderId="11" xfId="0" applyFont="1" applyFill="1" applyBorder="1" applyAlignment="1" applyProtection="1">
      <alignment horizontal="center" vertical="top" wrapText="1"/>
      <protection hidden="1"/>
    </xf>
  </cellXfs>
  <cellStyles count="5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Excel Built-in Normal" xfId="44"/>
    <cellStyle name="Excel Built-in Normal 1" xfId="42"/>
    <cellStyle name="Excel Built-in Normal 2" xfId="45"/>
    <cellStyle name="Hypertextový odkaz" xfId="51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52"/>
    <cellStyle name="Neutrální" xfId="8" builtinId="28" customBuiltin="1"/>
    <cellStyle name="Normální" xfId="0" builtinId="0"/>
    <cellStyle name="Normální 2" xfId="43"/>
    <cellStyle name="normální 2 2" xfId="47"/>
    <cellStyle name="Normální 2 3" xfId="46"/>
    <cellStyle name="Normální 2 4" xfId="49"/>
    <cellStyle name="Normální 2 5" xfId="50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">
    <dxf>
      <fill>
        <patternFill>
          <bgColor rgb="FFFF5B5B"/>
        </patternFill>
      </fill>
    </dxf>
    <dxf>
      <fill>
        <patternFill>
          <bgColor rgb="FFFF5B5B"/>
        </patternFill>
      </fill>
    </dxf>
  </dxfs>
  <tableStyles count="0" defaultTableStyle="TableStyleMedium2" defaultPivotStyle="PivotStyleLight16"/>
  <colors>
    <mruColors>
      <color rgb="FFBCE292"/>
      <color rgb="FFC6E6A2"/>
      <color rgb="FFCCE9AD"/>
      <color rgb="FFF5FEA4"/>
      <color rgb="FFA9DA74"/>
      <color rgb="FFCAE8AA"/>
      <color rgb="FFF7C903"/>
      <color rgb="FFABDB77"/>
      <color rgb="FFFFFF00"/>
      <color rgb="FF7CB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smt.cz/strukturalni-fondy-1/vyhlasene-vyzvy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36</xdr:row>
      <xdr:rowOff>19049</xdr:rowOff>
    </xdr:from>
    <xdr:to>
      <xdr:col>9</xdr:col>
      <xdr:colOff>5175</xdr:colOff>
      <xdr:row>42</xdr:row>
      <xdr:rowOff>70376</xdr:rowOff>
    </xdr:to>
    <xdr:pic>
      <xdr:nvPicPr>
        <xdr:cNvPr id="2" name="Obráze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857749"/>
          <a:ext cx="4320000" cy="113717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36</xdr:row>
      <xdr:rowOff>9525</xdr:rowOff>
    </xdr:from>
    <xdr:to>
      <xdr:col>15</xdr:col>
      <xdr:colOff>380137</xdr:colOff>
      <xdr:row>42</xdr:row>
      <xdr:rowOff>3676</xdr:rowOff>
    </xdr:to>
    <xdr:pic>
      <xdr:nvPicPr>
        <xdr:cNvPr id="3" name="Obráze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4848225"/>
          <a:ext cx="22756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76200</xdr:rowOff>
    </xdr:from>
    <xdr:to>
      <xdr:col>16</xdr:col>
      <xdr:colOff>0</xdr:colOff>
      <xdr:row>4</xdr:row>
      <xdr:rowOff>142592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257175"/>
          <a:ext cx="8677275" cy="6093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lkulacka_indikatoru_MS_ZS_ZoR_se_%20seznamy_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avní strana"/>
      <sheetName val="Vzdělávání pedagogů"/>
      <sheetName val="Seznam osob pro indikátor 60000"/>
      <sheetName val="MŠ + ZŠ"/>
      <sheetName val="ZŠ"/>
      <sheetName val="MŠ"/>
      <sheetName val="Vzor Vzdělávání pedagogů"/>
      <sheetName val="Vzor Seznam pro 60000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I/2.1</v>
          </cell>
        </row>
        <row r="3">
          <cell r="A3" t="str">
            <v>I/2.2</v>
          </cell>
        </row>
        <row r="4">
          <cell r="A4" t="str">
            <v>I/2.3 a)</v>
          </cell>
        </row>
        <row r="5">
          <cell r="A5" t="str">
            <v>I/2.3 b)</v>
          </cell>
        </row>
        <row r="6">
          <cell r="A6" t="str">
            <v>I/2.3 e)</v>
          </cell>
        </row>
        <row r="7">
          <cell r="A7" t="str">
            <v>I/2.4</v>
          </cell>
        </row>
        <row r="8">
          <cell r="A8" t="str">
            <v>I/2.6</v>
          </cell>
        </row>
        <row r="9">
          <cell r="A9" t="str">
            <v>I/3.1</v>
          </cell>
        </row>
        <row r="10">
          <cell r="A10" t="str">
            <v>I/3.2</v>
          </cell>
        </row>
        <row r="11">
          <cell r="A11" t="str">
            <v>II/2.1 a)</v>
          </cell>
        </row>
        <row r="12">
          <cell r="A12" t="str">
            <v>II/2.1 b)</v>
          </cell>
        </row>
        <row r="13">
          <cell r="A13" t="str">
            <v>II/2.1 c)</v>
          </cell>
        </row>
        <row r="14">
          <cell r="A14" t="str">
            <v>II/2.1 e)</v>
          </cell>
        </row>
        <row r="15">
          <cell r="A15" t="str">
            <v>II/2.2 a)</v>
          </cell>
        </row>
        <row r="16">
          <cell r="A16" t="str">
            <v>II/2.2 b)</v>
          </cell>
        </row>
        <row r="17">
          <cell r="A17" t="str">
            <v>II/2.2 c)</v>
          </cell>
        </row>
        <row r="18">
          <cell r="A18" t="str">
            <v>II/2.2 d)</v>
          </cell>
        </row>
        <row r="19">
          <cell r="A19" t="str">
            <v>II/2.3</v>
          </cell>
        </row>
        <row r="20">
          <cell r="A20" t="str">
            <v>II/2.4 a)</v>
          </cell>
        </row>
        <row r="21">
          <cell r="A21" t="str">
            <v>II/2.4 b)</v>
          </cell>
        </row>
        <row r="22">
          <cell r="A22" t="str">
            <v>II/2.4 c)</v>
          </cell>
        </row>
        <row r="23">
          <cell r="A23" t="str">
            <v>II/2.4 d)</v>
          </cell>
        </row>
        <row r="24">
          <cell r="A24" t="str">
            <v>II/2.5</v>
          </cell>
        </row>
        <row r="25">
          <cell r="A25" t="str">
            <v>II/2.6 a)</v>
          </cell>
        </row>
        <row r="26">
          <cell r="A26" t="str">
            <v>II/2.6 b)</v>
          </cell>
        </row>
        <row r="27">
          <cell r="A27" t="str">
            <v>II/2.6 c)</v>
          </cell>
        </row>
        <row r="28">
          <cell r="A28" t="str">
            <v>II/2.6 d)</v>
          </cell>
        </row>
        <row r="29">
          <cell r="A29" t="str">
            <v>II/2.7</v>
          </cell>
        </row>
        <row r="30">
          <cell r="A30" t="str">
            <v>II/2.8</v>
          </cell>
        </row>
        <row r="31">
          <cell r="A31" t="str">
            <v>II/2.9 a)</v>
          </cell>
        </row>
        <row r="32">
          <cell r="A32" t="str">
            <v>II/2.9 b)</v>
          </cell>
        </row>
        <row r="33">
          <cell r="A33" t="str">
            <v>II/2.9 e)</v>
          </cell>
        </row>
        <row r="34">
          <cell r="A34" t="str">
            <v>II/2.10</v>
          </cell>
        </row>
        <row r="35">
          <cell r="A35" t="str">
            <v>II/2.11</v>
          </cell>
        </row>
        <row r="36">
          <cell r="A36" t="str">
            <v>II/2.12</v>
          </cell>
        </row>
        <row r="37">
          <cell r="A37" t="str">
            <v>II/2.13 a)</v>
          </cell>
        </row>
        <row r="38">
          <cell r="A38" t="str">
            <v>II/2.13 b)</v>
          </cell>
        </row>
        <row r="39">
          <cell r="A39" t="str">
            <v>II/2.13 e)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9"/>
  <sheetViews>
    <sheetView tabSelected="1" zoomScaleNormal="100" workbookViewId="0">
      <selection activeCell="B12" sqref="B12:P12"/>
    </sheetView>
  </sheetViews>
  <sheetFormatPr defaultRowHeight="14.25" x14ac:dyDescent="0.2"/>
  <cols>
    <col min="1" max="1" width="2.42578125" style="2" customWidth="1"/>
    <col min="2" max="2" width="8.7109375" style="2" customWidth="1"/>
    <col min="3" max="3" width="8.42578125" style="2" customWidth="1"/>
    <col min="4" max="5" width="7.42578125" style="2" customWidth="1"/>
    <col min="6" max="6" width="6.5703125" style="2" customWidth="1"/>
    <col min="7" max="11" width="8.85546875" style="2" customWidth="1"/>
    <col min="12" max="12" width="10" style="2" customWidth="1"/>
    <col min="13" max="13" width="6.42578125" style="2" customWidth="1"/>
    <col min="14" max="14" width="9.28515625" style="2" customWidth="1"/>
    <col min="15" max="15" width="13.28515625" style="2" customWidth="1"/>
    <col min="16" max="16" width="8.7109375" style="2" customWidth="1"/>
    <col min="17" max="16384" width="9.140625" style="2"/>
  </cols>
  <sheetData>
    <row r="7" spans="2:16" ht="40.5" x14ac:dyDescent="0.2">
      <c r="B7" s="313" t="s">
        <v>155</v>
      </c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</row>
    <row r="8" spans="2:16" ht="20.25" x14ac:dyDescent="0.2">
      <c r="B8" s="315" t="s">
        <v>156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</row>
    <row r="9" spans="2:16" ht="15" customHeight="1" x14ac:dyDescent="0.2">
      <c r="B9" s="314" t="s">
        <v>110</v>
      </c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</row>
    <row r="10" spans="2:16" ht="14.25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</row>
    <row r="11" spans="2:16" ht="111.75" customHeight="1" x14ac:dyDescent="0.2">
      <c r="B11" s="316" t="s">
        <v>362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</row>
    <row r="12" spans="2:16" ht="25.5" x14ac:dyDescent="0.2">
      <c r="B12" s="317" t="s">
        <v>9</v>
      </c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9"/>
    </row>
    <row r="13" spans="2:16" s="12" customFormat="1" ht="18.95" customHeight="1" x14ac:dyDescent="0.25">
      <c r="B13" s="19" t="s">
        <v>11</v>
      </c>
      <c r="C13" s="13" t="s">
        <v>111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2:16" s="12" customFormat="1" ht="18.95" customHeight="1" x14ac:dyDescent="0.25">
      <c r="B14" s="20" t="s">
        <v>12</v>
      </c>
      <c r="C14" s="15" t="s">
        <v>141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2:16" s="12" customFormat="1" ht="30.75" customHeight="1" x14ac:dyDescent="0.25">
      <c r="B15" s="20" t="s">
        <v>10</v>
      </c>
      <c r="C15" s="321" t="s">
        <v>142</v>
      </c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3"/>
    </row>
    <row r="16" spans="2:16" s="12" customFormat="1" ht="56.25" customHeight="1" x14ac:dyDescent="0.25">
      <c r="B16" s="20" t="s">
        <v>26</v>
      </c>
      <c r="C16" s="321" t="s">
        <v>143</v>
      </c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3"/>
    </row>
    <row r="17" spans="2:16" s="12" customFormat="1" ht="18.95" customHeight="1" x14ac:dyDescent="0.25">
      <c r="B17" s="20" t="s">
        <v>29</v>
      </c>
      <c r="C17" s="135" t="s">
        <v>145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6"/>
    </row>
    <row r="18" spans="2:16" s="12" customFormat="1" ht="18.95" customHeight="1" x14ac:dyDescent="0.25">
      <c r="B18" s="20"/>
      <c r="C18" s="137"/>
      <c r="D18" s="135" t="s">
        <v>146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6"/>
    </row>
    <row r="19" spans="2:16" s="12" customFormat="1" ht="21" customHeight="1" x14ac:dyDescent="0.25">
      <c r="B19" s="20"/>
      <c r="C19" s="135"/>
      <c r="D19" s="324" t="s">
        <v>147</v>
      </c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5"/>
    </row>
    <row r="20" spans="2:16" s="12" customFormat="1" ht="47.25" customHeight="1" x14ac:dyDescent="0.25">
      <c r="B20" s="20"/>
      <c r="C20" s="137"/>
      <c r="D20" s="324" t="s">
        <v>148</v>
      </c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5"/>
    </row>
    <row r="21" spans="2:16" s="12" customFormat="1" ht="29.25" customHeight="1" x14ac:dyDescent="0.25">
      <c r="B21" s="20"/>
      <c r="C21" s="135"/>
      <c r="D21" s="324" t="s">
        <v>149</v>
      </c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5"/>
    </row>
    <row r="22" spans="2:16" s="12" customFormat="1" ht="48.75" customHeight="1" x14ac:dyDescent="0.25">
      <c r="B22" s="20"/>
      <c r="C22" s="138"/>
      <c r="D22" s="324" t="s">
        <v>150</v>
      </c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5"/>
    </row>
    <row r="23" spans="2:16" s="12" customFormat="1" ht="18.95" customHeight="1" x14ac:dyDescent="0.25">
      <c r="B23" s="20" t="s">
        <v>151</v>
      </c>
      <c r="C23" s="15" t="s">
        <v>30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/>
    </row>
    <row r="24" spans="2:16" s="12" customFormat="1" ht="18.95" customHeight="1" x14ac:dyDescent="0.25">
      <c r="B24" s="20" t="s">
        <v>152</v>
      </c>
      <c r="C24" s="15" t="s">
        <v>28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6"/>
    </row>
    <row r="25" spans="2:16" s="12" customFormat="1" ht="18.95" customHeight="1" x14ac:dyDescent="0.25">
      <c r="B25" s="132" t="s">
        <v>153</v>
      </c>
      <c r="C25" s="133" t="s">
        <v>27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2:16" s="12" customFormat="1" ht="18.95" customHeight="1" x14ac:dyDescent="0.25">
      <c r="B26" s="21" t="s">
        <v>154</v>
      </c>
      <c r="C26" s="17" t="s">
        <v>144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</row>
    <row r="29" spans="2:16" ht="15" customHeight="1" x14ac:dyDescent="0.25">
      <c r="B29" s="9"/>
      <c r="C29" s="320" t="s">
        <v>32</v>
      </c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7"/>
    </row>
    <row r="30" spans="2:16" x14ac:dyDescent="0.2">
      <c r="B30" s="10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6"/>
    </row>
    <row r="31" spans="2:16" ht="46.5" customHeight="1" x14ac:dyDescent="0.2">
      <c r="B31" s="10"/>
      <c r="C31" s="307" t="s">
        <v>36</v>
      </c>
      <c r="D31" s="308"/>
      <c r="E31" s="308"/>
      <c r="F31" s="308"/>
      <c r="G31" s="308"/>
      <c r="H31" s="309"/>
      <c r="I31" s="5"/>
      <c r="J31" s="310" t="s">
        <v>37</v>
      </c>
      <c r="K31" s="311"/>
      <c r="L31" s="311"/>
      <c r="M31" s="311"/>
      <c r="N31" s="311"/>
      <c r="O31" s="312"/>
      <c r="P31" s="6"/>
    </row>
    <row r="32" spans="2:16" x14ac:dyDescent="0.2">
      <c r="B32" s="10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</row>
    <row r="33" spans="2:16" x14ac:dyDescent="0.2">
      <c r="B33" s="1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</row>
    <row r="34" spans="2:16" ht="93" customHeight="1" x14ac:dyDescent="0.2">
      <c r="B34" s="10"/>
      <c r="C34" s="5"/>
      <c r="D34" s="5"/>
      <c r="E34" s="5"/>
      <c r="F34" s="5"/>
      <c r="G34" s="304" t="s">
        <v>38</v>
      </c>
      <c r="H34" s="305"/>
      <c r="I34" s="305"/>
      <c r="J34" s="305"/>
      <c r="K34" s="305"/>
      <c r="L34" s="306"/>
      <c r="M34" s="5"/>
      <c r="N34" s="5"/>
      <c r="O34" s="5"/>
      <c r="P34" s="6"/>
    </row>
    <row r="35" spans="2:16" x14ac:dyDescent="0.2"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8"/>
    </row>
    <row r="39" spans="2:16" ht="14.25" customHeight="1" x14ac:dyDescent="0.2"/>
  </sheetData>
  <sheetProtection algorithmName="SHA-512" hashValue="3Xm8s7IcGWxwjobhLuDs2RiVxVjtqXf1WQ1PUXWI3/Ip1fhgw/NFNrzrbk2sniu0Q0I1cDQ8p/PegdQH++Pwtg==" saltValue="6g8zNnpRP/4z317/6raTFQ==" spinCount="100000" sheet="1" objects="1" scenarios="1"/>
  <mergeCells count="15">
    <mergeCell ref="G34:L34"/>
    <mergeCell ref="C31:H31"/>
    <mergeCell ref="J31:O31"/>
    <mergeCell ref="B7:P7"/>
    <mergeCell ref="B9:P9"/>
    <mergeCell ref="B8:P8"/>
    <mergeCell ref="B11:P11"/>
    <mergeCell ref="B12:P12"/>
    <mergeCell ref="C29:O29"/>
    <mergeCell ref="C15:P15"/>
    <mergeCell ref="C16:P16"/>
    <mergeCell ref="D19:P19"/>
    <mergeCell ref="D20:P20"/>
    <mergeCell ref="D21:P21"/>
    <mergeCell ref="D22:P22"/>
  </mergeCells>
  <hyperlinks>
    <hyperlink ref="J31:O31" location="VOŠ!A1" display="VYŠŠÍ ODBORNÁ ŠKOLA"/>
    <hyperlink ref="C31:H31" location="SŠ!A1" display="STŘEDNÍ ŠKOLA"/>
    <hyperlink ref="G34:L34" location="'SŠ + VOŠ'!A1" display="'SŠ + VOŠ'!A1"/>
  </hyperlinks>
  <pageMargins left="0.70866141732283472" right="0.70866141732283472" top="0.78740157480314965" bottom="0.78740157480314965" header="0.31496062992125984" footer="0.31496062992125984"/>
  <pageSetup paperSize="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workbookViewId="0">
      <selection activeCell="B9" sqref="B9"/>
    </sheetView>
  </sheetViews>
  <sheetFormatPr defaultRowHeight="15" x14ac:dyDescent="0.25"/>
  <cols>
    <col min="1" max="1" width="7.7109375" style="256" customWidth="1"/>
    <col min="2" max="2" width="19.42578125" style="256" customWidth="1"/>
    <col min="3" max="3" width="15.5703125" style="256" customWidth="1"/>
    <col min="4" max="4" width="28.28515625" style="256" customWidth="1"/>
    <col min="5" max="5" width="46.5703125" style="256" customWidth="1"/>
    <col min="6" max="6" width="7.7109375" style="256" hidden="1" customWidth="1"/>
    <col min="7" max="7" width="6.28515625" style="256" hidden="1" customWidth="1"/>
    <col min="8" max="8" width="17" style="256" bestFit="1" customWidth="1"/>
    <col min="9" max="16384" width="9.140625" style="256"/>
  </cols>
  <sheetData>
    <row r="1" spans="1:8" ht="6.75" customHeight="1" x14ac:dyDescent="0.25"/>
    <row r="2" spans="1:8" ht="20.25" x14ac:dyDescent="0.25">
      <c r="A2" s="487" t="s">
        <v>178</v>
      </c>
      <c r="B2" s="487"/>
      <c r="C2" s="487"/>
      <c r="D2" s="487"/>
      <c r="E2" s="487"/>
    </row>
    <row r="3" spans="1:8" ht="5.25" customHeight="1" x14ac:dyDescent="0.25"/>
    <row r="4" spans="1:8" x14ac:dyDescent="0.25">
      <c r="A4" s="488" t="s">
        <v>158</v>
      </c>
      <c r="B4" s="489"/>
      <c r="C4" s="490"/>
      <c r="D4" s="493" t="str">
        <f>'Vzor Vzdělávání pedagogů'!D4:H4</f>
        <v>SŠ Horní Ves</v>
      </c>
      <c r="E4" s="492"/>
    </row>
    <row r="5" spans="1:8" x14ac:dyDescent="0.25">
      <c r="A5" s="488" t="s">
        <v>159</v>
      </c>
      <c r="B5" s="489"/>
      <c r="C5" s="490"/>
      <c r="D5" s="493" t="str">
        <f>'Vzor Vzdělávání pedagogů'!D5:H5</f>
        <v>CZ.02.3.68/0.0/0.0/doplnit</v>
      </c>
      <c r="E5" s="492"/>
    </row>
    <row r="6" spans="1:8" x14ac:dyDescent="0.25">
      <c r="A6" s="488" t="s">
        <v>160</v>
      </c>
      <c r="B6" s="489"/>
      <c r="C6" s="490"/>
      <c r="D6" s="491" t="str">
        <f>'Vzor Vzdělávání pedagogů'!D6:H6</f>
        <v>Šablony ve školce</v>
      </c>
      <c r="E6" s="492"/>
    </row>
    <row r="7" spans="1:8" x14ac:dyDescent="0.25">
      <c r="A7" s="275"/>
      <c r="B7" s="298"/>
      <c r="C7" s="299"/>
      <c r="D7" s="300"/>
      <c r="E7" s="301"/>
    </row>
    <row r="8" spans="1:8" ht="43.5" customHeight="1" x14ac:dyDescent="0.25">
      <c r="A8" s="292" t="s">
        <v>161</v>
      </c>
      <c r="B8" s="293" t="s">
        <v>162</v>
      </c>
      <c r="C8" s="293" t="s">
        <v>163</v>
      </c>
      <c r="D8" s="297" t="s">
        <v>164</v>
      </c>
      <c r="E8" s="296" t="s">
        <v>165</v>
      </c>
    </row>
    <row r="9" spans="1:8" x14ac:dyDescent="0.25">
      <c r="A9" s="302">
        <v>1</v>
      </c>
      <c r="B9" s="150" t="s">
        <v>168</v>
      </c>
      <c r="C9" s="150" t="s">
        <v>169</v>
      </c>
      <c r="D9" s="255">
        <f>SUMIFS('Vzor Vzdělávání pedagogů'!G$10:G$309,'Vzor Vzdělávání pedagogů'!B$10:B$309,B$9:B$108,'Vzor Vzdělávání pedagogů'!C$10:C$309,C$9:C$108)</f>
        <v>32</v>
      </c>
      <c r="E9" s="148"/>
      <c r="F9" s="256">
        <v>1</v>
      </c>
      <c r="G9" s="256">
        <f>SUMIFS(F$9:F$108,B$9:B$108,B$9:B$108,C$9:C$108,C$9:C$108)</f>
        <v>2</v>
      </c>
      <c r="H9" s="256" t="str">
        <f>IF(G9&gt;1,"Jméno se opakuje"," ")</f>
        <v>Jméno se opakuje</v>
      </c>
    </row>
    <row r="10" spans="1:8" x14ac:dyDescent="0.25">
      <c r="A10" s="302">
        <v>2</v>
      </c>
      <c r="B10" s="150" t="s">
        <v>170</v>
      </c>
      <c r="C10" s="150" t="s">
        <v>171</v>
      </c>
      <c r="D10" s="255">
        <f>SUMIFS('Vzor Vzdělávání pedagogů'!G$10:G$309,'Vzor Vzdělávání pedagogů'!B$10:B$309,B$9:B$108,'Vzor Vzdělávání pedagogů'!C$10:C$309,C$9:C$108)</f>
        <v>16</v>
      </c>
      <c r="E10" s="148"/>
      <c r="F10" s="256">
        <v>1</v>
      </c>
      <c r="G10" s="256">
        <f t="shared" ref="G10:G73" si="0">SUMIFS(F$9:F$108,B$9:B$108,B$9:B$108,C$9:C$108,C$9:C$108)</f>
        <v>1</v>
      </c>
      <c r="H10" s="256" t="str">
        <f t="shared" ref="H10:H73" si="1">IF(G10&gt;1,"Jméno se opakuje"," ")</f>
        <v xml:space="preserve"> </v>
      </c>
    </row>
    <row r="11" spans="1:8" x14ac:dyDescent="0.25">
      <c r="A11" s="302">
        <v>3</v>
      </c>
      <c r="B11" s="149" t="s">
        <v>172</v>
      </c>
      <c r="C11" s="149" t="s">
        <v>173</v>
      </c>
      <c r="D11" s="255">
        <f>SUMIFS('Vzor Vzdělávání pedagogů'!G$10:G$309,'Vzor Vzdělávání pedagogů'!B$10:B$309,B$9:B$108,'Vzor Vzdělávání pedagogů'!C$10:C$309,C$9:C$108)</f>
        <v>80</v>
      </c>
      <c r="E11" s="148"/>
      <c r="F11" s="256">
        <v>1</v>
      </c>
      <c r="G11" s="256">
        <f t="shared" si="0"/>
        <v>1</v>
      </c>
      <c r="H11" s="256" t="str">
        <f t="shared" si="1"/>
        <v xml:space="preserve"> </v>
      </c>
    </row>
    <row r="12" spans="1:8" x14ac:dyDescent="0.25">
      <c r="A12" s="302">
        <v>4</v>
      </c>
      <c r="B12" s="149" t="s">
        <v>174</v>
      </c>
      <c r="C12" s="149" t="s">
        <v>175</v>
      </c>
      <c r="D12" s="255">
        <f>SUMIFS('Vzor Vzdělávání pedagogů'!G$10:G$309,'Vzor Vzdělávání pedagogů'!B$10:B$309,B$9:B$108,'Vzor Vzdělávání pedagogů'!C$10:C$309,C$9:C$108)</f>
        <v>32</v>
      </c>
      <c r="E12" s="148"/>
      <c r="F12" s="256">
        <v>1</v>
      </c>
      <c r="G12" s="256">
        <f t="shared" si="0"/>
        <v>1</v>
      </c>
      <c r="H12" s="256" t="str">
        <f t="shared" si="1"/>
        <v xml:space="preserve"> </v>
      </c>
    </row>
    <row r="13" spans="1:8" x14ac:dyDescent="0.25">
      <c r="A13" s="302">
        <v>5</v>
      </c>
      <c r="B13" s="149" t="s">
        <v>176</v>
      </c>
      <c r="C13" s="149" t="s">
        <v>177</v>
      </c>
      <c r="D13" s="255">
        <f>SUMIFS('Vzor Vzdělávání pedagogů'!G$10:G$309,'Vzor Vzdělávání pedagogů'!B$10:B$309,B$9:B$108,'Vzor Vzdělávání pedagogů'!C$10:C$309,C$9:C$108)</f>
        <v>32</v>
      </c>
      <c r="E13" s="148"/>
      <c r="F13" s="256">
        <v>1</v>
      </c>
      <c r="G13" s="256">
        <f t="shared" si="0"/>
        <v>1</v>
      </c>
      <c r="H13" s="256" t="str">
        <f t="shared" si="1"/>
        <v xml:space="preserve"> </v>
      </c>
    </row>
    <row r="14" spans="1:8" x14ac:dyDescent="0.25">
      <c r="A14" s="302">
        <v>6</v>
      </c>
      <c r="B14" s="150" t="s">
        <v>168</v>
      </c>
      <c r="C14" s="150" t="s">
        <v>169</v>
      </c>
      <c r="D14" s="255">
        <f>SUMIFS('Vzor Vzdělávání pedagogů'!G$10:G$309,'Vzor Vzdělávání pedagogů'!B$10:B$309,B$9:B$108,'Vzor Vzdělávání pedagogů'!C$10:C$309,C$9:C$108)</f>
        <v>32</v>
      </c>
      <c r="E14" s="148"/>
      <c r="F14" s="256">
        <v>1</v>
      </c>
      <c r="G14" s="256">
        <f t="shared" si="0"/>
        <v>2</v>
      </c>
      <c r="H14" s="256" t="str">
        <f t="shared" si="1"/>
        <v>Jméno se opakuje</v>
      </c>
    </row>
    <row r="15" spans="1:8" x14ac:dyDescent="0.25">
      <c r="A15" s="302">
        <v>7</v>
      </c>
      <c r="B15" s="148"/>
      <c r="C15" s="148"/>
      <c r="D15" s="255">
        <f>SUMIFS('Vzor Vzdělávání pedagogů'!G$10:G$309,'Vzor Vzdělávání pedagogů'!B$10:B$309,B$9:B$108,'Vzor Vzdělávání pedagogů'!C$10:C$309,C$9:C$108)</f>
        <v>0</v>
      </c>
      <c r="E15" s="148"/>
      <c r="F15" s="256">
        <v>1</v>
      </c>
      <c r="G15" s="256">
        <f t="shared" si="0"/>
        <v>0</v>
      </c>
      <c r="H15" s="256" t="str">
        <f t="shared" si="1"/>
        <v xml:space="preserve"> </v>
      </c>
    </row>
    <row r="16" spans="1:8" x14ac:dyDescent="0.25">
      <c r="A16" s="302">
        <v>8</v>
      </c>
      <c r="B16" s="148"/>
      <c r="C16" s="148"/>
      <c r="D16" s="255">
        <f>SUMIFS('Vzor Vzdělávání pedagogů'!G$10:G$309,'Vzor Vzdělávání pedagogů'!B$10:B$309,B$9:B$108,'Vzor Vzdělávání pedagogů'!C$10:C$309,C$9:C$108)</f>
        <v>0</v>
      </c>
      <c r="E16" s="148"/>
      <c r="F16" s="256">
        <v>1</v>
      </c>
      <c r="G16" s="256">
        <f t="shared" si="0"/>
        <v>0</v>
      </c>
      <c r="H16" s="256" t="str">
        <f t="shared" si="1"/>
        <v xml:space="preserve"> </v>
      </c>
    </row>
    <row r="17" spans="1:8" x14ac:dyDescent="0.25">
      <c r="A17" s="302">
        <v>9</v>
      </c>
      <c r="B17" s="148"/>
      <c r="C17" s="148"/>
      <c r="D17" s="255">
        <f>SUMIFS('Vzor Vzdělávání pedagogů'!G$10:G$309,'Vzor Vzdělávání pedagogů'!B$10:B$309,B$9:B$108,'Vzor Vzdělávání pedagogů'!C$10:C$309,C$9:C$108)</f>
        <v>0</v>
      </c>
      <c r="E17" s="148"/>
      <c r="F17" s="256">
        <v>1</v>
      </c>
      <c r="G17" s="256">
        <f t="shared" si="0"/>
        <v>0</v>
      </c>
      <c r="H17" s="256" t="str">
        <f t="shared" si="1"/>
        <v xml:space="preserve"> </v>
      </c>
    </row>
    <row r="18" spans="1:8" x14ac:dyDescent="0.25">
      <c r="A18" s="302">
        <v>10</v>
      </c>
      <c r="B18" s="148"/>
      <c r="C18" s="148"/>
      <c r="D18" s="255">
        <f>SUMIFS('Vzor Vzdělávání pedagogů'!G$10:G$309,'Vzor Vzdělávání pedagogů'!B$10:B$309,B$9:B$108,'Vzor Vzdělávání pedagogů'!C$10:C$309,C$9:C$108)</f>
        <v>0</v>
      </c>
      <c r="E18" s="148"/>
      <c r="F18" s="256">
        <v>1</v>
      </c>
      <c r="G18" s="256">
        <f t="shared" si="0"/>
        <v>0</v>
      </c>
      <c r="H18" s="256" t="str">
        <f t="shared" si="1"/>
        <v xml:space="preserve"> </v>
      </c>
    </row>
    <row r="19" spans="1:8" x14ac:dyDescent="0.25">
      <c r="A19" s="302">
        <v>11</v>
      </c>
      <c r="B19" s="148"/>
      <c r="C19" s="148"/>
      <c r="D19" s="255">
        <f>SUMIFS('Vzor Vzdělávání pedagogů'!G$10:G$309,'Vzor Vzdělávání pedagogů'!B$10:B$309,B$9:B$108,'Vzor Vzdělávání pedagogů'!C$10:C$309,C$9:C$108)</f>
        <v>0</v>
      </c>
      <c r="E19" s="148"/>
      <c r="F19" s="256">
        <v>1</v>
      </c>
      <c r="G19" s="256">
        <f t="shared" si="0"/>
        <v>0</v>
      </c>
      <c r="H19" s="256" t="str">
        <f t="shared" si="1"/>
        <v xml:space="preserve"> </v>
      </c>
    </row>
    <row r="20" spans="1:8" x14ac:dyDescent="0.25">
      <c r="A20" s="302">
        <v>12</v>
      </c>
      <c r="B20" s="148"/>
      <c r="C20" s="148"/>
      <c r="D20" s="255">
        <f>SUMIFS('Vzor Vzdělávání pedagogů'!G$10:G$309,'Vzor Vzdělávání pedagogů'!B$10:B$309,B$9:B$108,'Vzor Vzdělávání pedagogů'!C$10:C$309,C$9:C$108)</f>
        <v>0</v>
      </c>
      <c r="E20" s="148"/>
      <c r="F20" s="256">
        <v>1</v>
      </c>
      <c r="G20" s="256">
        <f t="shared" si="0"/>
        <v>0</v>
      </c>
      <c r="H20" s="256" t="str">
        <f t="shared" si="1"/>
        <v xml:space="preserve"> </v>
      </c>
    </row>
    <row r="21" spans="1:8" x14ac:dyDescent="0.25">
      <c r="A21" s="302">
        <v>13</v>
      </c>
      <c r="B21" s="148"/>
      <c r="C21" s="148"/>
      <c r="D21" s="255">
        <f>SUMIFS('Vzor Vzdělávání pedagogů'!G$10:G$309,'Vzor Vzdělávání pedagogů'!B$10:B$309,B$9:B$108,'Vzor Vzdělávání pedagogů'!C$10:C$309,C$9:C$108)</f>
        <v>0</v>
      </c>
      <c r="E21" s="148"/>
      <c r="F21" s="256">
        <v>1</v>
      </c>
      <c r="G21" s="256">
        <f t="shared" si="0"/>
        <v>0</v>
      </c>
      <c r="H21" s="256" t="str">
        <f t="shared" si="1"/>
        <v xml:space="preserve"> </v>
      </c>
    </row>
    <row r="22" spans="1:8" x14ac:dyDescent="0.25">
      <c r="A22" s="302">
        <v>14</v>
      </c>
      <c r="B22" s="148"/>
      <c r="C22" s="148"/>
      <c r="D22" s="255">
        <f>SUMIFS('Vzor Vzdělávání pedagogů'!G$10:G$309,'Vzor Vzdělávání pedagogů'!B$10:B$309,B$9:B$108,'Vzor Vzdělávání pedagogů'!C$10:C$309,C$9:C$108)</f>
        <v>0</v>
      </c>
      <c r="E22" s="148"/>
      <c r="F22" s="256">
        <v>1</v>
      </c>
      <c r="G22" s="256">
        <f t="shared" si="0"/>
        <v>0</v>
      </c>
      <c r="H22" s="256" t="str">
        <f t="shared" si="1"/>
        <v xml:space="preserve"> </v>
      </c>
    </row>
    <row r="23" spans="1:8" x14ac:dyDescent="0.25">
      <c r="A23" s="302">
        <v>15</v>
      </c>
      <c r="B23" s="148"/>
      <c r="C23" s="148"/>
      <c r="D23" s="255">
        <f>SUMIFS('Vzor Vzdělávání pedagogů'!G$10:G$309,'Vzor Vzdělávání pedagogů'!B$10:B$309,B$9:B$108,'Vzor Vzdělávání pedagogů'!C$10:C$309,C$9:C$108)</f>
        <v>0</v>
      </c>
      <c r="E23" s="148"/>
      <c r="F23" s="256">
        <v>1</v>
      </c>
      <c r="G23" s="256">
        <f t="shared" si="0"/>
        <v>0</v>
      </c>
      <c r="H23" s="256" t="str">
        <f t="shared" si="1"/>
        <v xml:space="preserve"> </v>
      </c>
    </row>
    <row r="24" spans="1:8" x14ac:dyDescent="0.25">
      <c r="A24" s="302">
        <v>16</v>
      </c>
      <c r="B24" s="148"/>
      <c r="C24" s="148"/>
      <c r="D24" s="255">
        <f>SUMIFS('Vzor Vzdělávání pedagogů'!G$10:G$309,'Vzor Vzdělávání pedagogů'!B$10:B$309,B$9:B$108,'Vzor Vzdělávání pedagogů'!C$10:C$309,C$9:C$108)</f>
        <v>0</v>
      </c>
      <c r="E24" s="148"/>
      <c r="F24" s="256">
        <v>1</v>
      </c>
      <c r="G24" s="256">
        <f t="shared" si="0"/>
        <v>0</v>
      </c>
      <c r="H24" s="256" t="str">
        <f t="shared" si="1"/>
        <v xml:space="preserve"> </v>
      </c>
    </row>
    <row r="25" spans="1:8" x14ac:dyDescent="0.25">
      <c r="A25" s="302">
        <v>17</v>
      </c>
      <c r="B25" s="148"/>
      <c r="C25" s="148"/>
      <c r="D25" s="255">
        <f>SUMIFS('Vzor Vzdělávání pedagogů'!G$10:G$309,'Vzor Vzdělávání pedagogů'!B$10:B$309,B$9:B$108,'Vzor Vzdělávání pedagogů'!C$10:C$309,C$9:C$108)</f>
        <v>0</v>
      </c>
      <c r="E25" s="148"/>
      <c r="F25" s="256">
        <v>1</v>
      </c>
      <c r="G25" s="256">
        <f t="shared" si="0"/>
        <v>0</v>
      </c>
      <c r="H25" s="256" t="str">
        <f t="shared" si="1"/>
        <v xml:space="preserve"> </v>
      </c>
    </row>
    <row r="26" spans="1:8" x14ac:dyDescent="0.25">
      <c r="A26" s="302">
        <v>18</v>
      </c>
      <c r="B26" s="148"/>
      <c r="C26" s="148"/>
      <c r="D26" s="255">
        <f>SUMIFS('Vzor Vzdělávání pedagogů'!G$10:G$309,'Vzor Vzdělávání pedagogů'!B$10:B$309,B$9:B$108,'Vzor Vzdělávání pedagogů'!C$10:C$309,C$9:C$108)</f>
        <v>0</v>
      </c>
      <c r="E26" s="148"/>
      <c r="F26" s="256">
        <v>1</v>
      </c>
      <c r="G26" s="256">
        <f t="shared" si="0"/>
        <v>0</v>
      </c>
      <c r="H26" s="256" t="str">
        <f t="shared" si="1"/>
        <v xml:space="preserve"> </v>
      </c>
    </row>
    <row r="27" spans="1:8" x14ac:dyDescent="0.25">
      <c r="A27" s="302">
        <v>19</v>
      </c>
      <c r="B27" s="148"/>
      <c r="C27" s="148"/>
      <c r="D27" s="255">
        <f>SUMIFS('Vzor Vzdělávání pedagogů'!G$10:G$309,'Vzor Vzdělávání pedagogů'!B$10:B$309,B$9:B$108,'Vzor Vzdělávání pedagogů'!C$10:C$309,C$9:C$108)</f>
        <v>0</v>
      </c>
      <c r="E27" s="148"/>
      <c r="F27" s="256">
        <v>1</v>
      </c>
      <c r="G27" s="256">
        <f t="shared" si="0"/>
        <v>0</v>
      </c>
      <c r="H27" s="256" t="str">
        <f t="shared" si="1"/>
        <v xml:space="preserve"> </v>
      </c>
    </row>
    <row r="28" spans="1:8" x14ac:dyDescent="0.25">
      <c r="A28" s="302">
        <v>20</v>
      </c>
      <c r="B28" s="148"/>
      <c r="C28" s="148"/>
      <c r="D28" s="255">
        <f>SUMIFS('Vzor Vzdělávání pedagogů'!G$10:G$309,'Vzor Vzdělávání pedagogů'!B$10:B$309,B$9:B$108,'Vzor Vzdělávání pedagogů'!C$10:C$309,C$9:C$108)</f>
        <v>0</v>
      </c>
      <c r="E28" s="148"/>
      <c r="F28" s="256">
        <v>1</v>
      </c>
      <c r="G28" s="256">
        <f t="shared" si="0"/>
        <v>0</v>
      </c>
      <c r="H28" s="256" t="str">
        <f t="shared" si="1"/>
        <v xml:space="preserve"> </v>
      </c>
    </row>
    <row r="29" spans="1:8" x14ac:dyDescent="0.25">
      <c r="A29" s="302">
        <v>21</v>
      </c>
      <c r="B29" s="148"/>
      <c r="C29" s="148"/>
      <c r="D29" s="255">
        <f>SUMIFS('Vzor Vzdělávání pedagogů'!G$10:G$309,'Vzor Vzdělávání pedagogů'!B$10:B$309,B$9:B$108,'Vzor Vzdělávání pedagogů'!C$10:C$309,C$9:C$108)</f>
        <v>0</v>
      </c>
      <c r="E29" s="148"/>
      <c r="F29" s="256">
        <v>1</v>
      </c>
      <c r="G29" s="256">
        <f t="shared" si="0"/>
        <v>0</v>
      </c>
      <c r="H29" s="256" t="str">
        <f t="shared" si="1"/>
        <v xml:space="preserve"> </v>
      </c>
    </row>
    <row r="30" spans="1:8" x14ac:dyDescent="0.25">
      <c r="A30" s="302">
        <v>22</v>
      </c>
      <c r="B30" s="148"/>
      <c r="C30" s="148"/>
      <c r="D30" s="255">
        <f>SUMIFS('Vzor Vzdělávání pedagogů'!G$10:G$309,'Vzor Vzdělávání pedagogů'!B$10:B$309,B$9:B$108,'Vzor Vzdělávání pedagogů'!C$10:C$309,C$9:C$108)</f>
        <v>0</v>
      </c>
      <c r="E30" s="148"/>
      <c r="F30" s="256">
        <v>1</v>
      </c>
      <c r="G30" s="256">
        <f t="shared" si="0"/>
        <v>0</v>
      </c>
      <c r="H30" s="256" t="str">
        <f t="shared" si="1"/>
        <v xml:space="preserve"> </v>
      </c>
    </row>
    <row r="31" spans="1:8" x14ac:dyDescent="0.25">
      <c r="A31" s="302">
        <v>23</v>
      </c>
      <c r="B31" s="149"/>
      <c r="C31" s="149"/>
      <c r="D31" s="255">
        <f>SUMIFS('Vzor Vzdělávání pedagogů'!G$10:G$309,'Vzor Vzdělávání pedagogů'!B$10:B$309,B$9:B$108,'Vzor Vzdělávání pedagogů'!C$10:C$309,C$9:C$108)</f>
        <v>0</v>
      </c>
      <c r="E31" s="148"/>
      <c r="F31" s="256">
        <v>1</v>
      </c>
      <c r="G31" s="256">
        <f t="shared" si="0"/>
        <v>0</v>
      </c>
      <c r="H31" s="256" t="str">
        <f t="shared" si="1"/>
        <v xml:space="preserve"> </v>
      </c>
    </row>
    <row r="32" spans="1:8" x14ac:dyDescent="0.25">
      <c r="A32" s="302">
        <v>24</v>
      </c>
      <c r="B32" s="148"/>
      <c r="C32" s="148"/>
      <c r="D32" s="255">
        <f>SUMIFS('Vzor Vzdělávání pedagogů'!G$10:G$309,'Vzor Vzdělávání pedagogů'!B$10:B$309,B$9:B$108,'Vzor Vzdělávání pedagogů'!C$10:C$309,C$9:C$108)</f>
        <v>0</v>
      </c>
      <c r="E32" s="148"/>
      <c r="F32" s="256">
        <v>1</v>
      </c>
      <c r="G32" s="256">
        <f t="shared" si="0"/>
        <v>0</v>
      </c>
      <c r="H32" s="256" t="str">
        <f t="shared" si="1"/>
        <v xml:space="preserve"> </v>
      </c>
    </row>
    <row r="33" spans="1:8" x14ac:dyDescent="0.25">
      <c r="A33" s="302">
        <v>25</v>
      </c>
      <c r="B33" s="148"/>
      <c r="C33" s="148"/>
      <c r="D33" s="255">
        <f>SUMIFS('Vzor Vzdělávání pedagogů'!G$10:G$309,'Vzor Vzdělávání pedagogů'!B$10:B$309,B$9:B$108,'Vzor Vzdělávání pedagogů'!C$10:C$309,C$9:C$108)</f>
        <v>0</v>
      </c>
      <c r="E33" s="148"/>
      <c r="F33" s="256">
        <v>1</v>
      </c>
      <c r="G33" s="256">
        <f t="shared" si="0"/>
        <v>0</v>
      </c>
      <c r="H33" s="256" t="str">
        <f t="shared" si="1"/>
        <v xml:space="preserve"> </v>
      </c>
    </row>
    <row r="34" spans="1:8" x14ac:dyDescent="0.25">
      <c r="A34" s="302">
        <v>26</v>
      </c>
      <c r="B34" s="148"/>
      <c r="C34" s="148"/>
      <c r="D34" s="255">
        <f>SUMIFS('Vzor Vzdělávání pedagogů'!G$10:G$309,'Vzor Vzdělávání pedagogů'!B$10:B$309,B$9:B$108,'Vzor Vzdělávání pedagogů'!C$10:C$309,C$9:C$108)</f>
        <v>0</v>
      </c>
      <c r="E34" s="148"/>
      <c r="F34" s="256">
        <v>1</v>
      </c>
      <c r="G34" s="256">
        <f t="shared" si="0"/>
        <v>0</v>
      </c>
      <c r="H34" s="256" t="str">
        <f t="shared" si="1"/>
        <v xml:space="preserve"> </v>
      </c>
    </row>
    <row r="35" spans="1:8" x14ac:dyDescent="0.25">
      <c r="A35" s="302">
        <v>27</v>
      </c>
      <c r="B35" s="148"/>
      <c r="C35" s="148"/>
      <c r="D35" s="255">
        <f>SUMIFS('Vzor Vzdělávání pedagogů'!G$10:G$309,'Vzor Vzdělávání pedagogů'!B$10:B$309,B$9:B$108,'Vzor Vzdělávání pedagogů'!C$10:C$309,C$9:C$108)</f>
        <v>0</v>
      </c>
      <c r="E35" s="148"/>
      <c r="F35" s="256">
        <v>1</v>
      </c>
      <c r="G35" s="256">
        <f t="shared" si="0"/>
        <v>0</v>
      </c>
      <c r="H35" s="256" t="str">
        <f t="shared" si="1"/>
        <v xml:space="preserve"> </v>
      </c>
    </row>
    <row r="36" spans="1:8" x14ac:dyDescent="0.25">
      <c r="A36" s="302">
        <v>28</v>
      </c>
      <c r="B36" s="148"/>
      <c r="C36" s="148"/>
      <c r="D36" s="255">
        <f>SUMIFS('Vzor Vzdělávání pedagogů'!G$10:G$309,'Vzor Vzdělávání pedagogů'!B$10:B$309,B$9:B$108,'Vzor Vzdělávání pedagogů'!C$10:C$309,C$9:C$108)</f>
        <v>0</v>
      </c>
      <c r="E36" s="148"/>
      <c r="F36" s="256">
        <v>1</v>
      </c>
      <c r="G36" s="256">
        <f t="shared" si="0"/>
        <v>0</v>
      </c>
      <c r="H36" s="256" t="str">
        <f t="shared" si="1"/>
        <v xml:space="preserve"> </v>
      </c>
    </row>
    <row r="37" spans="1:8" x14ac:dyDescent="0.25">
      <c r="A37" s="302">
        <v>29</v>
      </c>
      <c r="B37" s="148"/>
      <c r="C37" s="148"/>
      <c r="D37" s="255">
        <f>SUMIFS('Vzor Vzdělávání pedagogů'!G$10:G$309,'Vzor Vzdělávání pedagogů'!B$10:B$309,B$9:B$108,'Vzor Vzdělávání pedagogů'!C$10:C$309,C$9:C$108)</f>
        <v>0</v>
      </c>
      <c r="E37" s="148"/>
      <c r="F37" s="256">
        <v>1</v>
      </c>
      <c r="G37" s="256">
        <f t="shared" si="0"/>
        <v>0</v>
      </c>
      <c r="H37" s="256" t="str">
        <f t="shared" si="1"/>
        <v xml:space="preserve"> </v>
      </c>
    </row>
    <row r="38" spans="1:8" x14ac:dyDescent="0.25">
      <c r="A38" s="302">
        <v>30</v>
      </c>
      <c r="B38" s="148"/>
      <c r="C38" s="148"/>
      <c r="D38" s="255">
        <f>SUMIFS('Vzor Vzdělávání pedagogů'!G$10:G$309,'Vzor Vzdělávání pedagogů'!B$10:B$309,B$9:B$108,'Vzor Vzdělávání pedagogů'!C$10:C$309,C$9:C$108)</f>
        <v>0</v>
      </c>
      <c r="E38" s="148"/>
      <c r="F38" s="256">
        <v>1</v>
      </c>
      <c r="G38" s="256">
        <f t="shared" si="0"/>
        <v>0</v>
      </c>
      <c r="H38" s="256" t="str">
        <f t="shared" si="1"/>
        <v xml:space="preserve"> </v>
      </c>
    </row>
    <row r="39" spans="1:8" x14ac:dyDescent="0.25">
      <c r="A39" s="302">
        <v>31</v>
      </c>
      <c r="B39" s="148"/>
      <c r="C39" s="148"/>
      <c r="D39" s="255">
        <f>SUMIFS('Vzor Vzdělávání pedagogů'!G$10:G$309,'Vzor Vzdělávání pedagogů'!B$10:B$309,B$9:B$108,'Vzor Vzdělávání pedagogů'!C$10:C$309,C$9:C$108)</f>
        <v>0</v>
      </c>
      <c r="E39" s="148"/>
      <c r="F39" s="256">
        <v>1</v>
      </c>
      <c r="G39" s="256">
        <f t="shared" si="0"/>
        <v>0</v>
      </c>
      <c r="H39" s="256" t="str">
        <f t="shared" si="1"/>
        <v xml:space="preserve"> </v>
      </c>
    </row>
    <row r="40" spans="1:8" x14ac:dyDescent="0.25">
      <c r="A40" s="302">
        <v>32</v>
      </c>
      <c r="B40" s="148"/>
      <c r="C40" s="148"/>
      <c r="D40" s="255">
        <f>SUMIFS('Vzor Vzdělávání pedagogů'!G$10:G$309,'Vzor Vzdělávání pedagogů'!B$10:B$309,B$9:B$108,'Vzor Vzdělávání pedagogů'!C$10:C$309,C$9:C$108)</f>
        <v>0</v>
      </c>
      <c r="E40" s="148"/>
      <c r="F40" s="256">
        <v>1</v>
      </c>
      <c r="G40" s="256">
        <f t="shared" si="0"/>
        <v>0</v>
      </c>
      <c r="H40" s="256" t="str">
        <f t="shared" si="1"/>
        <v xml:space="preserve"> </v>
      </c>
    </row>
    <row r="41" spans="1:8" x14ac:dyDescent="0.25">
      <c r="A41" s="302">
        <v>33</v>
      </c>
      <c r="B41" s="148"/>
      <c r="C41" s="148"/>
      <c r="D41" s="255">
        <f>SUMIFS('Vzor Vzdělávání pedagogů'!G$10:G$309,'Vzor Vzdělávání pedagogů'!B$10:B$309,B$9:B$108,'Vzor Vzdělávání pedagogů'!C$10:C$309,C$9:C$108)</f>
        <v>0</v>
      </c>
      <c r="E41" s="148"/>
      <c r="F41" s="256">
        <v>1</v>
      </c>
      <c r="G41" s="256">
        <f t="shared" si="0"/>
        <v>0</v>
      </c>
      <c r="H41" s="256" t="str">
        <f t="shared" si="1"/>
        <v xml:space="preserve"> </v>
      </c>
    </row>
    <row r="42" spans="1:8" x14ac:dyDescent="0.25">
      <c r="A42" s="302">
        <v>34</v>
      </c>
      <c r="B42" s="148"/>
      <c r="C42" s="148"/>
      <c r="D42" s="255">
        <f>SUMIFS('Vzor Vzdělávání pedagogů'!G$10:G$309,'Vzor Vzdělávání pedagogů'!B$10:B$309,B$9:B$108,'Vzor Vzdělávání pedagogů'!C$10:C$309,C$9:C$108)</f>
        <v>0</v>
      </c>
      <c r="E42" s="148"/>
      <c r="F42" s="256">
        <v>1</v>
      </c>
      <c r="G42" s="256">
        <f t="shared" si="0"/>
        <v>0</v>
      </c>
      <c r="H42" s="256" t="str">
        <f t="shared" si="1"/>
        <v xml:space="preserve"> </v>
      </c>
    </row>
    <row r="43" spans="1:8" x14ac:dyDescent="0.25">
      <c r="A43" s="302">
        <v>35</v>
      </c>
      <c r="B43" s="148"/>
      <c r="C43" s="148"/>
      <c r="D43" s="255">
        <f>SUMIFS('Vzor Vzdělávání pedagogů'!G$10:G$309,'Vzor Vzdělávání pedagogů'!B$10:B$309,B$9:B$108,'Vzor Vzdělávání pedagogů'!C$10:C$309,C$9:C$108)</f>
        <v>0</v>
      </c>
      <c r="E43" s="148"/>
      <c r="F43" s="256">
        <v>1</v>
      </c>
      <c r="G43" s="256">
        <f t="shared" si="0"/>
        <v>0</v>
      </c>
      <c r="H43" s="256" t="str">
        <f t="shared" si="1"/>
        <v xml:space="preserve"> </v>
      </c>
    </row>
    <row r="44" spans="1:8" x14ac:dyDescent="0.25">
      <c r="A44" s="302">
        <v>36</v>
      </c>
      <c r="B44" s="148"/>
      <c r="C44" s="148"/>
      <c r="D44" s="255">
        <f>SUMIFS('Vzor Vzdělávání pedagogů'!G$10:G$309,'Vzor Vzdělávání pedagogů'!B$10:B$309,B$9:B$108,'Vzor Vzdělávání pedagogů'!C$10:C$309,C$9:C$108)</f>
        <v>0</v>
      </c>
      <c r="E44" s="148"/>
      <c r="F44" s="256">
        <v>1</v>
      </c>
      <c r="G44" s="256">
        <f t="shared" si="0"/>
        <v>0</v>
      </c>
      <c r="H44" s="256" t="str">
        <f t="shared" si="1"/>
        <v xml:space="preserve"> </v>
      </c>
    </row>
    <row r="45" spans="1:8" x14ac:dyDescent="0.25">
      <c r="A45" s="302">
        <v>37</v>
      </c>
      <c r="B45" s="148"/>
      <c r="C45" s="148"/>
      <c r="D45" s="255">
        <f>SUMIFS('Vzor Vzdělávání pedagogů'!G$10:G$309,'Vzor Vzdělávání pedagogů'!B$10:B$309,B$9:B$108,'Vzor Vzdělávání pedagogů'!C$10:C$309,C$9:C$108)</f>
        <v>0</v>
      </c>
      <c r="E45" s="148"/>
      <c r="F45" s="256">
        <v>1</v>
      </c>
      <c r="G45" s="256">
        <f t="shared" si="0"/>
        <v>0</v>
      </c>
      <c r="H45" s="256" t="str">
        <f t="shared" si="1"/>
        <v xml:space="preserve"> </v>
      </c>
    </row>
    <row r="46" spans="1:8" x14ac:dyDescent="0.25">
      <c r="A46" s="302">
        <v>38</v>
      </c>
      <c r="B46" s="148"/>
      <c r="C46" s="148"/>
      <c r="D46" s="255">
        <f>SUMIFS('Vzor Vzdělávání pedagogů'!G$10:G$309,'Vzor Vzdělávání pedagogů'!B$10:B$309,B$9:B$108,'Vzor Vzdělávání pedagogů'!C$10:C$309,C$9:C$108)</f>
        <v>0</v>
      </c>
      <c r="E46" s="148"/>
      <c r="F46" s="256">
        <v>1</v>
      </c>
      <c r="G46" s="256">
        <f t="shared" si="0"/>
        <v>0</v>
      </c>
      <c r="H46" s="256" t="str">
        <f t="shared" si="1"/>
        <v xml:space="preserve"> </v>
      </c>
    </row>
    <row r="47" spans="1:8" x14ac:dyDescent="0.25">
      <c r="A47" s="302">
        <v>39</v>
      </c>
      <c r="B47" s="148"/>
      <c r="C47" s="148"/>
      <c r="D47" s="255">
        <f>SUMIFS('Vzor Vzdělávání pedagogů'!G$10:G$309,'Vzor Vzdělávání pedagogů'!B$10:B$309,B$9:B$108,'Vzor Vzdělávání pedagogů'!C$10:C$309,C$9:C$108)</f>
        <v>0</v>
      </c>
      <c r="E47" s="148"/>
      <c r="F47" s="256">
        <v>1</v>
      </c>
      <c r="G47" s="256">
        <f t="shared" si="0"/>
        <v>0</v>
      </c>
      <c r="H47" s="256" t="str">
        <f t="shared" si="1"/>
        <v xml:space="preserve"> </v>
      </c>
    </row>
    <row r="48" spans="1:8" x14ac:dyDescent="0.25">
      <c r="A48" s="302">
        <v>40</v>
      </c>
      <c r="B48" s="148"/>
      <c r="C48" s="148"/>
      <c r="D48" s="255">
        <f>SUMIFS('Vzor Vzdělávání pedagogů'!G$10:G$309,'Vzor Vzdělávání pedagogů'!B$10:B$309,B$9:B$108,'Vzor Vzdělávání pedagogů'!C$10:C$309,C$9:C$108)</f>
        <v>0</v>
      </c>
      <c r="E48" s="148"/>
      <c r="F48" s="256">
        <v>1</v>
      </c>
      <c r="G48" s="256">
        <f t="shared" si="0"/>
        <v>0</v>
      </c>
      <c r="H48" s="256" t="str">
        <f t="shared" si="1"/>
        <v xml:space="preserve"> </v>
      </c>
    </row>
    <row r="49" spans="1:8" x14ac:dyDescent="0.25">
      <c r="A49" s="302">
        <v>41</v>
      </c>
      <c r="B49" s="148"/>
      <c r="C49" s="148"/>
      <c r="D49" s="255">
        <f>SUMIFS('Vzor Vzdělávání pedagogů'!G$10:G$309,'Vzor Vzdělávání pedagogů'!B$10:B$309,B$9:B$108,'Vzor Vzdělávání pedagogů'!C$10:C$309,C$9:C$108)</f>
        <v>0</v>
      </c>
      <c r="E49" s="148"/>
      <c r="F49" s="256">
        <v>1</v>
      </c>
      <c r="G49" s="256">
        <f t="shared" si="0"/>
        <v>0</v>
      </c>
      <c r="H49" s="256" t="str">
        <f t="shared" si="1"/>
        <v xml:space="preserve"> </v>
      </c>
    </row>
    <row r="50" spans="1:8" x14ac:dyDescent="0.25">
      <c r="A50" s="302">
        <v>42</v>
      </c>
      <c r="B50" s="148"/>
      <c r="C50" s="148"/>
      <c r="D50" s="255">
        <f>SUMIFS('Vzor Vzdělávání pedagogů'!G$10:G$309,'Vzor Vzdělávání pedagogů'!B$10:B$309,B$9:B$108,'Vzor Vzdělávání pedagogů'!C$10:C$309,C$9:C$108)</f>
        <v>0</v>
      </c>
      <c r="E50" s="148"/>
      <c r="F50" s="256">
        <v>1</v>
      </c>
      <c r="G50" s="256">
        <f t="shared" si="0"/>
        <v>0</v>
      </c>
      <c r="H50" s="256" t="str">
        <f t="shared" si="1"/>
        <v xml:space="preserve"> </v>
      </c>
    </row>
    <row r="51" spans="1:8" x14ac:dyDescent="0.25">
      <c r="A51" s="302">
        <v>43</v>
      </c>
      <c r="B51" s="148"/>
      <c r="C51" s="148"/>
      <c r="D51" s="255">
        <f>SUMIFS('Vzor Vzdělávání pedagogů'!G$10:G$309,'Vzor Vzdělávání pedagogů'!B$10:B$309,B$9:B$108,'Vzor Vzdělávání pedagogů'!C$10:C$309,C$9:C$108)</f>
        <v>0</v>
      </c>
      <c r="E51" s="148"/>
      <c r="F51" s="256">
        <v>1</v>
      </c>
      <c r="G51" s="256">
        <f t="shared" si="0"/>
        <v>0</v>
      </c>
      <c r="H51" s="256" t="str">
        <f t="shared" si="1"/>
        <v xml:space="preserve"> </v>
      </c>
    </row>
    <row r="52" spans="1:8" x14ac:dyDescent="0.25">
      <c r="A52" s="302">
        <v>44</v>
      </c>
      <c r="B52" s="148"/>
      <c r="C52" s="148"/>
      <c r="D52" s="255">
        <f>SUMIFS('Vzor Vzdělávání pedagogů'!G$10:G$309,'Vzor Vzdělávání pedagogů'!B$10:B$309,B$9:B$108,'Vzor Vzdělávání pedagogů'!C$10:C$309,C$9:C$108)</f>
        <v>0</v>
      </c>
      <c r="E52" s="148"/>
      <c r="F52" s="256">
        <v>1</v>
      </c>
      <c r="G52" s="256">
        <f t="shared" si="0"/>
        <v>0</v>
      </c>
      <c r="H52" s="256" t="str">
        <f t="shared" si="1"/>
        <v xml:space="preserve"> </v>
      </c>
    </row>
    <row r="53" spans="1:8" x14ac:dyDescent="0.25">
      <c r="A53" s="302">
        <v>45</v>
      </c>
      <c r="B53" s="148"/>
      <c r="C53" s="148"/>
      <c r="D53" s="255">
        <f>SUMIFS('Vzor Vzdělávání pedagogů'!G$10:G$309,'Vzor Vzdělávání pedagogů'!B$10:B$309,B$9:B$108,'Vzor Vzdělávání pedagogů'!C$10:C$309,C$9:C$108)</f>
        <v>0</v>
      </c>
      <c r="E53" s="148"/>
      <c r="F53" s="256">
        <v>1</v>
      </c>
      <c r="G53" s="256">
        <f t="shared" si="0"/>
        <v>0</v>
      </c>
      <c r="H53" s="256" t="str">
        <f t="shared" si="1"/>
        <v xml:space="preserve"> </v>
      </c>
    </row>
    <row r="54" spans="1:8" x14ac:dyDescent="0.25">
      <c r="A54" s="302">
        <v>46</v>
      </c>
      <c r="B54" s="149"/>
      <c r="C54" s="149"/>
      <c r="D54" s="255">
        <f>SUMIFS('Vzor Vzdělávání pedagogů'!G$10:G$309,'Vzor Vzdělávání pedagogů'!B$10:B$309,B$9:B$108,'Vzor Vzdělávání pedagogů'!C$10:C$309,C$9:C$108)</f>
        <v>0</v>
      </c>
      <c r="E54" s="148"/>
      <c r="F54" s="256">
        <v>1</v>
      </c>
      <c r="G54" s="256">
        <f t="shared" si="0"/>
        <v>0</v>
      </c>
      <c r="H54" s="256" t="str">
        <f t="shared" si="1"/>
        <v xml:space="preserve"> </v>
      </c>
    </row>
    <row r="55" spans="1:8" x14ac:dyDescent="0.25">
      <c r="A55" s="302">
        <v>47</v>
      </c>
      <c r="B55" s="148"/>
      <c r="C55" s="148"/>
      <c r="D55" s="255">
        <f>SUMIFS('Vzor Vzdělávání pedagogů'!G$10:G$309,'Vzor Vzdělávání pedagogů'!B$10:B$309,B$9:B$108,'Vzor Vzdělávání pedagogů'!C$10:C$309,C$9:C$108)</f>
        <v>0</v>
      </c>
      <c r="E55" s="148"/>
      <c r="F55" s="256">
        <v>1</v>
      </c>
      <c r="G55" s="256">
        <f t="shared" si="0"/>
        <v>0</v>
      </c>
      <c r="H55" s="256" t="str">
        <f t="shared" si="1"/>
        <v xml:space="preserve"> </v>
      </c>
    </row>
    <row r="56" spans="1:8" x14ac:dyDescent="0.25">
      <c r="A56" s="302">
        <v>48</v>
      </c>
      <c r="B56" s="148"/>
      <c r="C56" s="148"/>
      <c r="D56" s="255">
        <f>SUMIFS('Vzor Vzdělávání pedagogů'!G$10:G$309,'Vzor Vzdělávání pedagogů'!B$10:B$309,B$9:B$108,'Vzor Vzdělávání pedagogů'!C$10:C$309,C$9:C$108)</f>
        <v>0</v>
      </c>
      <c r="E56" s="148"/>
      <c r="F56" s="256">
        <v>1</v>
      </c>
      <c r="G56" s="256">
        <f t="shared" si="0"/>
        <v>0</v>
      </c>
      <c r="H56" s="256" t="str">
        <f t="shared" si="1"/>
        <v xml:space="preserve"> </v>
      </c>
    </row>
    <row r="57" spans="1:8" x14ac:dyDescent="0.25">
      <c r="A57" s="302">
        <v>49</v>
      </c>
      <c r="B57" s="148"/>
      <c r="C57" s="148"/>
      <c r="D57" s="255">
        <f>SUMIFS('Vzor Vzdělávání pedagogů'!G$10:G$309,'Vzor Vzdělávání pedagogů'!B$10:B$309,B$9:B$108,'Vzor Vzdělávání pedagogů'!C$10:C$309,C$9:C$108)</f>
        <v>0</v>
      </c>
      <c r="E57" s="148"/>
      <c r="F57" s="256">
        <v>1</v>
      </c>
      <c r="G57" s="256">
        <f t="shared" si="0"/>
        <v>0</v>
      </c>
      <c r="H57" s="256" t="str">
        <f t="shared" si="1"/>
        <v xml:space="preserve"> </v>
      </c>
    </row>
    <row r="58" spans="1:8" x14ac:dyDescent="0.25">
      <c r="A58" s="302">
        <v>50</v>
      </c>
      <c r="B58" s="148"/>
      <c r="C58" s="148"/>
      <c r="D58" s="255">
        <f>SUMIFS('Vzor Vzdělávání pedagogů'!G$10:G$309,'Vzor Vzdělávání pedagogů'!B$10:B$309,B$9:B$108,'Vzor Vzdělávání pedagogů'!C$10:C$309,C$9:C$108)</f>
        <v>0</v>
      </c>
      <c r="E58" s="148"/>
      <c r="F58" s="256">
        <v>1</v>
      </c>
      <c r="G58" s="256">
        <f t="shared" si="0"/>
        <v>0</v>
      </c>
      <c r="H58" s="256" t="str">
        <f t="shared" si="1"/>
        <v xml:space="preserve"> </v>
      </c>
    </row>
    <row r="59" spans="1:8" x14ac:dyDescent="0.25">
      <c r="A59" s="302">
        <v>51</v>
      </c>
      <c r="B59" s="148"/>
      <c r="C59" s="148"/>
      <c r="D59" s="255">
        <f>SUMIFS('Vzor Vzdělávání pedagogů'!G$10:G$309,'Vzor Vzdělávání pedagogů'!B$10:B$309,B$9:B$108,'Vzor Vzdělávání pedagogů'!C$10:C$309,C$9:C$108)</f>
        <v>0</v>
      </c>
      <c r="E59" s="148"/>
      <c r="F59" s="256">
        <v>1</v>
      </c>
      <c r="G59" s="256">
        <f t="shared" si="0"/>
        <v>0</v>
      </c>
      <c r="H59" s="256" t="str">
        <f t="shared" si="1"/>
        <v xml:space="preserve"> </v>
      </c>
    </row>
    <row r="60" spans="1:8" x14ac:dyDescent="0.25">
      <c r="A60" s="302">
        <v>52</v>
      </c>
      <c r="B60" s="148"/>
      <c r="C60" s="148"/>
      <c r="D60" s="255">
        <f>SUMIFS('Vzor Vzdělávání pedagogů'!G$10:G$309,'Vzor Vzdělávání pedagogů'!B$10:B$309,B$9:B$108,'Vzor Vzdělávání pedagogů'!C$10:C$309,C$9:C$108)</f>
        <v>0</v>
      </c>
      <c r="E60" s="148"/>
      <c r="F60" s="256">
        <v>1</v>
      </c>
      <c r="G60" s="256">
        <f t="shared" si="0"/>
        <v>0</v>
      </c>
      <c r="H60" s="256" t="str">
        <f t="shared" si="1"/>
        <v xml:space="preserve"> </v>
      </c>
    </row>
    <row r="61" spans="1:8" x14ac:dyDescent="0.25">
      <c r="A61" s="302">
        <v>53</v>
      </c>
      <c r="B61" s="148"/>
      <c r="C61" s="148"/>
      <c r="D61" s="255">
        <f>SUMIFS('Vzor Vzdělávání pedagogů'!G$10:G$309,'Vzor Vzdělávání pedagogů'!B$10:B$309,B$9:B$108,'Vzor Vzdělávání pedagogů'!C$10:C$309,C$9:C$108)</f>
        <v>0</v>
      </c>
      <c r="E61" s="148"/>
      <c r="F61" s="256">
        <v>1</v>
      </c>
      <c r="G61" s="256">
        <f t="shared" si="0"/>
        <v>0</v>
      </c>
      <c r="H61" s="256" t="str">
        <f t="shared" si="1"/>
        <v xml:space="preserve"> </v>
      </c>
    </row>
    <row r="62" spans="1:8" x14ac:dyDescent="0.25">
      <c r="A62" s="302">
        <v>54</v>
      </c>
      <c r="B62" s="148"/>
      <c r="C62" s="148"/>
      <c r="D62" s="255">
        <f>SUMIFS('Vzor Vzdělávání pedagogů'!G$10:G$309,'Vzor Vzdělávání pedagogů'!B$10:B$309,B$9:B$108,'Vzor Vzdělávání pedagogů'!C$10:C$309,C$9:C$108)</f>
        <v>0</v>
      </c>
      <c r="E62" s="148"/>
      <c r="F62" s="256">
        <v>1</v>
      </c>
      <c r="G62" s="256">
        <f t="shared" si="0"/>
        <v>0</v>
      </c>
      <c r="H62" s="256" t="str">
        <f t="shared" si="1"/>
        <v xml:space="preserve"> </v>
      </c>
    </row>
    <row r="63" spans="1:8" x14ac:dyDescent="0.25">
      <c r="A63" s="302">
        <v>55</v>
      </c>
      <c r="B63" s="148"/>
      <c r="C63" s="148"/>
      <c r="D63" s="255">
        <f>SUMIFS('Vzor Vzdělávání pedagogů'!G$10:G$309,'Vzor Vzdělávání pedagogů'!B$10:B$309,B$9:B$108,'Vzor Vzdělávání pedagogů'!C$10:C$309,C$9:C$108)</f>
        <v>0</v>
      </c>
      <c r="E63" s="148"/>
      <c r="F63" s="256">
        <v>1</v>
      </c>
      <c r="G63" s="256">
        <f t="shared" si="0"/>
        <v>0</v>
      </c>
      <c r="H63" s="256" t="str">
        <f t="shared" si="1"/>
        <v xml:space="preserve"> </v>
      </c>
    </row>
    <row r="64" spans="1:8" x14ac:dyDescent="0.25">
      <c r="A64" s="302">
        <v>56</v>
      </c>
      <c r="B64" s="148"/>
      <c r="C64" s="148"/>
      <c r="D64" s="255">
        <f>SUMIFS('Vzor Vzdělávání pedagogů'!G$10:G$309,'Vzor Vzdělávání pedagogů'!B$10:B$309,B$9:B$108,'Vzor Vzdělávání pedagogů'!C$10:C$309,C$9:C$108)</f>
        <v>0</v>
      </c>
      <c r="E64" s="148"/>
      <c r="F64" s="256">
        <v>1</v>
      </c>
      <c r="G64" s="256">
        <f t="shared" si="0"/>
        <v>0</v>
      </c>
      <c r="H64" s="256" t="str">
        <f t="shared" si="1"/>
        <v xml:space="preserve"> </v>
      </c>
    </row>
    <row r="65" spans="1:8" x14ac:dyDescent="0.25">
      <c r="A65" s="302">
        <v>57</v>
      </c>
      <c r="B65" s="148"/>
      <c r="C65" s="148"/>
      <c r="D65" s="255">
        <f>SUMIFS('Vzor Vzdělávání pedagogů'!G$10:G$309,'Vzor Vzdělávání pedagogů'!B$10:B$309,B$9:B$108,'Vzor Vzdělávání pedagogů'!C$10:C$309,C$9:C$108)</f>
        <v>0</v>
      </c>
      <c r="E65" s="148"/>
      <c r="F65" s="256">
        <v>1</v>
      </c>
      <c r="G65" s="256">
        <f t="shared" si="0"/>
        <v>0</v>
      </c>
      <c r="H65" s="256" t="str">
        <f t="shared" si="1"/>
        <v xml:space="preserve"> </v>
      </c>
    </row>
    <row r="66" spans="1:8" x14ac:dyDescent="0.25">
      <c r="A66" s="302">
        <v>58</v>
      </c>
      <c r="B66" s="148"/>
      <c r="C66" s="148"/>
      <c r="D66" s="255">
        <f>SUMIFS('Vzor Vzdělávání pedagogů'!G$10:G$309,'Vzor Vzdělávání pedagogů'!B$10:B$309,B$9:B$108,'Vzor Vzdělávání pedagogů'!C$10:C$309,C$9:C$108)</f>
        <v>0</v>
      </c>
      <c r="E66" s="148"/>
      <c r="F66" s="256">
        <v>1</v>
      </c>
      <c r="G66" s="256">
        <f t="shared" si="0"/>
        <v>0</v>
      </c>
      <c r="H66" s="256" t="str">
        <f t="shared" si="1"/>
        <v xml:space="preserve"> </v>
      </c>
    </row>
    <row r="67" spans="1:8" x14ac:dyDescent="0.25">
      <c r="A67" s="302">
        <v>59</v>
      </c>
      <c r="B67" s="148"/>
      <c r="C67" s="148"/>
      <c r="D67" s="255">
        <f>SUMIFS('Vzor Vzdělávání pedagogů'!G$10:G$309,'Vzor Vzdělávání pedagogů'!B$10:B$309,B$9:B$108,'Vzor Vzdělávání pedagogů'!C$10:C$309,C$9:C$108)</f>
        <v>0</v>
      </c>
      <c r="E67" s="148"/>
      <c r="F67" s="256">
        <v>1</v>
      </c>
      <c r="G67" s="256">
        <f t="shared" si="0"/>
        <v>0</v>
      </c>
      <c r="H67" s="256" t="str">
        <f t="shared" si="1"/>
        <v xml:space="preserve"> </v>
      </c>
    </row>
    <row r="68" spans="1:8" x14ac:dyDescent="0.25">
      <c r="A68" s="302">
        <v>60</v>
      </c>
      <c r="B68" s="148"/>
      <c r="C68" s="148"/>
      <c r="D68" s="255">
        <f>SUMIFS('Vzor Vzdělávání pedagogů'!G$10:G$309,'Vzor Vzdělávání pedagogů'!B$10:B$309,B$9:B$108,'Vzor Vzdělávání pedagogů'!C$10:C$309,C$9:C$108)</f>
        <v>0</v>
      </c>
      <c r="E68" s="148"/>
      <c r="F68" s="256">
        <v>1</v>
      </c>
      <c r="G68" s="256">
        <f t="shared" si="0"/>
        <v>0</v>
      </c>
      <c r="H68" s="256" t="str">
        <f t="shared" si="1"/>
        <v xml:space="preserve"> </v>
      </c>
    </row>
    <row r="69" spans="1:8" x14ac:dyDescent="0.25">
      <c r="A69" s="302">
        <v>61</v>
      </c>
      <c r="B69" s="148"/>
      <c r="C69" s="148"/>
      <c r="D69" s="255">
        <f>SUMIFS('Vzor Vzdělávání pedagogů'!G$10:G$309,'Vzor Vzdělávání pedagogů'!B$10:B$309,B$9:B$108,'Vzor Vzdělávání pedagogů'!C$10:C$309,C$9:C$108)</f>
        <v>0</v>
      </c>
      <c r="E69" s="148"/>
      <c r="F69" s="256">
        <v>1</v>
      </c>
      <c r="G69" s="256">
        <f t="shared" si="0"/>
        <v>0</v>
      </c>
      <c r="H69" s="256" t="str">
        <f t="shared" si="1"/>
        <v xml:space="preserve"> </v>
      </c>
    </row>
    <row r="70" spans="1:8" x14ac:dyDescent="0.25">
      <c r="A70" s="302">
        <v>62</v>
      </c>
      <c r="B70" s="148"/>
      <c r="C70" s="148"/>
      <c r="D70" s="255">
        <f>SUMIFS('Vzor Vzdělávání pedagogů'!G$10:G$309,'Vzor Vzdělávání pedagogů'!B$10:B$309,B$9:B$108,'Vzor Vzdělávání pedagogů'!C$10:C$309,C$9:C$108)</f>
        <v>0</v>
      </c>
      <c r="E70" s="148"/>
      <c r="F70" s="256">
        <v>1</v>
      </c>
      <c r="G70" s="256">
        <f t="shared" si="0"/>
        <v>0</v>
      </c>
      <c r="H70" s="256" t="str">
        <f t="shared" si="1"/>
        <v xml:space="preserve"> </v>
      </c>
    </row>
    <row r="71" spans="1:8" x14ac:dyDescent="0.25">
      <c r="A71" s="302">
        <v>63</v>
      </c>
      <c r="B71" s="148"/>
      <c r="C71" s="148"/>
      <c r="D71" s="255">
        <f>SUMIFS('Vzor Vzdělávání pedagogů'!G$10:G$309,'Vzor Vzdělávání pedagogů'!B$10:B$309,B$9:B$108,'Vzor Vzdělávání pedagogů'!C$10:C$309,C$9:C$108)</f>
        <v>0</v>
      </c>
      <c r="E71" s="148"/>
      <c r="F71" s="256">
        <v>1</v>
      </c>
      <c r="G71" s="256">
        <f t="shared" si="0"/>
        <v>0</v>
      </c>
      <c r="H71" s="256" t="str">
        <f t="shared" si="1"/>
        <v xml:space="preserve"> </v>
      </c>
    </row>
    <row r="72" spans="1:8" x14ac:dyDescent="0.25">
      <c r="A72" s="302">
        <v>64</v>
      </c>
      <c r="B72" s="148"/>
      <c r="C72" s="148"/>
      <c r="D72" s="255">
        <f>SUMIFS('Vzor Vzdělávání pedagogů'!G$10:G$309,'Vzor Vzdělávání pedagogů'!B$10:B$309,B$9:B$108,'Vzor Vzdělávání pedagogů'!C$10:C$309,C$9:C$108)</f>
        <v>0</v>
      </c>
      <c r="E72" s="148"/>
      <c r="F72" s="256">
        <v>1</v>
      </c>
      <c r="G72" s="256">
        <f t="shared" si="0"/>
        <v>0</v>
      </c>
      <c r="H72" s="256" t="str">
        <f t="shared" si="1"/>
        <v xml:space="preserve"> </v>
      </c>
    </row>
    <row r="73" spans="1:8" x14ac:dyDescent="0.25">
      <c r="A73" s="302">
        <v>65</v>
      </c>
      <c r="B73" s="148"/>
      <c r="C73" s="148"/>
      <c r="D73" s="255">
        <f>SUMIFS('Vzor Vzdělávání pedagogů'!G$10:G$309,'Vzor Vzdělávání pedagogů'!B$10:B$309,B$9:B$108,'Vzor Vzdělávání pedagogů'!C$10:C$309,C$9:C$108)</f>
        <v>0</v>
      </c>
      <c r="E73" s="148"/>
      <c r="F73" s="256">
        <v>1</v>
      </c>
      <c r="G73" s="256">
        <f t="shared" si="0"/>
        <v>0</v>
      </c>
      <c r="H73" s="256" t="str">
        <f t="shared" si="1"/>
        <v xml:space="preserve"> </v>
      </c>
    </row>
    <row r="74" spans="1:8" x14ac:dyDescent="0.25">
      <c r="A74" s="302">
        <v>66</v>
      </c>
      <c r="B74" s="148"/>
      <c r="C74" s="148"/>
      <c r="D74" s="255">
        <f>SUMIFS('Vzor Vzdělávání pedagogů'!G$10:G$309,'Vzor Vzdělávání pedagogů'!B$10:B$309,B$9:B$108,'Vzor Vzdělávání pedagogů'!C$10:C$309,C$9:C$108)</f>
        <v>0</v>
      </c>
      <c r="E74" s="148"/>
      <c r="F74" s="256">
        <v>1</v>
      </c>
      <c r="G74" s="256">
        <f t="shared" ref="G74:G108" si="2">SUMIFS(F$9:F$108,B$9:B$108,B$9:B$108,C$9:C$108,C$9:C$108)</f>
        <v>0</v>
      </c>
      <c r="H74" s="256" t="str">
        <f t="shared" ref="H74:H108" si="3">IF(G74&gt;1,"Jméno se opakuje"," ")</f>
        <v xml:space="preserve"> </v>
      </c>
    </row>
    <row r="75" spans="1:8" x14ac:dyDescent="0.25">
      <c r="A75" s="302">
        <v>67</v>
      </c>
      <c r="B75" s="148"/>
      <c r="C75" s="148"/>
      <c r="D75" s="255">
        <f>SUMIFS('Vzor Vzdělávání pedagogů'!G$10:G$309,'Vzor Vzdělávání pedagogů'!B$10:B$309,B$9:B$108,'Vzor Vzdělávání pedagogů'!C$10:C$309,C$9:C$108)</f>
        <v>0</v>
      </c>
      <c r="E75" s="148"/>
      <c r="F75" s="256">
        <v>1</v>
      </c>
      <c r="G75" s="256">
        <f t="shared" si="2"/>
        <v>0</v>
      </c>
      <c r="H75" s="256" t="str">
        <f t="shared" si="3"/>
        <v xml:space="preserve"> </v>
      </c>
    </row>
    <row r="76" spans="1:8" x14ac:dyDescent="0.25">
      <c r="A76" s="302">
        <v>68</v>
      </c>
      <c r="B76" s="148"/>
      <c r="C76" s="148"/>
      <c r="D76" s="255">
        <f>SUMIFS('Vzor Vzdělávání pedagogů'!G$10:G$309,'Vzor Vzdělávání pedagogů'!B$10:B$309,B$9:B$108,'Vzor Vzdělávání pedagogů'!C$10:C$309,C$9:C$108)</f>
        <v>0</v>
      </c>
      <c r="E76" s="148"/>
      <c r="F76" s="256">
        <v>1</v>
      </c>
      <c r="G76" s="256">
        <f t="shared" si="2"/>
        <v>0</v>
      </c>
      <c r="H76" s="256" t="str">
        <f t="shared" si="3"/>
        <v xml:space="preserve"> </v>
      </c>
    </row>
    <row r="77" spans="1:8" x14ac:dyDescent="0.25">
      <c r="A77" s="302">
        <v>69</v>
      </c>
      <c r="B77" s="148"/>
      <c r="C77" s="148"/>
      <c r="D77" s="255">
        <f>SUMIFS('Vzor Vzdělávání pedagogů'!G$10:G$309,'Vzor Vzdělávání pedagogů'!B$10:B$309,B$9:B$108,'Vzor Vzdělávání pedagogů'!C$10:C$309,C$9:C$108)</f>
        <v>0</v>
      </c>
      <c r="E77" s="148"/>
      <c r="F77" s="256">
        <v>1</v>
      </c>
      <c r="G77" s="256">
        <f t="shared" si="2"/>
        <v>0</v>
      </c>
      <c r="H77" s="256" t="str">
        <f t="shared" si="3"/>
        <v xml:space="preserve"> </v>
      </c>
    </row>
    <row r="78" spans="1:8" x14ac:dyDescent="0.25">
      <c r="A78" s="302">
        <v>70</v>
      </c>
      <c r="B78" s="148"/>
      <c r="C78" s="148"/>
      <c r="D78" s="255">
        <f>SUMIFS('Vzor Vzdělávání pedagogů'!G$10:G$309,'Vzor Vzdělávání pedagogů'!B$10:B$309,B$9:B$108,'Vzor Vzdělávání pedagogů'!C$10:C$309,C$9:C$108)</f>
        <v>0</v>
      </c>
      <c r="E78" s="148"/>
      <c r="F78" s="256">
        <v>1</v>
      </c>
      <c r="G78" s="256">
        <f t="shared" si="2"/>
        <v>0</v>
      </c>
      <c r="H78" s="256" t="str">
        <f t="shared" si="3"/>
        <v xml:space="preserve"> </v>
      </c>
    </row>
    <row r="79" spans="1:8" x14ac:dyDescent="0.25">
      <c r="A79" s="302">
        <v>71</v>
      </c>
      <c r="B79" s="148"/>
      <c r="C79" s="148"/>
      <c r="D79" s="255">
        <f>SUMIFS('Vzor Vzdělávání pedagogů'!G$10:G$309,'Vzor Vzdělávání pedagogů'!B$10:B$309,B$9:B$108,'Vzor Vzdělávání pedagogů'!C$10:C$309,C$9:C$108)</f>
        <v>0</v>
      </c>
      <c r="E79" s="148"/>
      <c r="F79" s="256">
        <v>1</v>
      </c>
      <c r="G79" s="256">
        <f t="shared" si="2"/>
        <v>0</v>
      </c>
      <c r="H79" s="256" t="str">
        <f t="shared" si="3"/>
        <v xml:space="preserve"> </v>
      </c>
    </row>
    <row r="80" spans="1:8" x14ac:dyDescent="0.25">
      <c r="A80" s="302">
        <v>72</v>
      </c>
      <c r="B80" s="148"/>
      <c r="C80" s="148"/>
      <c r="D80" s="255">
        <f>SUMIFS('Vzor Vzdělávání pedagogů'!G$10:G$309,'Vzor Vzdělávání pedagogů'!B$10:B$309,B$9:B$108,'Vzor Vzdělávání pedagogů'!C$10:C$309,C$9:C$108)</f>
        <v>0</v>
      </c>
      <c r="E80" s="148"/>
      <c r="F80" s="256">
        <v>1</v>
      </c>
      <c r="G80" s="256">
        <f t="shared" si="2"/>
        <v>0</v>
      </c>
      <c r="H80" s="256" t="str">
        <f t="shared" si="3"/>
        <v xml:space="preserve"> </v>
      </c>
    </row>
    <row r="81" spans="1:8" x14ac:dyDescent="0.25">
      <c r="A81" s="302">
        <v>73</v>
      </c>
      <c r="B81" s="148"/>
      <c r="C81" s="148"/>
      <c r="D81" s="255">
        <f>SUMIFS('Vzor Vzdělávání pedagogů'!G$10:G$309,'Vzor Vzdělávání pedagogů'!B$10:B$309,B$9:B$108,'Vzor Vzdělávání pedagogů'!C$10:C$309,C$9:C$108)</f>
        <v>0</v>
      </c>
      <c r="E81" s="148"/>
      <c r="F81" s="256">
        <v>1</v>
      </c>
      <c r="G81" s="256">
        <f t="shared" si="2"/>
        <v>0</v>
      </c>
      <c r="H81" s="256" t="str">
        <f t="shared" si="3"/>
        <v xml:space="preserve"> </v>
      </c>
    </row>
    <row r="82" spans="1:8" x14ac:dyDescent="0.25">
      <c r="A82" s="302">
        <v>74</v>
      </c>
      <c r="B82" s="148"/>
      <c r="C82" s="148"/>
      <c r="D82" s="255">
        <f>SUMIFS('Vzor Vzdělávání pedagogů'!G$10:G$309,'Vzor Vzdělávání pedagogů'!B$10:B$309,B$9:B$108,'Vzor Vzdělávání pedagogů'!C$10:C$309,C$9:C$108)</f>
        <v>0</v>
      </c>
      <c r="E82" s="148"/>
      <c r="F82" s="256">
        <v>1</v>
      </c>
      <c r="G82" s="256">
        <f t="shared" si="2"/>
        <v>0</v>
      </c>
      <c r="H82" s="256" t="str">
        <f t="shared" si="3"/>
        <v xml:space="preserve"> </v>
      </c>
    </row>
    <row r="83" spans="1:8" x14ac:dyDescent="0.25">
      <c r="A83" s="302">
        <v>75</v>
      </c>
      <c r="B83" s="148"/>
      <c r="C83" s="148"/>
      <c r="D83" s="255">
        <f>SUMIFS('Vzor Vzdělávání pedagogů'!G$10:G$309,'Vzor Vzdělávání pedagogů'!B$10:B$309,B$9:B$108,'Vzor Vzdělávání pedagogů'!C$10:C$309,C$9:C$108)</f>
        <v>0</v>
      </c>
      <c r="E83" s="148"/>
      <c r="F83" s="256">
        <v>1</v>
      </c>
      <c r="G83" s="256">
        <f t="shared" si="2"/>
        <v>0</v>
      </c>
      <c r="H83" s="256" t="str">
        <f t="shared" si="3"/>
        <v xml:space="preserve"> </v>
      </c>
    </row>
    <row r="84" spans="1:8" x14ac:dyDescent="0.25">
      <c r="A84" s="302">
        <v>76</v>
      </c>
      <c r="B84" s="148"/>
      <c r="C84" s="148"/>
      <c r="D84" s="255">
        <f>SUMIFS('Vzor Vzdělávání pedagogů'!G$10:G$309,'Vzor Vzdělávání pedagogů'!B$10:B$309,B$9:B$108,'Vzor Vzdělávání pedagogů'!C$10:C$309,C$9:C$108)</f>
        <v>0</v>
      </c>
      <c r="E84" s="148"/>
      <c r="F84" s="256">
        <v>1</v>
      </c>
      <c r="G84" s="256">
        <f t="shared" si="2"/>
        <v>0</v>
      </c>
      <c r="H84" s="256" t="str">
        <f t="shared" si="3"/>
        <v xml:space="preserve"> </v>
      </c>
    </row>
    <row r="85" spans="1:8" x14ac:dyDescent="0.25">
      <c r="A85" s="302">
        <v>77</v>
      </c>
      <c r="B85" s="148"/>
      <c r="C85" s="148"/>
      <c r="D85" s="255">
        <f>SUMIFS('Vzor Vzdělávání pedagogů'!G$10:G$309,'Vzor Vzdělávání pedagogů'!B$10:B$309,B$9:B$108,'Vzor Vzdělávání pedagogů'!C$10:C$309,C$9:C$108)</f>
        <v>0</v>
      </c>
      <c r="E85" s="148"/>
      <c r="F85" s="256">
        <v>1</v>
      </c>
      <c r="G85" s="256">
        <f t="shared" si="2"/>
        <v>0</v>
      </c>
      <c r="H85" s="256" t="str">
        <f t="shared" si="3"/>
        <v xml:space="preserve"> </v>
      </c>
    </row>
    <row r="86" spans="1:8" x14ac:dyDescent="0.25">
      <c r="A86" s="302">
        <v>78</v>
      </c>
      <c r="B86" s="148"/>
      <c r="C86" s="148"/>
      <c r="D86" s="255">
        <f>SUMIFS('Vzor Vzdělávání pedagogů'!G$10:G$309,'Vzor Vzdělávání pedagogů'!B$10:B$309,B$9:B$108,'Vzor Vzdělávání pedagogů'!C$10:C$309,C$9:C$108)</f>
        <v>0</v>
      </c>
      <c r="E86" s="148"/>
      <c r="F86" s="256">
        <v>1</v>
      </c>
      <c r="G86" s="256">
        <f t="shared" si="2"/>
        <v>0</v>
      </c>
      <c r="H86" s="256" t="str">
        <f t="shared" si="3"/>
        <v xml:space="preserve"> </v>
      </c>
    </row>
    <row r="87" spans="1:8" x14ac:dyDescent="0.25">
      <c r="A87" s="302">
        <v>79</v>
      </c>
      <c r="B87" s="148"/>
      <c r="C87" s="148"/>
      <c r="D87" s="255">
        <f>SUMIFS('Vzor Vzdělávání pedagogů'!G$10:G$309,'Vzor Vzdělávání pedagogů'!B$10:B$309,B$9:B$108,'Vzor Vzdělávání pedagogů'!C$10:C$309,C$9:C$108)</f>
        <v>0</v>
      </c>
      <c r="E87" s="148"/>
      <c r="F87" s="256">
        <v>1</v>
      </c>
      <c r="G87" s="256">
        <f t="shared" si="2"/>
        <v>0</v>
      </c>
      <c r="H87" s="256" t="str">
        <f t="shared" si="3"/>
        <v xml:space="preserve"> </v>
      </c>
    </row>
    <row r="88" spans="1:8" x14ac:dyDescent="0.25">
      <c r="A88" s="302">
        <v>80</v>
      </c>
      <c r="B88" s="148"/>
      <c r="C88" s="148"/>
      <c r="D88" s="255">
        <f>SUMIFS('Vzor Vzdělávání pedagogů'!G$10:G$309,'Vzor Vzdělávání pedagogů'!B$10:B$309,B$9:B$108,'Vzor Vzdělávání pedagogů'!C$10:C$309,C$9:C$108)</f>
        <v>0</v>
      </c>
      <c r="E88" s="148"/>
      <c r="F88" s="256">
        <v>1</v>
      </c>
      <c r="G88" s="256">
        <f t="shared" si="2"/>
        <v>0</v>
      </c>
      <c r="H88" s="256" t="str">
        <f t="shared" si="3"/>
        <v xml:space="preserve"> </v>
      </c>
    </row>
    <row r="89" spans="1:8" x14ac:dyDescent="0.25">
      <c r="A89" s="302">
        <v>81</v>
      </c>
      <c r="B89" s="148"/>
      <c r="C89" s="148"/>
      <c r="D89" s="255">
        <f>SUMIFS('Vzor Vzdělávání pedagogů'!G$10:G$309,'Vzor Vzdělávání pedagogů'!B$10:B$309,B$9:B$108,'Vzor Vzdělávání pedagogů'!C$10:C$309,C$9:C$108)</f>
        <v>0</v>
      </c>
      <c r="E89" s="148"/>
      <c r="F89" s="256">
        <v>1</v>
      </c>
      <c r="G89" s="256">
        <f t="shared" si="2"/>
        <v>0</v>
      </c>
      <c r="H89" s="256" t="str">
        <f t="shared" si="3"/>
        <v xml:space="preserve"> </v>
      </c>
    </row>
    <row r="90" spans="1:8" x14ac:dyDescent="0.25">
      <c r="A90" s="302">
        <v>82</v>
      </c>
      <c r="B90" s="148"/>
      <c r="C90" s="148"/>
      <c r="D90" s="255">
        <f>SUMIFS('Vzor Vzdělávání pedagogů'!G$10:G$309,'Vzor Vzdělávání pedagogů'!B$10:B$309,B$9:B$108,'Vzor Vzdělávání pedagogů'!C$10:C$309,C$9:C$108)</f>
        <v>0</v>
      </c>
      <c r="E90" s="148"/>
      <c r="F90" s="256">
        <v>1</v>
      </c>
      <c r="G90" s="256">
        <f t="shared" si="2"/>
        <v>0</v>
      </c>
      <c r="H90" s="256" t="str">
        <f t="shared" si="3"/>
        <v xml:space="preserve"> </v>
      </c>
    </row>
    <row r="91" spans="1:8" x14ac:dyDescent="0.25">
      <c r="A91" s="302">
        <v>83</v>
      </c>
      <c r="B91" s="148"/>
      <c r="C91" s="148"/>
      <c r="D91" s="255">
        <f>SUMIFS('Vzor Vzdělávání pedagogů'!G$10:G$309,'Vzor Vzdělávání pedagogů'!B$10:B$309,B$9:B$108,'Vzor Vzdělávání pedagogů'!C$10:C$309,C$9:C$108)</f>
        <v>0</v>
      </c>
      <c r="E91" s="148"/>
      <c r="F91" s="256">
        <v>1</v>
      </c>
      <c r="G91" s="256">
        <f t="shared" si="2"/>
        <v>0</v>
      </c>
      <c r="H91" s="256" t="str">
        <f t="shared" si="3"/>
        <v xml:space="preserve"> </v>
      </c>
    </row>
    <row r="92" spans="1:8" x14ac:dyDescent="0.25">
      <c r="A92" s="302">
        <v>84</v>
      </c>
      <c r="B92" s="148"/>
      <c r="C92" s="148"/>
      <c r="D92" s="255">
        <f>SUMIFS('Vzor Vzdělávání pedagogů'!G$10:G$309,'Vzor Vzdělávání pedagogů'!B$10:B$309,B$9:B$108,'Vzor Vzdělávání pedagogů'!C$10:C$309,C$9:C$108)</f>
        <v>0</v>
      </c>
      <c r="E92" s="148"/>
      <c r="F92" s="256">
        <v>1</v>
      </c>
      <c r="G92" s="256">
        <f t="shared" si="2"/>
        <v>0</v>
      </c>
      <c r="H92" s="256" t="str">
        <f t="shared" si="3"/>
        <v xml:space="preserve"> </v>
      </c>
    </row>
    <row r="93" spans="1:8" x14ac:dyDescent="0.25">
      <c r="A93" s="302">
        <v>85</v>
      </c>
      <c r="B93" s="148"/>
      <c r="C93" s="148"/>
      <c r="D93" s="255">
        <f>SUMIFS('Vzor Vzdělávání pedagogů'!G$10:G$309,'Vzor Vzdělávání pedagogů'!B$10:B$309,B$9:B$108,'Vzor Vzdělávání pedagogů'!C$10:C$309,C$9:C$108)</f>
        <v>0</v>
      </c>
      <c r="E93" s="148"/>
      <c r="F93" s="256">
        <v>1</v>
      </c>
      <c r="G93" s="256">
        <f t="shared" si="2"/>
        <v>0</v>
      </c>
      <c r="H93" s="256" t="str">
        <f t="shared" si="3"/>
        <v xml:space="preserve"> </v>
      </c>
    </row>
    <row r="94" spans="1:8" x14ac:dyDescent="0.25">
      <c r="A94" s="302">
        <v>86</v>
      </c>
      <c r="B94" s="148"/>
      <c r="C94" s="148"/>
      <c r="D94" s="255">
        <f>SUMIFS('Vzor Vzdělávání pedagogů'!G$10:G$309,'Vzor Vzdělávání pedagogů'!B$10:B$309,B$9:B$108,'Vzor Vzdělávání pedagogů'!C$10:C$309,C$9:C$108)</f>
        <v>0</v>
      </c>
      <c r="E94" s="148"/>
      <c r="F94" s="256">
        <v>1</v>
      </c>
      <c r="G94" s="256">
        <f t="shared" si="2"/>
        <v>0</v>
      </c>
      <c r="H94" s="256" t="str">
        <f t="shared" si="3"/>
        <v xml:space="preserve"> </v>
      </c>
    </row>
    <row r="95" spans="1:8" x14ac:dyDescent="0.25">
      <c r="A95" s="302">
        <v>87</v>
      </c>
      <c r="B95" s="148"/>
      <c r="C95" s="148"/>
      <c r="D95" s="255">
        <f>SUMIFS('Vzor Vzdělávání pedagogů'!G$10:G$309,'Vzor Vzdělávání pedagogů'!B$10:B$309,B$9:B$108,'Vzor Vzdělávání pedagogů'!C$10:C$309,C$9:C$108)</f>
        <v>0</v>
      </c>
      <c r="E95" s="148"/>
      <c r="F95" s="256">
        <v>1</v>
      </c>
      <c r="G95" s="256">
        <f t="shared" si="2"/>
        <v>0</v>
      </c>
      <c r="H95" s="256" t="str">
        <f t="shared" si="3"/>
        <v xml:space="preserve"> </v>
      </c>
    </row>
    <row r="96" spans="1:8" x14ac:dyDescent="0.25">
      <c r="A96" s="302">
        <v>88</v>
      </c>
      <c r="B96" s="148"/>
      <c r="C96" s="148"/>
      <c r="D96" s="255">
        <f>SUMIFS('Vzor Vzdělávání pedagogů'!G$10:G$309,'Vzor Vzdělávání pedagogů'!B$10:B$309,B$9:B$108,'Vzor Vzdělávání pedagogů'!C$10:C$309,C$9:C$108)</f>
        <v>0</v>
      </c>
      <c r="E96" s="148"/>
      <c r="F96" s="256">
        <v>1</v>
      </c>
      <c r="G96" s="256">
        <f t="shared" si="2"/>
        <v>0</v>
      </c>
      <c r="H96" s="256" t="str">
        <f t="shared" si="3"/>
        <v xml:space="preserve"> </v>
      </c>
    </row>
    <row r="97" spans="1:8" x14ac:dyDescent="0.25">
      <c r="A97" s="302">
        <v>89</v>
      </c>
      <c r="B97" s="148"/>
      <c r="C97" s="148"/>
      <c r="D97" s="255">
        <f>SUMIFS('Vzor Vzdělávání pedagogů'!G$10:G$309,'Vzor Vzdělávání pedagogů'!B$10:B$309,B$9:B$108,'Vzor Vzdělávání pedagogů'!C$10:C$309,C$9:C$108)</f>
        <v>0</v>
      </c>
      <c r="E97" s="148"/>
      <c r="F97" s="256">
        <v>1</v>
      </c>
      <c r="G97" s="256">
        <f t="shared" si="2"/>
        <v>0</v>
      </c>
      <c r="H97" s="256" t="str">
        <f t="shared" si="3"/>
        <v xml:space="preserve"> </v>
      </c>
    </row>
    <row r="98" spans="1:8" x14ac:dyDescent="0.25">
      <c r="A98" s="302">
        <v>90</v>
      </c>
      <c r="B98" s="148"/>
      <c r="C98" s="148"/>
      <c r="D98" s="255">
        <f>SUMIFS('Vzor Vzdělávání pedagogů'!G$10:G$309,'Vzor Vzdělávání pedagogů'!B$10:B$309,B$9:B$108,'Vzor Vzdělávání pedagogů'!C$10:C$309,C$9:C$108)</f>
        <v>0</v>
      </c>
      <c r="E98" s="148"/>
      <c r="F98" s="256">
        <v>1</v>
      </c>
      <c r="G98" s="256">
        <f t="shared" si="2"/>
        <v>0</v>
      </c>
      <c r="H98" s="256" t="str">
        <f t="shared" si="3"/>
        <v xml:space="preserve"> </v>
      </c>
    </row>
    <row r="99" spans="1:8" x14ac:dyDescent="0.25">
      <c r="A99" s="302">
        <v>91</v>
      </c>
      <c r="B99" s="148"/>
      <c r="C99" s="148"/>
      <c r="D99" s="255">
        <f>SUMIFS('Vzor Vzdělávání pedagogů'!G$10:G$309,'Vzor Vzdělávání pedagogů'!B$10:B$309,B$9:B$108,'Vzor Vzdělávání pedagogů'!C$10:C$309,C$9:C$108)</f>
        <v>0</v>
      </c>
      <c r="E99" s="148"/>
      <c r="F99" s="256">
        <v>1</v>
      </c>
      <c r="G99" s="256">
        <f t="shared" si="2"/>
        <v>0</v>
      </c>
      <c r="H99" s="256" t="str">
        <f t="shared" si="3"/>
        <v xml:space="preserve"> </v>
      </c>
    </row>
    <row r="100" spans="1:8" x14ac:dyDescent="0.25">
      <c r="A100" s="302">
        <v>92</v>
      </c>
      <c r="B100" s="148"/>
      <c r="C100" s="148"/>
      <c r="D100" s="255">
        <f>SUMIFS('Vzor Vzdělávání pedagogů'!G$10:G$309,'Vzor Vzdělávání pedagogů'!B$10:B$309,B$9:B$108,'Vzor Vzdělávání pedagogů'!C$10:C$309,C$9:C$108)</f>
        <v>0</v>
      </c>
      <c r="E100" s="148"/>
      <c r="F100" s="256">
        <v>1</v>
      </c>
      <c r="G100" s="256">
        <f t="shared" si="2"/>
        <v>0</v>
      </c>
      <c r="H100" s="256" t="str">
        <f t="shared" si="3"/>
        <v xml:space="preserve"> </v>
      </c>
    </row>
    <row r="101" spans="1:8" x14ac:dyDescent="0.25">
      <c r="A101" s="302">
        <v>93</v>
      </c>
      <c r="B101" s="148"/>
      <c r="C101" s="148"/>
      <c r="D101" s="255">
        <f>SUMIFS('Vzor Vzdělávání pedagogů'!G$10:G$309,'Vzor Vzdělávání pedagogů'!B$10:B$309,B$9:B$108,'Vzor Vzdělávání pedagogů'!C$10:C$309,C$9:C$108)</f>
        <v>0</v>
      </c>
      <c r="E101" s="148"/>
      <c r="F101" s="256">
        <v>1</v>
      </c>
      <c r="G101" s="256">
        <f t="shared" si="2"/>
        <v>0</v>
      </c>
      <c r="H101" s="256" t="str">
        <f t="shared" si="3"/>
        <v xml:space="preserve"> </v>
      </c>
    </row>
    <row r="102" spans="1:8" x14ac:dyDescent="0.25">
      <c r="A102" s="302">
        <v>94</v>
      </c>
      <c r="B102" s="148"/>
      <c r="C102" s="148"/>
      <c r="D102" s="255">
        <f>SUMIFS('Vzor Vzdělávání pedagogů'!G$10:G$309,'Vzor Vzdělávání pedagogů'!B$10:B$309,B$9:B$108,'Vzor Vzdělávání pedagogů'!C$10:C$309,C$9:C$108)</f>
        <v>0</v>
      </c>
      <c r="E102" s="148"/>
      <c r="F102" s="256">
        <v>1</v>
      </c>
      <c r="G102" s="256">
        <f t="shared" si="2"/>
        <v>0</v>
      </c>
      <c r="H102" s="256" t="str">
        <f t="shared" si="3"/>
        <v xml:space="preserve"> </v>
      </c>
    </row>
    <row r="103" spans="1:8" x14ac:dyDescent="0.25">
      <c r="A103" s="302">
        <v>95</v>
      </c>
      <c r="B103" s="148"/>
      <c r="C103" s="148"/>
      <c r="D103" s="255">
        <f>SUMIFS('Vzor Vzdělávání pedagogů'!G$10:G$309,'Vzor Vzdělávání pedagogů'!B$10:B$309,B$9:B$108,'Vzor Vzdělávání pedagogů'!C$10:C$309,C$9:C$108)</f>
        <v>0</v>
      </c>
      <c r="E103" s="148"/>
      <c r="F103" s="256">
        <v>1</v>
      </c>
      <c r="G103" s="256">
        <f t="shared" si="2"/>
        <v>0</v>
      </c>
      <c r="H103" s="256" t="str">
        <f t="shared" si="3"/>
        <v xml:space="preserve"> </v>
      </c>
    </row>
    <row r="104" spans="1:8" x14ac:dyDescent="0.25">
      <c r="A104" s="302">
        <v>96</v>
      </c>
      <c r="B104" s="148"/>
      <c r="C104" s="148"/>
      <c r="D104" s="255">
        <f>SUMIFS('Vzor Vzdělávání pedagogů'!G$10:G$309,'Vzor Vzdělávání pedagogů'!B$10:B$309,B$9:B$108,'Vzor Vzdělávání pedagogů'!C$10:C$309,C$9:C$108)</f>
        <v>0</v>
      </c>
      <c r="E104" s="148"/>
      <c r="F104" s="256">
        <v>1</v>
      </c>
      <c r="G104" s="256">
        <f t="shared" si="2"/>
        <v>0</v>
      </c>
      <c r="H104" s="256" t="str">
        <f t="shared" si="3"/>
        <v xml:space="preserve"> </v>
      </c>
    </row>
    <row r="105" spans="1:8" x14ac:dyDescent="0.25">
      <c r="A105" s="302">
        <v>97</v>
      </c>
      <c r="B105" s="148"/>
      <c r="C105" s="148"/>
      <c r="D105" s="255">
        <f>SUMIFS('Vzor Vzdělávání pedagogů'!G$10:G$309,'Vzor Vzdělávání pedagogů'!B$10:B$309,B$9:B$108,'Vzor Vzdělávání pedagogů'!C$10:C$309,C$9:C$108)</f>
        <v>0</v>
      </c>
      <c r="E105" s="148"/>
      <c r="F105" s="256">
        <v>1</v>
      </c>
      <c r="G105" s="256">
        <f t="shared" si="2"/>
        <v>0</v>
      </c>
      <c r="H105" s="256" t="str">
        <f t="shared" si="3"/>
        <v xml:space="preserve"> </v>
      </c>
    </row>
    <row r="106" spans="1:8" x14ac:dyDescent="0.25">
      <c r="A106" s="302">
        <v>98</v>
      </c>
      <c r="B106" s="148"/>
      <c r="C106" s="148"/>
      <c r="D106" s="255">
        <f>SUMIFS('Vzor Vzdělávání pedagogů'!G$10:G$309,'Vzor Vzdělávání pedagogů'!B$10:B$309,B$9:B$108,'Vzor Vzdělávání pedagogů'!C$10:C$309,C$9:C$108)</f>
        <v>0</v>
      </c>
      <c r="E106" s="148"/>
      <c r="F106" s="256">
        <v>1</v>
      </c>
      <c r="G106" s="256">
        <f t="shared" si="2"/>
        <v>0</v>
      </c>
      <c r="H106" s="256" t="str">
        <f t="shared" si="3"/>
        <v xml:space="preserve"> </v>
      </c>
    </row>
    <row r="107" spans="1:8" x14ac:dyDescent="0.25">
      <c r="A107" s="302">
        <v>99</v>
      </c>
      <c r="B107" s="148"/>
      <c r="C107" s="148"/>
      <c r="D107" s="255">
        <f>SUMIFS('Vzor Vzdělávání pedagogů'!G$10:G$309,'Vzor Vzdělávání pedagogů'!B$10:B$309,B$9:B$108,'Vzor Vzdělávání pedagogů'!C$10:C$309,C$9:C$108)</f>
        <v>0</v>
      </c>
      <c r="E107" s="148"/>
      <c r="F107" s="256">
        <v>1</v>
      </c>
      <c r="G107" s="256">
        <f t="shared" si="2"/>
        <v>0</v>
      </c>
      <c r="H107" s="256" t="str">
        <f t="shared" si="3"/>
        <v xml:space="preserve"> </v>
      </c>
    </row>
    <row r="108" spans="1:8" x14ac:dyDescent="0.25">
      <c r="A108" s="302">
        <v>100</v>
      </c>
      <c r="B108" s="148"/>
      <c r="C108" s="148"/>
      <c r="D108" s="255">
        <f>SUMIFS('Vzor Vzdělávání pedagogů'!G$10:G$309,'Vzor Vzdělávání pedagogů'!B$10:B$309,B$9:B$108,'Vzor Vzdělávání pedagogů'!C$10:C$309,C$9:C$108)</f>
        <v>0</v>
      </c>
      <c r="E108" s="148"/>
      <c r="F108" s="256">
        <v>1</v>
      </c>
      <c r="G108" s="256">
        <f t="shared" si="2"/>
        <v>0</v>
      </c>
      <c r="H108" s="256" t="str">
        <f t="shared" si="3"/>
        <v xml:space="preserve"> </v>
      </c>
    </row>
  </sheetData>
  <sheetProtection algorithmName="SHA-512" hashValue="qsdoGafdXYprC5fbCbpbP0nDeANMBJD95iwzQEKbqQcEEnT2X/FgW44cXZC57MZmSL5UrGd2lYo4+wJv6HXCfA==" saltValue="jxWg1rOchpVoiZhLjt4DwQ==" spinCount="100000" sheet="1" objects="1" scenarios="1"/>
  <mergeCells count="7">
    <mergeCell ref="A6:C6"/>
    <mergeCell ref="D6:E6"/>
    <mergeCell ref="A2:E2"/>
    <mergeCell ref="A4:C4"/>
    <mergeCell ref="D4:E4"/>
    <mergeCell ref="A5:C5"/>
    <mergeCell ref="D5:E5"/>
  </mergeCells>
  <conditionalFormatting sqref="H9:H108">
    <cfRule type="expression" dxfId="0" priority="1">
      <formula>$G9&gt;1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0"/>
  <sheetViews>
    <sheetView workbookViewId="0">
      <selection activeCell="A14" sqref="A14"/>
    </sheetView>
  </sheetViews>
  <sheetFormatPr defaultRowHeight="15" x14ac:dyDescent="0.25"/>
  <cols>
    <col min="1" max="1" width="13.5703125" customWidth="1"/>
    <col min="2" max="2" width="42.140625" customWidth="1"/>
  </cols>
  <sheetData>
    <row r="1" spans="1:2" x14ac:dyDescent="0.25">
      <c r="A1" s="176" t="s">
        <v>293</v>
      </c>
      <c r="B1" s="176" t="s">
        <v>292</v>
      </c>
    </row>
    <row r="2" spans="1:2" x14ac:dyDescent="0.25">
      <c r="A2" t="s">
        <v>189</v>
      </c>
    </row>
    <row r="3" spans="1:2" x14ac:dyDescent="0.25">
      <c r="A3" t="s">
        <v>190</v>
      </c>
    </row>
    <row r="4" spans="1:2" x14ac:dyDescent="0.25">
      <c r="A4" t="s">
        <v>191</v>
      </c>
    </row>
    <row r="5" spans="1:2" x14ac:dyDescent="0.25">
      <c r="A5" t="s">
        <v>192</v>
      </c>
    </row>
    <row r="6" spans="1:2" x14ac:dyDescent="0.25">
      <c r="A6" t="s">
        <v>193</v>
      </c>
    </row>
    <row r="7" spans="1:2" x14ac:dyDescent="0.25">
      <c r="A7" t="s">
        <v>194</v>
      </c>
    </row>
    <row r="8" spans="1:2" x14ac:dyDescent="0.25">
      <c r="A8" t="s">
        <v>195</v>
      </c>
    </row>
    <row r="9" spans="1:2" x14ac:dyDescent="0.25">
      <c r="A9" t="s">
        <v>196</v>
      </c>
    </row>
    <row r="10" spans="1:2" x14ac:dyDescent="0.25">
      <c r="A10" t="s">
        <v>197</v>
      </c>
    </row>
    <row r="11" spans="1:2" x14ac:dyDescent="0.25">
      <c r="A11" t="s">
        <v>198</v>
      </c>
    </row>
    <row r="12" spans="1:2" x14ac:dyDescent="0.25">
      <c r="A12" t="s">
        <v>199</v>
      </c>
    </row>
    <row r="13" spans="1:2" x14ac:dyDescent="0.25">
      <c r="A13" t="s">
        <v>200</v>
      </c>
    </row>
    <row r="14" spans="1:2" x14ac:dyDescent="0.25">
      <c r="A14" t="s">
        <v>201</v>
      </c>
    </row>
    <row r="15" spans="1:2" x14ac:dyDescent="0.25">
      <c r="A15" t="s">
        <v>202</v>
      </c>
    </row>
    <row r="16" spans="1:2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  <row r="33" spans="1:2" x14ac:dyDescent="0.25">
      <c r="A33" t="s">
        <v>220</v>
      </c>
    </row>
    <row r="34" spans="1:2" x14ac:dyDescent="0.25">
      <c r="A34" t="s">
        <v>221</v>
      </c>
    </row>
    <row r="35" spans="1:2" x14ac:dyDescent="0.25">
      <c r="A35" t="s">
        <v>222</v>
      </c>
    </row>
    <row r="36" spans="1:2" x14ac:dyDescent="0.25">
      <c r="A36" t="s">
        <v>223</v>
      </c>
    </row>
    <row r="37" spans="1:2" x14ac:dyDescent="0.25">
      <c r="A37" t="s">
        <v>224</v>
      </c>
    </row>
    <row r="38" spans="1:2" x14ac:dyDescent="0.25">
      <c r="A38" t="s">
        <v>225</v>
      </c>
    </row>
    <row r="39" spans="1:2" x14ac:dyDescent="0.25">
      <c r="A39" t="s">
        <v>226</v>
      </c>
    </row>
    <row r="40" spans="1:2" x14ac:dyDescent="0.25">
      <c r="A40" t="s">
        <v>227</v>
      </c>
    </row>
    <row r="41" spans="1:2" x14ac:dyDescent="0.25">
      <c r="A41" t="s">
        <v>228</v>
      </c>
    </row>
    <row r="42" spans="1:2" x14ac:dyDescent="0.25">
      <c r="A42" t="s">
        <v>229</v>
      </c>
    </row>
    <row r="43" spans="1:2" x14ac:dyDescent="0.25">
      <c r="A43" t="s">
        <v>230</v>
      </c>
    </row>
    <row r="44" spans="1:2" x14ac:dyDescent="0.25">
      <c r="A44" t="s">
        <v>231</v>
      </c>
    </row>
    <row r="45" spans="1:2" x14ac:dyDescent="0.25">
      <c r="A45" t="s">
        <v>59</v>
      </c>
    </row>
    <row r="46" spans="1:2" x14ac:dyDescent="0.25">
      <c r="A46" t="s">
        <v>232</v>
      </c>
      <c r="B46" t="s">
        <v>233</v>
      </c>
    </row>
    <row r="47" spans="1:2" x14ac:dyDescent="0.25">
      <c r="A47" t="s">
        <v>63</v>
      </c>
      <c r="B47" t="s">
        <v>64</v>
      </c>
    </row>
    <row r="48" spans="1:2" x14ac:dyDescent="0.25">
      <c r="A48" t="s">
        <v>65</v>
      </c>
      <c r="B48" t="s">
        <v>66</v>
      </c>
    </row>
    <row r="49" spans="1:2" x14ac:dyDescent="0.25">
      <c r="A49" t="s">
        <v>67</v>
      </c>
      <c r="B49" t="s">
        <v>68</v>
      </c>
    </row>
    <row r="50" spans="1:2" x14ac:dyDescent="0.25">
      <c r="A50" t="s">
        <v>69</v>
      </c>
      <c r="B50" t="s">
        <v>70</v>
      </c>
    </row>
    <row r="51" spans="1:2" x14ac:dyDescent="0.25">
      <c r="A51" t="s">
        <v>105</v>
      </c>
    </row>
    <row r="52" spans="1:2" x14ac:dyDescent="0.25">
      <c r="A52" t="s">
        <v>234</v>
      </c>
      <c r="B52" t="s">
        <v>235</v>
      </c>
    </row>
    <row r="53" spans="1:2" x14ac:dyDescent="0.25">
      <c r="A53" t="s">
        <v>236</v>
      </c>
      <c r="B53" t="s">
        <v>235</v>
      </c>
    </row>
    <row r="54" spans="1:2" x14ac:dyDescent="0.25">
      <c r="A54" t="s">
        <v>237</v>
      </c>
      <c r="B54" t="s">
        <v>235</v>
      </c>
    </row>
    <row r="55" spans="1:2" x14ac:dyDescent="0.25">
      <c r="A55" t="s">
        <v>238</v>
      </c>
      <c r="B55" t="s">
        <v>235</v>
      </c>
    </row>
    <row r="56" spans="1:2" x14ac:dyDescent="0.25">
      <c r="A56" t="s">
        <v>239</v>
      </c>
      <c r="B56" t="s">
        <v>235</v>
      </c>
    </row>
    <row r="57" spans="1:2" x14ac:dyDescent="0.25">
      <c r="A57" t="s">
        <v>240</v>
      </c>
      <c r="B57" t="s">
        <v>235</v>
      </c>
    </row>
    <row r="58" spans="1:2" x14ac:dyDescent="0.25">
      <c r="A58" t="s">
        <v>241</v>
      </c>
      <c r="B58" t="s">
        <v>235</v>
      </c>
    </row>
    <row r="59" spans="1:2" x14ac:dyDescent="0.25">
      <c r="A59" t="s">
        <v>242</v>
      </c>
      <c r="B59" t="s">
        <v>235</v>
      </c>
    </row>
    <row r="60" spans="1:2" x14ac:dyDescent="0.25">
      <c r="A60" t="s">
        <v>243</v>
      </c>
      <c r="B60" t="s">
        <v>235</v>
      </c>
    </row>
    <row r="61" spans="1:2" x14ac:dyDescent="0.25">
      <c r="A61" t="s">
        <v>106</v>
      </c>
      <c r="B61" t="s">
        <v>244</v>
      </c>
    </row>
    <row r="62" spans="1:2" x14ac:dyDescent="0.25">
      <c r="A62" t="s">
        <v>245</v>
      </c>
    </row>
    <row r="63" spans="1:2" x14ac:dyDescent="0.25">
      <c r="A63" t="s">
        <v>246</v>
      </c>
    </row>
    <row r="64" spans="1:2" x14ac:dyDescent="0.25">
      <c r="A64" t="s">
        <v>247</v>
      </c>
    </row>
    <row r="65" spans="1:1" x14ac:dyDescent="0.25">
      <c r="A65" t="s">
        <v>248</v>
      </c>
    </row>
    <row r="66" spans="1:1" x14ac:dyDescent="0.25">
      <c r="A66" t="s">
        <v>249</v>
      </c>
    </row>
    <row r="67" spans="1:1" x14ac:dyDescent="0.25">
      <c r="A67" t="s">
        <v>250</v>
      </c>
    </row>
    <row r="68" spans="1:1" x14ac:dyDescent="0.25">
      <c r="A68" t="s">
        <v>251</v>
      </c>
    </row>
    <row r="69" spans="1:1" x14ac:dyDescent="0.25">
      <c r="A69" t="s">
        <v>252</v>
      </c>
    </row>
    <row r="70" spans="1:1" x14ac:dyDescent="0.25">
      <c r="A70" t="s">
        <v>253</v>
      </c>
    </row>
    <row r="71" spans="1:1" x14ac:dyDescent="0.25">
      <c r="A71" t="s">
        <v>254</v>
      </c>
    </row>
    <row r="72" spans="1:1" x14ac:dyDescent="0.25">
      <c r="A72" t="s">
        <v>255</v>
      </c>
    </row>
    <row r="73" spans="1:1" x14ac:dyDescent="0.25">
      <c r="A73" t="s">
        <v>256</v>
      </c>
    </row>
    <row r="74" spans="1:1" x14ac:dyDescent="0.25">
      <c r="A74" t="s">
        <v>257</v>
      </c>
    </row>
    <row r="75" spans="1:1" x14ac:dyDescent="0.25">
      <c r="A75" t="s">
        <v>258</v>
      </c>
    </row>
    <row r="76" spans="1:1" x14ac:dyDescent="0.25">
      <c r="A76" t="s">
        <v>259</v>
      </c>
    </row>
    <row r="77" spans="1:1" x14ac:dyDescent="0.25">
      <c r="A77" t="s">
        <v>260</v>
      </c>
    </row>
    <row r="78" spans="1:1" x14ac:dyDescent="0.25">
      <c r="A78" t="s">
        <v>261</v>
      </c>
    </row>
    <row r="79" spans="1:1" x14ac:dyDescent="0.25">
      <c r="A79" t="s">
        <v>262</v>
      </c>
    </row>
    <row r="80" spans="1:1" x14ac:dyDescent="0.25">
      <c r="A80" t="s">
        <v>263</v>
      </c>
    </row>
    <row r="81" spans="1:1" x14ac:dyDescent="0.25">
      <c r="A81" t="s">
        <v>264</v>
      </c>
    </row>
    <row r="82" spans="1:1" x14ac:dyDescent="0.25">
      <c r="A82" t="s">
        <v>265</v>
      </c>
    </row>
    <row r="83" spans="1:1" x14ac:dyDescent="0.25">
      <c r="A83" t="s">
        <v>266</v>
      </c>
    </row>
    <row r="84" spans="1:1" x14ac:dyDescent="0.25">
      <c r="A84" t="s">
        <v>267</v>
      </c>
    </row>
    <row r="85" spans="1:1" x14ac:dyDescent="0.25">
      <c r="A85" t="s">
        <v>268</v>
      </c>
    </row>
    <row r="86" spans="1:1" x14ac:dyDescent="0.25">
      <c r="A86" t="s">
        <v>269</v>
      </c>
    </row>
    <row r="87" spans="1:1" x14ac:dyDescent="0.25">
      <c r="A87" t="s">
        <v>270</v>
      </c>
    </row>
    <row r="88" spans="1:1" x14ac:dyDescent="0.25">
      <c r="A88" t="s">
        <v>271</v>
      </c>
    </row>
    <row r="89" spans="1:1" x14ac:dyDescent="0.25">
      <c r="A89" t="s">
        <v>272</v>
      </c>
    </row>
    <row r="90" spans="1:1" x14ac:dyDescent="0.25">
      <c r="A90" t="s">
        <v>273</v>
      </c>
    </row>
    <row r="91" spans="1:1" x14ac:dyDescent="0.25">
      <c r="A91" t="s">
        <v>274</v>
      </c>
    </row>
    <row r="92" spans="1:1" x14ac:dyDescent="0.25">
      <c r="A92" t="s">
        <v>275</v>
      </c>
    </row>
    <row r="93" spans="1:1" x14ac:dyDescent="0.25">
      <c r="A93" t="s">
        <v>276</v>
      </c>
    </row>
    <row r="94" spans="1:1" x14ac:dyDescent="0.25">
      <c r="A94" t="s">
        <v>85</v>
      </c>
    </row>
    <row r="95" spans="1:1" x14ac:dyDescent="0.25">
      <c r="A95" t="s">
        <v>277</v>
      </c>
    </row>
    <row r="96" spans="1:1" x14ac:dyDescent="0.25">
      <c r="A96" t="s">
        <v>278</v>
      </c>
    </row>
    <row r="97" spans="1:2" x14ac:dyDescent="0.25">
      <c r="A97" t="s">
        <v>279</v>
      </c>
    </row>
    <row r="98" spans="1:2" x14ac:dyDescent="0.25">
      <c r="A98" t="s">
        <v>280</v>
      </c>
    </row>
    <row r="99" spans="1:2" x14ac:dyDescent="0.25">
      <c r="A99" t="s">
        <v>281</v>
      </c>
    </row>
    <row r="100" spans="1:2" x14ac:dyDescent="0.25">
      <c r="A100" t="s">
        <v>282</v>
      </c>
    </row>
    <row r="101" spans="1:2" x14ac:dyDescent="0.25">
      <c r="A101" t="s">
        <v>283</v>
      </c>
    </row>
    <row r="102" spans="1:2" x14ac:dyDescent="0.25">
      <c r="A102" t="s">
        <v>284</v>
      </c>
    </row>
    <row r="103" spans="1:2" x14ac:dyDescent="0.25">
      <c r="A103" t="s">
        <v>285</v>
      </c>
    </row>
    <row r="104" spans="1:2" x14ac:dyDescent="0.25">
      <c r="A104" t="s">
        <v>286</v>
      </c>
    </row>
    <row r="105" spans="1:2" x14ac:dyDescent="0.25">
      <c r="A105" t="s">
        <v>89</v>
      </c>
    </row>
    <row r="106" spans="1:2" x14ac:dyDescent="0.25">
      <c r="A106" t="s">
        <v>91</v>
      </c>
      <c r="B106" t="s">
        <v>287</v>
      </c>
    </row>
    <row r="107" spans="1:2" x14ac:dyDescent="0.25">
      <c r="A107" t="s">
        <v>93</v>
      </c>
      <c r="B107" t="s">
        <v>288</v>
      </c>
    </row>
    <row r="108" spans="1:2" x14ac:dyDescent="0.25">
      <c r="A108" t="s">
        <v>95</v>
      </c>
      <c r="B108" t="s">
        <v>96</v>
      </c>
    </row>
    <row r="109" spans="1:2" x14ac:dyDescent="0.25">
      <c r="A109" t="s">
        <v>97</v>
      </c>
      <c r="B109" t="s">
        <v>289</v>
      </c>
    </row>
    <row r="110" spans="1:2" x14ac:dyDescent="0.25">
      <c r="A110" t="s">
        <v>99</v>
      </c>
      <c r="B110" t="s">
        <v>100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/>
  </sheetViews>
  <sheetFormatPr defaultRowHeight="15" x14ac:dyDescent="0.25"/>
  <sheetData>
    <row r="1" spans="1:2" x14ac:dyDescent="0.25">
      <c r="A1" t="s">
        <v>311</v>
      </c>
      <c r="B1" t="s">
        <v>312</v>
      </c>
    </row>
    <row r="2" spans="1:2" x14ac:dyDescent="0.25">
      <c r="A2" t="s">
        <v>313</v>
      </c>
      <c r="B2">
        <v>23</v>
      </c>
    </row>
    <row r="3" spans="1:2" x14ac:dyDescent="0.25">
      <c r="A3" t="s">
        <v>314</v>
      </c>
      <c r="B3">
        <v>21</v>
      </c>
    </row>
    <row r="4" spans="1:2" x14ac:dyDescent="0.25">
      <c r="A4" t="s">
        <v>315</v>
      </c>
      <c r="B4">
        <v>20</v>
      </c>
    </row>
    <row r="5" spans="1:2" x14ac:dyDescent="0.25">
      <c r="A5" t="s">
        <v>316</v>
      </c>
      <c r="B5">
        <v>21</v>
      </c>
    </row>
    <row r="6" spans="1:2" x14ac:dyDescent="0.25">
      <c r="A6" t="s">
        <v>317</v>
      </c>
      <c r="B6">
        <v>21</v>
      </c>
    </row>
    <row r="7" spans="1:2" x14ac:dyDescent="0.25">
      <c r="A7" t="s">
        <v>318</v>
      </c>
      <c r="B7">
        <v>22</v>
      </c>
    </row>
    <row r="8" spans="1:2" x14ac:dyDescent="0.25">
      <c r="A8" t="s">
        <v>319</v>
      </c>
      <c r="B8">
        <v>20</v>
      </c>
    </row>
    <row r="9" spans="1:2" x14ac:dyDescent="0.25">
      <c r="A9" t="s">
        <v>320</v>
      </c>
      <c r="B9">
        <v>23</v>
      </c>
    </row>
    <row r="10" spans="1:2" x14ac:dyDescent="0.25">
      <c r="A10" t="s">
        <v>321</v>
      </c>
      <c r="B10">
        <v>18</v>
      </c>
    </row>
    <row r="11" spans="1:2" x14ac:dyDescent="0.25">
      <c r="A11" t="s">
        <v>322</v>
      </c>
      <c r="B11">
        <v>21</v>
      </c>
    </row>
    <row r="12" spans="1:2" x14ac:dyDescent="0.25">
      <c r="A12" t="s">
        <v>323</v>
      </c>
      <c r="B12">
        <v>22</v>
      </c>
    </row>
    <row r="13" spans="1:2" x14ac:dyDescent="0.25">
      <c r="A13" t="s">
        <v>324</v>
      </c>
      <c r="B13">
        <v>19</v>
      </c>
    </row>
    <row r="14" spans="1:2" x14ac:dyDescent="0.25">
      <c r="A14" t="s">
        <v>325</v>
      </c>
      <c r="B14">
        <v>23</v>
      </c>
    </row>
    <row r="15" spans="1:2" x14ac:dyDescent="0.25">
      <c r="A15" t="s">
        <v>326</v>
      </c>
      <c r="B15">
        <v>20</v>
      </c>
    </row>
    <row r="16" spans="1:2" x14ac:dyDescent="0.25">
      <c r="A16" t="s">
        <v>327</v>
      </c>
      <c r="B16">
        <v>22</v>
      </c>
    </row>
    <row r="17" spans="1:2" x14ac:dyDescent="0.25">
      <c r="A17" t="s">
        <v>328</v>
      </c>
      <c r="B17">
        <v>21</v>
      </c>
    </row>
    <row r="18" spans="1:2" x14ac:dyDescent="0.25">
      <c r="A18" t="s">
        <v>329</v>
      </c>
      <c r="B18">
        <v>19</v>
      </c>
    </row>
    <row r="19" spans="1:2" x14ac:dyDescent="0.25">
      <c r="A19" t="s">
        <v>330</v>
      </c>
      <c r="B19">
        <v>22</v>
      </c>
    </row>
    <row r="20" spans="1:2" x14ac:dyDescent="0.25">
      <c r="A20" t="s">
        <v>331</v>
      </c>
      <c r="B20">
        <v>20</v>
      </c>
    </row>
    <row r="21" spans="1:2" x14ac:dyDescent="0.25">
      <c r="A21" t="s">
        <v>332</v>
      </c>
      <c r="B21">
        <v>21</v>
      </c>
    </row>
    <row r="22" spans="1:2" x14ac:dyDescent="0.25">
      <c r="A22" t="s">
        <v>333</v>
      </c>
      <c r="B22">
        <v>20</v>
      </c>
    </row>
    <row r="23" spans="1:2" x14ac:dyDescent="0.25">
      <c r="A23" t="s">
        <v>334</v>
      </c>
      <c r="B23">
        <v>21</v>
      </c>
    </row>
    <row r="24" spans="1:2" x14ac:dyDescent="0.25">
      <c r="A24" t="s">
        <v>335</v>
      </c>
      <c r="B24">
        <v>21</v>
      </c>
    </row>
    <row r="25" spans="1:2" x14ac:dyDescent="0.25">
      <c r="A25" t="s">
        <v>336</v>
      </c>
      <c r="B25">
        <v>20</v>
      </c>
    </row>
    <row r="26" spans="1:2" x14ac:dyDescent="0.25">
      <c r="A26" t="s">
        <v>337</v>
      </c>
      <c r="B26">
        <v>23</v>
      </c>
    </row>
    <row r="27" spans="1:2" x14ac:dyDescent="0.25">
      <c r="A27" t="s">
        <v>338</v>
      </c>
      <c r="B27">
        <v>19</v>
      </c>
    </row>
    <row r="28" spans="1:2" x14ac:dyDescent="0.25">
      <c r="A28" t="s">
        <v>339</v>
      </c>
      <c r="B28">
        <v>23</v>
      </c>
    </row>
    <row r="29" spans="1:2" x14ac:dyDescent="0.25">
      <c r="A29" t="s">
        <v>340</v>
      </c>
      <c r="B29">
        <v>22</v>
      </c>
    </row>
    <row r="30" spans="1:2" x14ac:dyDescent="0.25">
      <c r="A30" t="s">
        <v>341</v>
      </c>
      <c r="B30">
        <v>18</v>
      </c>
    </row>
    <row r="31" spans="1:2" x14ac:dyDescent="0.25">
      <c r="A31" t="s">
        <v>342</v>
      </c>
      <c r="B31">
        <v>22</v>
      </c>
    </row>
    <row r="32" spans="1:2" x14ac:dyDescent="0.25">
      <c r="A32" t="s">
        <v>343</v>
      </c>
      <c r="B32">
        <v>20</v>
      </c>
    </row>
    <row r="33" spans="1:2" x14ac:dyDescent="0.25">
      <c r="A33" t="s">
        <v>344</v>
      </c>
      <c r="B33">
        <v>21</v>
      </c>
    </row>
    <row r="34" spans="1:2" x14ac:dyDescent="0.25">
      <c r="A34" t="s">
        <v>345</v>
      </c>
      <c r="B34">
        <v>20</v>
      </c>
    </row>
    <row r="35" spans="1:2" x14ac:dyDescent="0.25">
      <c r="A35" t="s">
        <v>346</v>
      </c>
      <c r="B35">
        <v>21</v>
      </c>
    </row>
    <row r="36" spans="1:2" x14ac:dyDescent="0.25">
      <c r="A36" t="s">
        <v>347</v>
      </c>
      <c r="B36">
        <v>20</v>
      </c>
    </row>
    <row r="37" spans="1:2" x14ac:dyDescent="0.25">
      <c r="A37" t="s">
        <v>348</v>
      </c>
      <c r="B37">
        <v>22</v>
      </c>
    </row>
    <row r="38" spans="1:2" x14ac:dyDescent="0.25">
      <c r="A38" t="s">
        <v>349</v>
      </c>
      <c r="B38">
        <v>22</v>
      </c>
    </row>
    <row r="39" spans="1:2" x14ac:dyDescent="0.25">
      <c r="A39" t="s">
        <v>350</v>
      </c>
      <c r="B39">
        <v>21</v>
      </c>
    </row>
    <row r="40" spans="1:2" x14ac:dyDescent="0.25">
      <c r="A40" t="s">
        <v>351</v>
      </c>
      <c r="B40">
        <v>22</v>
      </c>
    </row>
    <row r="41" spans="1:2" x14ac:dyDescent="0.25">
      <c r="A41" t="s">
        <v>352</v>
      </c>
      <c r="B41">
        <v>21</v>
      </c>
    </row>
    <row r="42" spans="1:2" x14ac:dyDescent="0.25">
      <c r="A42" t="s">
        <v>353</v>
      </c>
      <c r="B42">
        <v>19</v>
      </c>
    </row>
    <row r="43" spans="1:2" x14ac:dyDescent="0.25">
      <c r="A43" t="s">
        <v>354</v>
      </c>
      <c r="B43">
        <v>22</v>
      </c>
    </row>
    <row r="44" spans="1:2" x14ac:dyDescent="0.25">
      <c r="A44" t="s">
        <v>355</v>
      </c>
      <c r="B44">
        <v>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" sqref="B1"/>
    </sheetView>
  </sheetViews>
  <sheetFormatPr defaultRowHeight="15" x14ac:dyDescent="0.25"/>
  <cols>
    <col min="1" max="1" width="9.140625" style="253"/>
    <col min="2" max="2" width="123.85546875" style="253" customWidth="1"/>
    <col min="3" max="16384" width="9.140625" style="253"/>
  </cols>
  <sheetData>
    <row r="1" spans="1:2" ht="20.25" x14ac:dyDescent="0.25">
      <c r="B1" s="126" t="s">
        <v>305</v>
      </c>
    </row>
    <row r="2" spans="1:2" ht="24.75" customHeight="1" x14ac:dyDescent="0.25"/>
    <row r="3" spans="1:2" ht="54" customHeight="1" x14ac:dyDescent="0.25">
      <c r="A3" s="253" t="s">
        <v>306</v>
      </c>
      <c r="B3" s="254" t="s">
        <v>310</v>
      </c>
    </row>
    <row r="4" spans="1:2" ht="24.75" customHeight="1" x14ac:dyDescent="0.25">
      <c r="A4" s="253" t="s">
        <v>307</v>
      </c>
      <c r="B4" s="253" t="s">
        <v>363</v>
      </c>
    </row>
    <row r="5" spans="1:2" ht="22.5" customHeight="1" x14ac:dyDescent="0.25">
      <c r="A5" s="253" t="s">
        <v>10</v>
      </c>
      <c r="B5" s="253" t="s">
        <v>364</v>
      </c>
    </row>
    <row r="6" spans="1:2" ht="21.75" customHeight="1" x14ac:dyDescent="0.25">
      <c r="A6" s="253" t="s">
        <v>308</v>
      </c>
      <c r="B6" s="253" t="s">
        <v>309</v>
      </c>
    </row>
    <row r="7" spans="1:2" ht="30" x14ac:dyDescent="0.25">
      <c r="A7" s="253" t="s">
        <v>29</v>
      </c>
      <c r="B7" s="303" t="s">
        <v>365</v>
      </c>
    </row>
  </sheetData>
  <sheetProtection algorithmName="SHA-512" hashValue="VuoHuV5myiOOO9ttmJ8CDWjMN68+tErr5Q0OSdYvXHkNKus3qr5ZsYd2VCCFmzbqy+ZR1aFtmNfRxSgV3uwBQA==" saltValue="NDIigs0e9hZtqvNgepdWY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D4" sqref="D4:H4"/>
    </sheetView>
  </sheetViews>
  <sheetFormatPr defaultRowHeight="15" x14ac:dyDescent="0.25"/>
  <cols>
    <col min="1" max="1" width="5.7109375" style="139" customWidth="1"/>
    <col min="2" max="2" width="21" customWidth="1"/>
    <col min="3" max="3" width="12.140625" customWidth="1"/>
    <col min="4" max="4" width="13.7109375" style="151" customWidth="1"/>
    <col min="5" max="5" width="8.5703125" style="152" customWidth="1"/>
    <col min="6" max="6" width="40.5703125" style="153" customWidth="1"/>
    <col min="7" max="7" width="12.42578125" style="154" customWidth="1"/>
    <col min="8" max="8" width="22.140625" style="153" customWidth="1"/>
  </cols>
  <sheetData>
    <row r="1" spans="1:8" ht="9.75" customHeight="1" x14ac:dyDescent="0.25"/>
    <row r="2" spans="1:8" ht="18.75" customHeight="1" x14ac:dyDescent="0.25">
      <c r="A2" s="315" t="s">
        <v>188</v>
      </c>
      <c r="B2" s="315"/>
      <c r="C2" s="315"/>
      <c r="D2" s="315"/>
      <c r="E2" s="315"/>
      <c r="F2" s="315"/>
      <c r="G2" s="315"/>
      <c r="H2" s="315"/>
    </row>
    <row r="3" spans="1:8" ht="7.5" customHeight="1" x14ac:dyDescent="0.25">
      <c r="B3" s="155"/>
      <c r="C3" s="155"/>
      <c r="D3" s="156"/>
      <c r="E3" s="157"/>
      <c r="F3" s="158"/>
      <c r="G3" s="159"/>
      <c r="H3" s="158"/>
    </row>
    <row r="4" spans="1:8" x14ac:dyDescent="0.25">
      <c r="A4" s="330" t="s">
        <v>158</v>
      </c>
      <c r="B4" s="331"/>
      <c r="C4" s="332"/>
      <c r="D4" s="333" t="s">
        <v>166</v>
      </c>
      <c r="E4" s="334"/>
      <c r="F4" s="334"/>
      <c r="G4" s="334"/>
      <c r="H4" s="335"/>
    </row>
    <row r="5" spans="1:8" x14ac:dyDescent="0.25">
      <c r="A5" s="326" t="s">
        <v>159</v>
      </c>
      <c r="B5" s="326"/>
      <c r="C5" s="326"/>
      <c r="D5" s="333" t="s">
        <v>166</v>
      </c>
      <c r="E5" s="334"/>
      <c r="F5" s="334"/>
      <c r="G5" s="334"/>
      <c r="H5" s="335"/>
    </row>
    <row r="6" spans="1:8" x14ac:dyDescent="0.25">
      <c r="A6" s="326" t="s">
        <v>160</v>
      </c>
      <c r="B6" s="326"/>
      <c r="C6" s="326"/>
      <c r="D6" s="327" t="s">
        <v>166</v>
      </c>
      <c r="E6" s="328"/>
      <c r="F6" s="328"/>
      <c r="G6" s="328"/>
      <c r="H6" s="329"/>
    </row>
    <row r="7" spans="1:8" ht="9.75" customHeight="1" x14ac:dyDescent="0.25">
      <c r="B7" s="160"/>
      <c r="C7" s="161"/>
      <c r="D7" s="162"/>
      <c r="E7" s="163"/>
      <c r="F7" s="164"/>
      <c r="G7" s="165"/>
      <c r="H7" s="166"/>
    </row>
    <row r="8" spans="1:8" ht="7.5" customHeight="1" x14ac:dyDescent="0.25">
      <c r="B8" s="160"/>
      <c r="C8" s="161"/>
      <c r="D8" s="162"/>
      <c r="E8" s="163"/>
      <c r="F8" s="164"/>
      <c r="G8" s="165"/>
      <c r="H8" s="166"/>
    </row>
    <row r="9" spans="1:8" ht="102" x14ac:dyDescent="0.25">
      <c r="A9" s="143" t="s">
        <v>181</v>
      </c>
      <c r="B9" s="144" t="s">
        <v>162</v>
      </c>
      <c r="C9" s="144" t="s">
        <v>163</v>
      </c>
      <c r="D9" s="167" t="s">
        <v>182</v>
      </c>
      <c r="E9" s="168" t="s">
        <v>183</v>
      </c>
      <c r="F9" s="146" t="s">
        <v>184</v>
      </c>
      <c r="G9" s="145" t="s">
        <v>185</v>
      </c>
      <c r="H9" s="146" t="s">
        <v>165</v>
      </c>
    </row>
    <row r="10" spans="1:8" x14ac:dyDescent="0.25">
      <c r="A10" s="169"/>
      <c r="B10" s="150"/>
      <c r="C10" s="150"/>
      <c r="D10" s="170"/>
      <c r="E10" s="171"/>
      <c r="F10" s="172"/>
      <c r="G10" s="173"/>
      <c r="H10" s="174"/>
    </row>
    <row r="11" spans="1:8" x14ac:dyDescent="0.25">
      <c r="A11" s="169"/>
      <c r="B11" s="150"/>
      <c r="C11" s="150"/>
      <c r="D11" s="170"/>
      <c r="E11" s="171"/>
      <c r="F11" s="172"/>
      <c r="G11" s="173"/>
      <c r="H11" s="174"/>
    </row>
    <row r="12" spans="1:8" x14ac:dyDescent="0.25">
      <c r="A12" s="169"/>
      <c r="B12" s="149"/>
      <c r="C12" s="149"/>
      <c r="D12" s="175"/>
      <c r="E12" s="171"/>
      <c r="F12" s="172"/>
      <c r="G12" s="173"/>
      <c r="H12" s="174"/>
    </row>
    <row r="13" spans="1:8" x14ac:dyDescent="0.25">
      <c r="A13" s="169"/>
      <c r="B13" s="149"/>
      <c r="C13" s="149"/>
      <c r="D13" s="175"/>
      <c r="E13" s="171"/>
      <c r="F13" s="172"/>
      <c r="G13" s="173"/>
      <c r="H13" s="174"/>
    </row>
    <row r="14" spans="1:8" x14ac:dyDescent="0.25">
      <c r="A14" s="169"/>
      <c r="B14" s="149"/>
      <c r="C14" s="149"/>
      <c r="D14" s="175"/>
      <c r="E14" s="171"/>
      <c r="F14" s="172"/>
      <c r="G14" s="173"/>
      <c r="H14" s="174"/>
    </row>
    <row r="15" spans="1:8" x14ac:dyDescent="0.25">
      <c r="A15" s="169"/>
      <c r="B15" s="150"/>
      <c r="C15" s="150"/>
      <c r="D15" s="175"/>
      <c r="E15" s="171"/>
      <c r="F15" s="172"/>
      <c r="G15" s="173"/>
      <c r="H15" s="174"/>
    </row>
    <row r="16" spans="1:8" x14ac:dyDescent="0.25">
      <c r="A16" s="169"/>
      <c r="B16" s="150"/>
      <c r="C16" s="150"/>
      <c r="D16" s="175"/>
      <c r="E16" s="171"/>
      <c r="F16" s="172"/>
      <c r="G16" s="173"/>
      <c r="H16" s="174"/>
    </row>
    <row r="17" spans="1:8" x14ac:dyDescent="0.25">
      <c r="A17" s="169"/>
      <c r="B17" s="149"/>
      <c r="C17" s="149"/>
      <c r="D17" s="175"/>
      <c r="E17" s="171"/>
      <c r="F17" s="172"/>
      <c r="G17" s="173"/>
      <c r="H17" s="174"/>
    </row>
    <row r="18" spans="1:8" x14ac:dyDescent="0.25">
      <c r="A18" s="169"/>
      <c r="B18" s="149"/>
      <c r="C18" s="149"/>
      <c r="D18" s="175"/>
      <c r="E18" s="171"/>
      <c r="F18" s="172"/>
      <c r="G18" s="173"/>
      <c r="H18" s="174"/>
    </row>
    <row r="19" spans="1:8" x14ac:dyDescent="0.25">
      <c r="A19" s="169"/>
      <c r="B19" s="149"/>
      <c r="C19" s="149"/>
      <c r="D19" s="175"/>
      <c r="E19" s="171"/>
      <c r="F19" s="172"/>
      <c r="G19" s="173"/>
      <c r="H19" s="174"/>
    </row>
    <row r="20" spans="1:8" x14ac:dyDescent="0.25">
      <c r="A20" s="169"/>
      <c r="B20" s="150"/>
      <c r="C20" s="150"/>
      <c r="D20" s="175"/>
      <c r="E20" s="171"/>
      <c r="F20" s="172"/>
      <c r="G20" s="173"/>
      <c r="H20" s="174"/>
    </row>
    <row r="21" spans="1:8" x14ac:dyDescent="0.25">
      <c r="A21" s="169"/>
      <c r="B21" s="150"/>
      <c r="C21" s="150"/>
      <c r="D21" s="175"/>
      <c r="E21" s="171"/>
      <c r="F21" s="172"/>
      <c r="G21" s="173"/>
      <c r="H21" s="174"/>
    </row>
    <row r="22" spans="1:8" x14ac:dyDescent="0.25">
      <c r="A22" s="169"/>
      <c r="B22" s="149"/>
      <c r="C22" s="149"/>
      <c r="D22" s="175"/>
      <c r="E22" s="171"/>
      <c r="F22" s="172"/>
      <c r="G22" s="173"/>
      <c r="H22" s="174"/>
    </row>
    <row r="23" spans="1:8" x14ac:dyDescent="0.25">
      <c r="A23" s="169"/>
      <c r="B23" s="149"/>
      <c r="C23" s="149"/>
      <c r="D23" s="175"/>
      <c r="E23" s="171"/>
      <c r="F23" s="172"/>
      <c r="G23" s="173"/>
      <c r="H23" s="174"/>
    </row>
    <row r="24" spans="1:8" x14ac:dyDescent="0.25">
      <c r="A24" s="169"/>
      <c r="B24" s="149"/>
      <c r="C24" s="149"/>
      <c r="D24" s="175"/>
      <c r="E24" s="171"/>
      <c r="F24" s="172"/>
      <c r="G24" s="173"/>
      <c r="H24" s="174"/>
    </row>
    <row r="25" spans="1:8" x14ac:dyDescent="0.25">
      <c r="A25" s="169"/>
      <c r="B25" s="149"/>
      <c r="C25" s="149"/>
      <c r="D25" s="175"/>
      <c r="E25" s="171"/>
      <c r="F25" s="172"/>
      <c r="G25" s="173"/>
      <c r="H25" s="174"/>
    </row>
    <row r="26" spans="1:8" x14ac:dyDescent="0.25">
      <c r="A26" s="169"/>
      <c r="B26" s="149"/>
      <c r="C26" s="149"/>
      <c r="D26" s="175"/>
      <c r="E26" s="171"/>
      <c r="F26" s="172"/>
      <c r="G26" s="173"/>
      <c r="H26" s="174"/>
    </row>
    <row r="27" spans="1:8" x14ac:dyDescent="0.25">
      <c r="A27" s="169"/>
      <c r="B27" s="149"/>
      <c r="C27" s="149"/>
      <c r="D27" s="175"/>
      <c r="E27" s="171"/>
      <c r="F27" s="172"/>
      <c r="G27" s="173"/>
      <c r="H27" s="174"/>
    </row>
    <row r="28" spans="1:8" x14ac:dyDescent="0.25">
      <c r="A28" s="169"/>
      <c r="B28" s="149"/>
      <c r="C28" s="149"/>
      <c r="D28" s="175"/>
      <c r="E28" s="171"/>
      <c r="F28" s="172"/>
      <c r="G28" s="173"/>
      <c r="H28" s="174"/>
    </row>
    <row r="29" spans="1:8" x14ac:dyDescent="0.25">
      <c r="A29" s="169"/>
      <c r="B29" s="149"/>
      <c r="C29" s="149"/>
      <c r="D29" s="175"/>
      <c r="E29" s="171"/>
      <c r="F29" s="172"/>
      <c r="G29" s="173"/>
      <c r="H29" s="174"/>
    </row>
    <row r="30" spans="1:8" x14ac:dyDescent="0.25">
      <c r="A30" s="169"/>
      <c r="B30" s="149"/>
      <c r="C30" s="149"/>
      <c r="D30" s="175"/>
      <c r="E30" s="171"/>
      <c r="F30" s="172"/>
      <c r="G30" s="173"/>
      <c r="H30" s="174"/>
    </row>
    <row r="31" spans="1:8" x14ac:dyDescent="0.25">
      <c r="A31" s="169"/>
      <c r="B31" s="149"/>
      <c r="C31" s="149"/>
      <c r="D31" s="175"/>
      <c r="E31" s="171"/>
      <c r="F31" s="172"/>
      <c r="G31" s="173"/>
      <c r="H31" s="174"/>
    </row>
    <row r="32" spans="1:8" x14ac:dyDescent="0.25">
      <c r="A32" s="169"/>
      <c r="B32" s="149"/>
      <c r="C32" s="149"/>
      <c r="D32" s="175"/>
      <c r="E32" s="171"/>
      <c r="F32" s="172"/>
      <c r="G32" s="173"/>
      <c r="H32" s="174"/>
    </row>
    <row r="33" spans="1:8" x14ac:dyDescent="0.25">
      <c r="A33" s="169"/>
      <c r="B33" s="149"/>
      <c r="C33" s="149"/>
      <c r="D33" s="175"/>
      <c r="E33" s="171"/>
      <c r="F33" s="172"/>
      <c r="G33" s="173"/>
      <c r="H33" s="174"/>
    </row>
    <row r="34" spans="1:8" x14ac:dyDescent="0.25">
      <c r="A34" s="169"/>
      <c r="B34" s="149"/>
      <c r="C34" s="149"/>
      <c r="D34" s="175"/>
      <c r="E34" s="171"/>
      <c r="F34" s="172"/>
      <c r="G34" s="173"/>
      <c r="H34" s="174"/>
    </row>
    <row r="35" spans="1:8" x14ac:dyDescent="0.25">
      <c r="A35" s="169"/>
      <c r="B35" s="149"/>
      <c r="C35" s="149"/>
      <c r="D35" s="175"/>
      <c r="E35" s="171"/>
      <c r="F35" s="172"/>
      <c r="G35" s="173"/>
      <c r="H35" s="174"/>
    </row>
    <row r="36" spans="1:8" x14ac:dyDescent="0.25">
      <c r="A36" s="169"/>
      <c r="B36" s="149"/>
      <c r="C36" s="149"/>
      <c r="D36" s="175"/>
      <c r="E36" s="171"/>
      <c r="F36" s="172"/>
      <c r="G36" s="173"/>
      <c r="H36" s="174"/>
    </row>
    <row r="37" spans="1:8" x14ac:dyDescent="0.25">
      <c r="A37" s="169"/>
      <c r="B37" s="149"/>
      <c r="C37" s="149"/>
      <c r="D37" s="175"/>
      <c r="E37" s="171"/>
      <c r="F37" s="172"/>
      <c r="G37" s="173"/>
      <c r="H37" s="174"/>
    </row>
    <row r="38" spans="1:8" x14ac:dyDescent="0.25">
      <c r="A38" s="169"/>
      <c r="B38" s="149"/>
      <c r="C38" s="149"/>
      <c r="D38" s="175"/>
      <c r="E38" s="171"/>
      <c r="F38" s="172"/>
      <c r="G38" s="173"/>
      <c r="H38" s="174"/>
    </row>
    <row r="39" spans="1:8" x14ac:dyDescent="0.25">
      <c r="A39" s="169"/>
      <c r="B39" s="149"/>
      <c r="C39" s="149"/>
      <c r="D39" s="175"/>
      <c r="E39" s="171"/>
      <c r="F39" s="172"/>
      <c r="G39" s="173"/>
      <c r="H39" s="174"/>
    </row>
    <row r="40" spans="1:8" x14ac:dyDescent="0.25">
      <c r="A40" s="169"/>
      <c r="B40" s="149"/>
      <c r="C40" s="149"/>
      <c r="D40" s="175"/>
      <c r="E40" s="171"/>
      <c r="F40" s="172"/>
      <c r="G40" s="173"/>
      <c r="H40" s="174"/>
    </row>
    <row r="41" spans="1:8" x14ac:dyDescent="0.25">
      <c r="A41" s="169"/>
      <c r="B41" s="149"/>
      <c r="C41" s="149"/>
      <c r="D41" s="175"/>
      <c r="E41" s="171"/>
      <c r="F41" s="172"/>
      <c r="G41" s="173"/>
      <c r="H41" s="174"/>
    </row>
    <row r="42" spans="1:8" x14ac:dyDescent="0.25">
      <c r="A42" s="169"/>
      <c r="B42" s="149"/>
      <c r="C42" s="149"/>
      <c r="D42" s="175"/>
      <c r="E42" s="171"/>
      <c r="F42" s="172"/>
      <c r="G42" s="173"/>
      <c r="H42" s="174"/>
    </row>
    <row r="43" spans="1:8" x14ac:dyDescent="0.25">
      <c r="A43" s="169"/>
      <c r="B43" s="149"/>
      <c r="C43" s="149"/>
      <c r="D43" s="175"/>
      <c r="E43" s="171"/>
      <c r="F43" s="172"/>
      <c r="G43" s="173"/>
      <c r="H43" s="174"/>
    </row>
    <row r="44" spans="1:8" x14ac:dyDescent="0.25">
      <c r="A44" s="169"/>
      <c r="B44" s="149"/>
      <c r="C44" s="149"/>
      <c r="D44" s="175"/>
      <c r="E44" s="171"/>
      <c r="F44" s="172"/>
      <c r="G44" s="173"/>
      <c r="H44" s="174"/>
    </row>
    <row r="45" spans="1:8" x14ac:dyDescent="0.25">
      <c r="A45" s="169"/>
      <c r="B45" s="149"/>
      <c r="C45" s="149"/>
      <c r="D45" s="175"/>
      <c r="E45" s="171"/>
      <c r="F45" s="172"/>
      <c r="G45" s="173"/>
      <c r="H45" s="174"/>
    </row>
    <row r="46" spans="1:8" x14ac:dyDescent="0.25">
      <c r="A46" s="169"/>
      <c r="B46" s="149"/>
      <c r="C46" s="149"/>
      <c r="D46" s="175"/>
      <c r="E46" s="171"/>
      <c r="F46" s="172"/>
      <c r="G46" s="173"/>
      <c r="H46" s="174"/>
    </row>
    <row r="47" spans="1:8" x14ac:dyDescent="0.25">
      <c r="A47" s="169"/>
      <c r="B47" s="149"/>
      <c r="C47" s="149"/>
      <c r="D47" s="175"/>
      <c r="E47" s="171"/>
      <c r="F47" s="172"/>
      <c r="G47" s="173"/>
      <c r="H47" s="174"/>
    </row>
    <row r="48" spans="1:8" x14ac:dyDescent="0.25">
      <c r="A48" s="169"/>
      <c r="B48" s="149"/>
      <c r="C48" s="149"/>
      <c r="D48" s="175"/>
      <c r="E48" s="171"/>
      <c r="F48" s="172"/>
      <c r="G48" s="173"/>
      <c r="H48" s="174"/>
    </row>
    <row r="49" spans="1:8" x14ac:dyDescent="0.25">
      <c r="A49" s="169"/>
      <c r="B49" s="149"/>
      <c r="C49" s="149"/>
      <c r="D49" s="175"/>
      <c r="E49" s="171"/>
      <c r="F49" s="172"/>
      <c r="G49" s="173"/>
      <c r="H49" s="174"/>
    </row>
    <row r="50" spans="1:8" x14ac:dyDescent="0.25">
      <c r="A50" s="169"/>
      <c r="B50" s="149"/>
      <c r="C50" s="149"/>
      <c r="D50" s="175"/>
      <c r="E50" s="171"/>
      <c r="F50" s="172"/>
      <c r="G50" s="173"/>
      <c r="H50" s="174"/>
    </row>
    <row r="51" spans="1:8" x14ac:dyDescent="0.25">
      <c r="A51" s="169"/>
      <c r="B51" s="149"/>
      <c r="C51" s="149"/>
      <c r="D51" s="175"/>
      <c r="E51" s="171"/>
      <c r="F51" s="172"/>
      <c r="G51" s="173"/>
      <c r="H51" s="174"/>
    </row>
    <row r="52" spans="1:8" x14ac:dyDescent="0.25">
      <c r="A52" s="169"/>
      <c r="B52" s="149"/>
      <c r="C52" s="149"/>
      <c r="D52" s="175"/>
      <c r="E52" s="171"/>
      <c r="F52" s="172"/>
      <c r="G52" s="173"/>
      <c r="H52" s="174"/>
    </row>
    <row r="53" spans="1:8" x14ac:dyDescent="0.25">
      <c r="A53" s="169"/>
      <c r="B53" s="149"/>
      <c r="C53" s="149"/>
      <c r="D53" s="175"/>
      <c r="E53" s="171"/>
      <c r="F53" s="172"/>
      <c r="G53" s="173"/>
      <c r="H53" s="174"/>
    </row>
    <row r="54" spans="1:8" x14ac:dyDescent="0.25">
      <c r="A54" s="169"/>
      <c r="B54" s="149"/>
      <c r="C54" s="149"/>
      <c r="D54" s="175"/>
      <c r="E54" s="171"/>
      <c r="F54" s="172"/>
      <c r="G54" s="173"/>
      <c r="H54" s="174"/>
    </row>
    <row r="55" spans="1:8" x14ac:dyDescent="0.25">
      <c r="A55" s="169"/>
      <c r="B55" s="149"/>
      <c r="C55" s="149"/>
      <c r="D55" s="175"/>
      <c r="E55" s="171"/>
      <c r="F55" s="172"/>
      <c r="G55" s="173"/>
      <c r="H55" s="174"/>
    </row>
    <row r="56" spans="1:8" x14ac:dyDescent="0.25">
      <c r="A56" s="169"/>
      <c r="B56" s="149"/>
      <c r="C56" s="149"/>
      <c r="D56" s="175"/>
      <c r="E56" s="171"/>
      <c r="F56" s="172"/>
      <c r="G56" s="173"/>
      <c r="H56" s="174"/>
    </row>
    <row r="57" spans="1:8" x14ac:dyDescent="0.25">
      <c r="A57" s="169"/>
      <c r="B57" s="149"/>
      <c r="C57" s="149"/>
      <c r="D57" s="175"/>
      <c r="E57" s="171"/>
      <c r="F57" s="172"/>
      <c r="G57" s="173"/>
      <c r="H57" s="174"/>
    </row>
    <row r="58" spans="1:8" x14ac:dyDescent="0.25">
      <c r="A58" s="169"/>
      <c r="B58" s="149"/>
      <c r="C58" s="149"/>
      <c r="D58" s="175"/>
      <c r="E58" s="171"/>
      <c r="F58" s="172"/>
      <c r="G58" s="173"/>
      <c r="H58" s="174"/>
    </row>
    <row r="59" spans="1:8" x14ac:dyDescent="0.25">
      <c r="A59" s="169"/>
      <c r="B59" s="149"/>
      <c r="C59" s="149"/>
      <c r="D59" s="175"/>
      <c r="E59" s="171"/>
      <c r="F59" s="172"/>
      <c r="G59" s="173"/>
      <c r="H59" s="174"/>
    </row>
    <row r="60" spans="1:8" x14ac:dyDescent="0.25">
      <c r="A60" s="169"/>
      <c r="B60" s="149"/>
      <c r="C60" s="149"/>
      <c r="D60" s="175"/>
      <c r="E60" s="171"/>
      <c r="F60" s="172"/>
      <c r="G60" s="173"/>
      <c r="H60" s="174"/>
    </row>
    <row r="61" spans="1:8" x14ac:dyDescent="0.25">
      <c r="A61" s="169"/>
      <c r="B61" s="149"/>
      <c r="C61" s="149"/>
      <c r="D61" s="175"/>
      <c r="E61" s="171"/>
      <c r="F61" s="172"/>
      <c r="G61" s="173"/>
      <c r="H61" s="174"/>
    </row>
    <row r="62" spans="1:8" x14ac:dyDescent="0.25">
      <c r="A62" s="169"/>
      <c r="B62" s="149"/>
      <c r="C62" s="149"/>
      <c r="D62" s="175"/>
      <c r="E62" s="171"/>
      <c r="F62" s="172"/>
      <c r="G62" s="173"/>
      <c r="H62" s="174"/>
    </row>
    <row r="63" spans="1:8" x14ac:dyDescent="0.25">
      <c r="A63" s="169"/>
      <c r="B63" s="149"/>
      <c r="C63" s="149"/>
      <c r="D63" s="175"/>
      <c r="E63" s="171"/>
      <c r="F63" s="172"/>
      <c r="G63" s="173"/>
      <c r="H63" s="174"/>
    </row>
    <row r="64" spans="1:8" x14ac:dyDescent="0.25">
      <c r="A64" s="169"/>
      <c r="B64" s="149"/>
      <c r="C64" s="149"/>
      <c r="D64" s="175"/>
      <c r="E64" s="171"/>
      <c r="F64" s="172"/>
      <c r="G64" s="173"/>
      <c r="H64" s="174"/>
    </row>
    <row r="65" spans="1:8" x14ac:dyDescent="0.25">
      <c r="A65" s="169"/>
      <c r="B65" s="149"/>
      <c r="C65" s="149"/>
      <c r="D65" s="175"/>
      <c r="E65" s="171"/>
      <c r="F65" s="172"/>
      <c r="G65" s="173"/>
      <c r="H65" s="174"/>
    </row>
    <row r="66" spans="1:8" x14ac:dyDescent="0.25">
      <c r="A66" s="169"/>
      <c r="B66" s="149"/>
      <c r="C66" s="149"/>
      <c r="D66" s="175"/>
      <c r="E66" s="171"/>
      <c r="F66" s="172"/>
      <c r="G66" s="173"/>
      <c r="H66" s="174"/>
    </row>
    <row r="67" spans="1:8" x14ac:dyDescent="0.25">
      <c r="A67" s="169"/>
      <c r="B67" s="149"/>
      <c r="C67" s="149"/>
      <c r="D67" s="175"/>
      <c r="E67" s="171"/>
      <c r="F67" s="172"/>
      <c r="G67" s="173"/>
      <c r="H67" s="174"/>
    </row>
    <row r="68" spans="1:8" x14ac:dyDescent="0.25">
      <c r="A68" s="169"/>
      <c r="B68" s="149"/>
      <c r="C68" s="149"/>
      <c r="D68" s="175"/>
      <c r="E68" s="171"/>
      <c r="F68" s="172"/>
      <c r="G68" s="173"/>
      <c r="H68" s="174"/>
    </row>
    <row r="69" spans="1:8" x14ac:dyDescent="0.25">
      <c r="A69" s="169"/>
      <c r="B69" s="149"/>
      <c r="C69" s="149"/>
      <c r="D69" s="175"/>
      <c r="E69" s="171"/>
      <c r="F69" s="172"/>
      <c r="G69" s="173"/>
      <c r="H69" s="174"/>
    </row>
    <row r="70" spans="1:8" x14ac:dyDescent="0.25">
      <c r="A70" s="169"/>
      <c r="B70" s="149"/>
      <c r="C70" s="149"/>
      <c r="D70" s="175"/>
      <c r="E70" s="171"/>
      <c r="F70" s="172"/>
      <c r="G70" s="173"/>
      <c r="H70" s="174"/>
    </row>
    <row r="71" spans="1:8" x14ac:dyDescent="0.25">
      <c r="A71" s="169"/>
      <c r="B71" s="149"/>
      <c r="C71" s="149"/>
      <c r="D71" s="175"/>
      <c r="E71" s="171"/>
      <c r="F71" s="172"/>
      <c r="G71" s="173"/>
      <c r="H71" s="174"/>
    </row>
    <row r="72" spans="1:8" x14ac:dyDescent="0.25">
      <c r="A72" s="169"/>
      <c r="B72" s="149"/>
      <c r="C72" s="149"/>
      <c r="D72" s="175"/>
      <c r="E72" s="171"/>
      <c r="F72" s="172"/>
      <c r="G72" s="173"/>
      <c r="H72" s="174"/>
    </row>
    <row r="73" spans="1:8" x14ac:dyDescent="0.25">
      <c r="A73" s="169"/>
      <c r="B73" s="149"/>
      <c r="C73" s="149"/>
      <c r="D73" s="175"/>
      <c r="E73" s="171"/>
      <c r="F73" s="172"/>
      <c r="G73" s="173"/>
      <c r="H73" s="174"/>
    </row>
    <row r="74" spans="1:8" x14ac:dyDescent="0.25">
      <c r="A74" s="169"/>
      <c r="B74" s="149"/>
      <c r="C74" s="149"/>
      <c r="D74" s="175"/>
      <c r="E74" s="171"/>
      <c r="F74" s="172"/>
      <c r="G74" s="173"/>
      <c r="H74" s="174"/>
    </row>
    <row r="75" spans="1:8" x14ac:dyDescent="0.25">
      <c r="A75" s="169"/>
      <c r="B75" s="149"/>
      <c r="C75" s="149"/>
      <c r="D75" s="175"/>
      <c r="E75" s="171"/>
      <c r="F75" s="172"/>
      <c r="G75" s="173"/>
      <c r="H75" s="174"/>
    </row>
    <row r="76" spans="1:8" x14ac:dyDescent="0.25">
      <c r="A76" s="169"/>
      <c r="B76" s="149"/>
      <c r="C76" s="149"/>
      <c r="D76" s="175"/>
      <c r="E76" s="171"/>
      <c r="F76" s="172"/>
      <c r="G76" s="173"/>
      <c r="H76" s="174"/>
    </row>
    <row r="77" spans="1:8" x14ac:dyDescent="0.25">
      <c r="A77" s="169"/>
      <c r="B77" s="149"/>
      <c r="C77" s="149"/>
      <c r="D77" s="175"/>
      <c r="E77" s="171"/>
      <c r="F77" s="172"/>
      <c r="G77" s="173"/>
      <c r="H77" s="174"/>
    </row>
    <row r="78" spans="1:8" x14ac:dyDescent="0.25">
      <c r="A78" s="169"/>
      <c r="B78" s="149"/>
      <c r="C78" s="149"/>
      <c r="D78" s="175"/>
      <c r="E78" s="171"/>
      <c r="F78" s="172"/>
      <c r="G78" s="173"/>
      <c r="H78" s="174"/>
    </row>
    <row r="79" spans="1:8" x14ac:dyDescent="0.25">
      <c r="A79" s="169"/>
      <c r="B79" s="149"/>
      <c r="C79" s="149"/>
      <c r="D79" s="175"/>
      <c r="E79" s="171"/>
      <c r="F79" s="172"/>
      <c r="G79" s="173"/>
      <c r="H79" s="174"/>
    </row>
    <row r="80" spans="1:8" x14ac:dyDescent="0.25">
      <c r="A80" s="169"/>
      <c r="B80" s="149"/>
      <c r="C80" s="149"/>
      <c r="D80" s="175"/>
      <c r="E80" s="171"/>
      <c r="F80" s="172"/>
      <c r="G80" s="173"/>
      <c r="H80" s="174"/>
    </row>
    <row r="81" spans="1:8" x14ac:dyDescent="0.25">
      <c r="A81" s="169"/>
      <c r="B81" s="149"/>
      <c r="C81" s="149"/>
      <c r="D81" s="175"/>
      <c r="E81" s="171"/>
      <c r="F81" s="172"/>
      <c r="G81" s="173"/>
      <c r="H81" s="174"/>
    </row>
    <row r="82" spans="1:8" x14ac:dyDescent="0.25">
      <c r="A82" s="169"/>
      <c r="B82" s="149"/>
      <c r="C82" s="149"/>
      <c r="D82" s="175"/>
      <c r="E82" s="171"/>
      <c r="F82" s="172"/>
      <c r="G82" s="173"/>
      <c r="H82" s="174"/>
    </row>
    <row r="83" spans="1:8" x14ac:dyDescent="0.25">
      <c r="A83" s="169"/>
      <c r="B83" s="149"/>
      <c r="C83" s="149"/>
      <c r="D83" s="175"/>
      <c r="E83" s="171"/>
      <c r="F83" s="172"/>
      <c r="G83" s="173"/>
      <c r="H83" s="174"/>
    </row>
    <row r="84" spans="1:8" x14ac:dyDescent="0.25">
      <c r="A84" s="169"/>
      <c r="B84" s="149"/>
      <c r="C84" s="149"/>
      <c r="D84" s="175"/>
      <c r="E84" s="171"/>
      <c r="F84" s="172"/>
      <c r="G84" s="173"/>
      <c r="H84" s="174"/>
    </row>
    <row r="85" spans="1:8" x14ac:dyDescent="0.25">
      <c r="A85" s="169"/>
      <c r="B85" s="149"/>
      <c r="C85" s="149"/>
      <c r="D85" s="175"/>
      <c r="E85" s="171"/>
      <c r="F85" s="172"/>
      <c r="G85" s="173"/>
      <c r="H85" s="174"/>
    </row>
    <row r="86" spans="1:8" x14ac:dyDescent="0.25">
      <c r="A86" s="169"/>
      <c r="B86" s="149"/>
      <c r="C86" s="149"/>
      <c r="D86" s="175"/>
      <c r="E86" s="171"/>
      <c r="F86" s="172"/>
      <c r="G86" s="173"/>
      <c r="H86" s="174"/>
    </row>
    <row r="87" spans="1:8" x14ac:dyDescent="0.25">
      <c r="A87" s="169"/>
      <c r="B87" s="149"/>
      <c r="C87" s="149"/>
      <c r="D87" s="175"/>
      <c r="E87" s="171"/>
      <c r="F87" s="172"/>
      <c r="G87" s="173"/>
      <c r="H87" s="174"/>
    </row>
    <row r="88" spans="1:8" x14ac:dyDescent="0.25">
      <c r="A88" s="169"/>
      <c r="B88" s="149"/>
      <c r="C88" s="149"/>
      <c r="D88" s="175"/>
      <c r="E88" s="171"/>
      <c r="F88" s="172"/>
      <c r="G88" s="173"/>
      <c r="H88" s="174"/>
    </row>
    <row r="89" spans="1:8" x14ac:dyDescent="0.25">
      <c r="A89" s="169"/>
      <c r="B89" s="149"/>
      <c r="C89" s="149"/>
      <c r="D89" s="175"/>
      <c r="E89" s="171"/>
      <c r="F89" s="172"/>
      <c r="G89" s="173"/>
      <c r="H89" s="174"/>
    </row>
    <row r="90" spans="1:8" x14ac:dyDescent="0.25">
      <c r="A90" s="169"/>
      <c r="B90" s="149"/>
      <c r="C90" s="149"/>
      <c r="D90" s="175"/>
      <c r="E90" s="171"/>
      <c r="F90" s="172"/>
      <c r="G90" s="173"/>
      <c r="H90" s="174"/>
    </row>
    <row r="91" spans="1:8" x14ac:dyDescent="0.25">
      <c r="A91" s="169"/>
      <c r="B91" s="149"/>
      <c r="C91" s="149"/>
      <c r="D91" s="175"/>
      <c r="E91" s="171"/>
      <c r="F91" s="172"/>
      <c r="G91" s="173"/>
      <c r="H91" s="174"/>
    </row>
    <row r="92" spans="1:8" x14ac:dyDescent="0.25">
      <c r="A92" s="169"/>
      <c r="B92" s="149"/>
      <c r="C92" s="149"/>
      <c r="D92" s="175"/>
      <c r="E92" s="171"/>
      <c r="F92" s="172"/>
      <c r="G92" s="173"/>
      <c r="H92" s="174"/>
    </row>
    <row r="93" spans="1:8" x14ac:dyDescent="0.25">
      <c r="A93" s="169"/>
      <c r="B93" s="149"/>
      <c r="C93" s="149"/>
      <c r="D93" s="175"/>
      <c r="E93" s="171"/>
      <c r="F93" s="172"/>
      <c r="G93" s="173"/>
      <c r="H93" s="174"/>
    </row>
    <row r="94" spans="1:8" x14ac:dyDescent="0.25">
      <c r="A94" s="169"/>
      <c r="B94" s="149"/>
      <c r="C94" s="149"/>
      <c r="D94" s="175"/>
      <c r="E94" s="171"/>
      <c r="F94" s="172"/>
      <c r="G94" s="173"/>
      <c r="H94" s="174"/>
    </row>
    <row r="95" spans="1:8" x14ac:dyDescent="0.25">
      <c r="A95" s="169"/>
      <c r="B95" s="149"/>
      <c r="C95" s="149"/>
      <c r="D95" s="175"/>
      <c r="E95" s="171"/>
      <c r="F95" s="172"/>
      <c r="G95" s="173"/>
      <c r="H95" s="174"/>
    </row>
    <row r="96" spans="1:8" x14ac:dyDescent="0.25">
      <c r="A96" s="169"/>
      <c r="B96" s="149"/>
      <c r="C96" s="149"/>
      <c r="D96" s="175"/>
      <c r="E96" s="171"/>
      <c r="F96" s="172"/>
      <c r="G96" s="173"/>
      <c r="H96" s="174"/>
    </row>
    <row r="97" spans="1:8" x14ac:dyDescent="0.25">
      <c r="A97" s="169"/>
      <c r="B97" s="149"/>
      <c r="C97" s="149"/>
      <c r="D97" s="175"/>
      <c r="E97" s="171"/>
      <c r="F97" s="172"/>
      <c r="G97" s="173"/>
      <c r="H97" s="174"/>
    </row>
    <row r="98" spans="1:8" x14ac:dyDescent="0.25">
      <c r="A98" s="169"/>
      <c r="B98" s="149"/>
      <c r="C98" s="149"/>
      <c r="D98" s="175"/>
      <c r="E98" s="171"/>
      <c r="F98" s="172"/>
      <c r="G98" s="173"/>
      <c r="H98" s="174"/>
    </row>
    <row r="99" spans="1:8" x14ac:dyDescent="0.25">
      <c r="A99" s="169"/>
      <c r="B99" s="149"/>
      <c r="C99" s="149"/>
      <c r="D99" s="175"/>
      <c r="E99" s="171"/>
      <c r="F99" s="172"/>
      <c r="G99" s="173"/>
      <c r="H99" s="174"/>
    </row>
    <row r="100" spans="1:8" x14ac:dyDescent="0.25">
      <c r="A100" s="169"/>
      <c r="B100" s="149"/>
      <c r="C100" s="149"/>
      <c r="D100" s="175"/>
      <c r="E100" s="171"/>
      <c r="F100" s="172"/>
      <c r="G100" s="173"/>
      <c r="H100" s="174"/>
    </row>
    <row r="101" spans="1:8" x14ac:dyDescent="0.25">
      <c r="A101" s="169"/>
      <c r="B101" s="149"/>
      <c r="C101" s="149"/>
      <c r="D101" s="175"/>
      <c r="E101" s="171"/>
      <c r="F101" s="172"/>
      <c r="G101" s="173"/>
      <c r="H101" s="174"/>
    </row>
    <row r="102" spans="1:8" x14ac:dyDescent="0.25">
      <c r="A102" s="169"/>
      <c r="B102" s="149"/>
      <c r="C102" s="149"/>
      <c r="D102" s="175"/>
      <c r="E102" s="171"/>
      <c r="F102" s="172"/>
      <c r="G102" s="173"/>
      <c r="H102" s="174"/>
    </row>
    <row r="103" spans="1:8" x14ac:dyDescent="0.25">
      <c r="A103" s="169"/>
      <c r="B103" s="149"/>
      <c r="C103" s="149"/>
      <c r="D103" s="175"/>
      <c r="E103" s="171"/>
      <c r="F103" s="172"/>
      <c r="G103" s="173"/>
      <c r="H103" s="174"/>
    </row>
    <row r="104" spans="1:8" x14ac:dyDescent="0.25">
      <c r="A104" s="169"/>
      <c r="B104" s="149"/>
      <c r="C104" s="149"/>
      <c r="D104" s="175"/>
      <c r="E104" s="171"/>
      <c r="F104" s="172"/>
      <c r="G104" s="173"/>
      <c r="H104" s="174"/>
    </row>
    <row r="105" spans="1:8" x14ac:dyDescent="0.25">
      <c r="A105" s="169"/>
      <c r="B105" s="149"/>
      <c r="C105" s="149"/>
      <c r="D105" s="175"/>
      <c r="E105" s="171"/>
      <c r="F105" s="172"/>
      <c r="G105" s="173"/>
      <c r="H105" s="174"/>
    </row>
    <row r="106" spans="1:8" x14ac:dyDescent="0.25">
      <c r="A106" s="169"/>
      <c r="B106" s="149"/>
      <c r="C106" s="149"/>
      <c r="D106" s="175"/>
      <c r="E106" s="171"/>
      <c r="F106" s="172"/>
      <c r="G106" s="173"/>
      <c r="H106" s="174"/>
    </row>
    <row r="107" spans="1:8" x14ac:dyDescent="0.25">
      <c r="A107" s="169"/>
      <c r="B107" s="149"/>
      <c r="C107" s="149"/>
      <c r="D107" s="175"/>
      <c r="E107" s="171"/>
      <c r="F107" s="172"/>
      <c r="G107" s="173"/>
      <c r="H107" s="174"/>
    </row>
    <row r="108" spans="1:8" x14ac:dyDescent="0.25">
      <c r="A108" s="169"/>
      <c r="B108" s="149"/>
      <c r="C108" s="149"/>
      <c r="D108" s="175"/>
      <c r="E108" s="171"/>
      <c r="F108" s="172"/>
      <c r="G108" s="173"/>
      <c r="H108" s="174"/>
    </row>
    <row r="109" spans="1:8" x14ac:dyDescent="0.25">
      <c r="A109" s="169"/>
      <c r="B109" s="149"/>
      <c r="C109" s="149"/>
      <c r="D109" s="175"/>
      <c r="E109" s="171"/>
      <c r="F109" s="172"/>
      <c r="G109" s="173"/>
      <c r="H109" s="174"/>
    </row>
    <row r="110" spans="1:8" x14ac:dyDescent="0.25">
      <c r="A110" s="169"/>
      <c r="B110" s="149"/>
      <c r="C110" s="149"/>
      <c r="D110" s="175"/>
      <c r="E110" s="171"/>
      <c r="F110" s="172"/>
      <c r="G110" s="173"/>
      <c r="H110" s="174"/>
    </row>
    <row r="111" spans="1:8" x14ac:dyDescent="0.25">
      <c r="A111" s="169"/>
      <c r="B111" s="149"/>
      <c r="C111" s="149"/>
      <c r="D111" s="175"/>
      <c r="E111" s="171"/>
      <c r="F111" s="172"/>
      <c r="G111" s="173"/>
      <c r="H111" s="174"/>
    </row>
    <row r="112" spans="1:8" x14ac:dyDescent="0.25">
      <c r="A112" s="169"/>
      <c r="B112" s="149"/>
      <c r="C112" s="149"/>
      <c r="D112" s="175"/>
      <c r="E112" s="171"/>
      <c r="F112" s="172"/>
      <c r="G112" s="173"/>
      <c r="H112" s="174"/>
    </row>
    <row r="113" spans="1:8" x14ac:dyDescent="0.25">
      <c r="A113" s="169"/>
      <c r="B113" s="149"/>
      <c r="C113" s="149"/>
      <c r="D113" s="175"/>
      <c r="E113" s="171"/>
      <c r="F113" s="172"/>
      <c r="G113" s="173"/>
      <c r="H113" s="174"/>
    </row>
    <row r="114" spans="1:8" x14ac:dyDescent="0.25">
      <c r="A114" s="169"/>
      <c r="B114" s="149"/>
      <c r="C114" s="149"/>
      <c r="D114" s="175"/>
      <c r="E114" s="171"/>
      <c r="F114" s="172"/>
      <c r="G114" s="173"/>
      <c r="H114" s="174"/>
    </row>
    <row r="115" spans="1:8" x14ac:dyDescent="0.25">
      <c r="A115" s="169"/>
      <c r="B115" s="149"/>
      <c r="C115" s="149"/>
      <c r="D115" s="175"/>
      <c r="E115" s="171"/>
      <c r="F115" s="172"/>
      <c r="G115" s="173"/>
      <c r="H115" s="174"/>
    </row>
    <row r="116" spans="1:8" x14ac:dyDescent="0.25">
      <c r="A116" s="169"/>
      <c r="B116" s="149"/>
      <c r="C116" s="149"/>
      <c r="D116" s="175"/>
      <c r="E116" s="171"/>
      <c r="F116" s="172"/>
      <c r="G116" s="173"/>
      <c r="H116" s="174"/>
    </row>
    <row r="117" spans="1:8" x14ac:dyDescent="0.25">
      <c r="A117" s="169"/>
      <c r="B117" s="149"/>
      <c r="C117" s="149"/>
      <c r="D117" s="175"/>
      <c r="E117" s="171"/>
      <c r="F117" s="172"/>
      <c r="G117" s="173"/>
      <c r="H117" s="174"/>
    </row>
    <row r="118" spans="1:8" x14ac:dyDescent="0.25">
      <c r="A118" s="169"/>
      <c r="B118" s="149"/>
      <c r="C118" s="149"/>
      <c r="D118" s="175"/>
      <c r="E118" s="171"/>
      <c r="F118" s="172"/>
      <c r="G118" s="173"/>
      <c r="H118" s="174"/>
    </row>
    <row r="119" spans="1:8" x14ac:dyDescent="0.25">
      <c r="A119" s="169"/>
      <c r="B119" s="149"/>
      <c r="C119" s="149"/>
      <c r="D119" s="175"/>
      <c r="E119" s="171"/>
      <c r="F119" s="172"/>
      <c r="G119" s="173"/>
      <c r="H119" s="174"/>
    </row>
    <row r="120" spans="1:8" x14ac:dyDescent="0.25">
      <c r="A120" s="169"/>
      <c r="B120" s="149"/>
      <c r="C120" s="149"/>
      <c r="D120" s="175"/>
      <c r="E120" s="171"/>
      <c r="F120" s="172"/>
      <c r="G120" s="173"/>
      <c r="H120" s="174"/>
    </row>
    <row r="121" spans="1:8" x14ac:dyDescent="0.25">
      <c r="A121" s="169"/>
      <c r="B121" s="149"/>
      <c r="C121" s="149"/>
      <c r="D121" s="175"/>
      <c r="E121" s="171"/>
      <c r="F121" s="172"/>
      <c r="G121" s="173"/>
      <c r="H121" s="174"/>
    </row>
    <row r="122" spans="1:8" x14ac:dyDescent="0.25">
      <c r="A122" s="169"/>
      <c r="B122" s="149"/>
      <c r="C122" s="149"/>
      <c r="D122" s="175"/>
      <c r="E122" s="171"/>
      <c r="F122" s="172"/>
      <c r="G122" s="173"/>
      <c r="H122" s="174"/>
    </row>
    <row r="123" spans="1:8" x14ac:dyDescent="0.25">
      <c r="A123" s="169"/>
      <c r="B123" s="149"/>
      <c r="C123" s="149"/>
      <c r="D123" s="175"/>
      <c r="E123" s="171"/>
      <c r="F123" s="172"/>
      <c r="G123" s="173"/>
      <c r="H123" s="174"/>
    </row>
    <row r="124" spans="1:8" x14ac:dyDescent="0.25">
      <c r="A124" s="169"/>
      <c r="B124" s="149"/>
      <c r="C124" s="149"/>
      <c r="D124" s="175"/>
      <c r="E124" s="171"/>
      <c r="F124" s="172"/>
      <c r="G124" s="173"/>
      <c r="H124" s="174"/>
    </row>
    <row r="125" spans="1:8" x14ac:dyDescent="0.25">
      <c r="A125" s="169"/>
      <c r="B125" s="149"/>
      <c r="C125" s="149"/>
      <c r="D125" s="175"/>
      <c r="E125" s="171"/>
      <c r="F125" s="172"/>
      <c r="G125" s="173"/>
      <c r="H125" s="174"/>
    </row>
    <row r="126" spans="1:8" x14ac:dyDescent="0.25">
      <c r="A126" s="169"/>
      <c r="B126" s="149"/>
      <c r="C126" s="149"/>
      <c r="D126" s="175"/>
      <c r="E126" s="171"/>
      <c r="F126" s="172"/>
      <c r="G126" s="173"/>
      <c r="H126" s="174"/>
    </row>
    <row r="127" spans="1:8" x14ac:dyDescent="0.25">
      <c r="A127" s="169"/>
      <c r="B127" s="149"/>
      <c r="C127" s="149"/>
      <c r="D127" s="175"/>
      <c r="E127" s="171"/>
      <c r="F127" s="172"/>
      <c r="G127" s="173"/>
      <c r="H127" s="174"/>
    </row>
    <row r="128" spans="1:8" x14ac:dyDescent="0.25">
      <c r="A128" s="169"/>
      <c r="B128" s="149"/>
      <c r="C128" s="149"/>
      <c r="D128" s="175"/>
      <c r="E128" s="171"/>
      <c r="F128" s="172"/>
      <c r="G128" s="173"/>
      <c r="H128" s="174"/>
    </row>
    <row r="129" spans="1:8" x14ac:dyDescent="0.25">
      <c r="A129" s="169"/>
      <c r="B129" s="149"/>
      <c r="C129" s="149"/>
      <c r="D129" s="175"/>
      <c r="E129" s="171"/>
      <c r="F129" s="172"/>
      <c r="G129" s="173"/>
      <c r="H129" s="174"/>
    </row>
    <row r="130" spans="1:8" x14ac:dyDescent="0.25">
      <c r="A130" s="169"/>
      <c r="B130" s="149"/>
      <c r="C130" s="149"/>
      <c r="D130" s="175"/>
      <c r="E130" s="171"/>
      <c r="F130" s="172"/>
      <c r="G130" s="173"/>
      <c r="H130" s="174"/>
    </row>
    <row r="131" spans="1:8" x14ac:dyDescent="0.25">
      <c r="A131" s="169"/>
      <c r="B131" s="149"/>
      <c r="C131" s="149"/>
      <c r="D131" s="175"/>
      <c r="E131" s="171"/>
      <c r="F131" s="172"/>
      <c r="G131" s="173"/>
      <c r="H131" s="174"/>
    </row>
    <row r="132" spans="1:8" x14ac:dyDescent="0.25">
      <c r="A132" s="169"/>
      <c r="B132" s="149"/>
      <c r="C132" s="149"/>
      <c r="D132" s="175"/>
      <c r="E132" s="171"/>
      <c r="F132" s="172"/>
      <c r="G132" s="173"/>
      <c r="H132" s="174"/>
    </row>
    <row r="133" spans="1:8" x14ac:dyDescent="0.25">
      <c r="A133" s="169"/>
      <c r="B133" s="149"/>
      <c r="C133" s="149"/>
      <c r="D133" s="175"/>
      <c r="E133" s="171"/>
      <c r="F133" s="172"/>
      <c r="G133" s="173"/>
      <c r="H133" s="174"/>
    </row>
    <row r="134" spans="1:8" x14ac:dyDescent="0.25">
      <c r="A134" s="169"/>
      <c r="B134" s="149"/>
      <c r="C134" s="149"/>
      <c r="D134" s="175"/>
      <c r="E134" s="171"/>
      <c r="F134" s="172"/>
      <c r="G134" s="173"/>
      <c r="H134" s="174"/>
    </row>
    <row r="135" spans="1:8" x14ac:dyDescent="0.25">
      <c r="A135" s="169"/>
      <c r="B135" s="149"/>
      <c r="C135" s="149"/>
      <c r="D135" s="175"/>
      <c r="E135" s="171"/>
      <c r="F135" s="172"/>
      <c r="G135" s="173"/>
      <c r="H135" s="174"/>
    </row>
    <row r="136" spans="1:8" x14ac:dyDescent="0.25">
      <c r="A136" s="169"/>
      <c r="B136" s="149"/>
      <c r="C136" s="149"/>
      <c r="D136" s="175"/>
      <c r="E136" s="171"/>
      <c r="F136" s="172"/>
      <c r="G136" s="173"/>
      <c r="H136" s="174"/>
    </row>
    <row r="137" spans="1:8" x14ac:dyDescent="0.25">
      <c r="A137" s="169"/>
      <c r="B137" s="149"/>
      <c r="C137" s="149"/>
      <c r="D137" s="175"/>
      <c r="E137" s="171"/>
      <c r="F137" s="172"/>
      <c r="G137" s="173"/>
      <c r="H137" s="174"/>
    </row>
    <row r="138" spans="1:8" x14ac:dyDescent="0.25">
      <c r="A138" s="169"/>
      <c r="B138" s="149"/>
      <c r="C138" s="149"/>
      <c r="D138" s="175"/>
      <c r="E138" s="171"/>
      <c r="F138" s="172"/>
      <c r="G138" s="173"/>
      <c r="H138" s="174"/>
    </row>
    <row r="139" spans="1:8" x14ac:dyDescent="0.25">
      <c r="A139" s="169"/>
      <c r="B139" s="149"/>
      <c r="C139" s="149"/>
      <c r="D139" s="175"/>
      <c r="E139" s="171"/>
      <c r="F139" s="172"/>
      <c r="G139" s="173"/>
      <c r="H139" s="174"/>
    </row>
    <row r="140" spans="1:8" x14ac:dyDescent="0.25">
      <c r="A140" s="169"/>
      <c r="B140" s="149"/>
      <c r="C140" s="149"/>
      <c r="D140" s="175"/>
      <c r="E140" s="171"/>
      <c r="F140" s="172"/>
      <c r="G140" s="173"/>
      <c r="H140" s="174"/>
    </row>
    <row r="141" spans="1:8" x14ac:dyDescent="0.25">
      <c r="A141" s="169"/>
      <c r="B141" s="149"/>
      <c r="C141" s="149"/>
      <c r="D141" s="175"/>
      <c r="E141" s="171"/>
      <c r="F141" s="172"/>
      <c r="G141" s="173"/>
      <c r="H141" s="174"/>
    </row>
    <row r="142" spans="1:8" x14ac:dyDescent="0.25">
      <c r="A142" s="169"/>
      <c r="B142" s="149"/>
      <c r="C142" s="149"/>
      <c r="D142" s="175"/>
      <c r="E142" s="171"/>
      <c r="F142" s="172"/>
      <c r="G142" s="173"/>
      <c r="H142" s="174"/>
    </row>
    <row r="143" spans="1:8" x14ac:dyDescent="0.25">
      <c r="A143" s="169"/>
      <c r="B143" s="149"/>
      <c r="C143" s="149"/>
      <c r="D143" s="175"/>
      <c r="E143" s="171"/>
      <c r="F143" s="172"/>
      <c r="G143" s="173"/>
      <c r="H143" s="174"/>
    </row>
    <row r="144" spans="1:8" x14ac:dyDescent="0.25">
      <c r="A144" s="169"/>
      <c r="B144" s="149"/>
      <c r="C144" s="149"/>
      <c r="D144" s="175"/>
      <c r="E144" s="171"/>
      <c r="F144" s="172"/>
      <c r="G144" s="173"/>
      <c r="H144" s="174"/>
    </row>
    <row r="145" spans="1:8" x14ac:dyDescent="0.25">
      <c r="A145" s="169"/>
      <c r="B145" s="149"/>
      <c r="C145" s="149"/>
      <c r="D145" s="175"/>
      <c r="E145" s="171"/>
      <c r="F145" s="172"/>
      <c r="G145" s="173"/>
      <c r="H145" s="174"/>
    </row>
    <row r="146" spans="1:8" x14ac:dyDescent="0.25">
      <c r="A146" s="169"/>
      <c r="B146" s="149"/>
      <c r="C146" s="149"/>
      <c r="D146" s="175"/>
      <c r="E146" s="171"/>
      <c r="F146" s="172"/>
      <c r="G146" s="173"/>
      <c r="H146" s="174"/>
    </row>
    <row r="147" spans="1:8" x14ac:dyDescent="0.25">
      <c r="A147" s="169"/>
      <c r="B147" s="149"/>
      <c r="C147" s="149"/>
      <c r="D147" s="175"/>
      <c r="E147" s="171"/>
      <c r="F147" s="172"/>
      <c r="G147" s="173"/>
      <c r="H147" s="174"/>
    </row>
    <row r="148" spans="1:8" x14ac:dyDescent="0.25">
      <c r="A148" s="169"/>
      <c r="B148" s="149"/>
      <c r="C148" s="149"/>
      <c r="D148" s="175"/>
      <c r="E148" s="171"/>
      <c r="F148" s="172"/>
      <c r="G148" s="173"/>
      <c r="H148" s="174"/>
    </row>
    <row r="149" spans="1:8" x14ac:dyDescent="0.25">
      <c r="A149" s="169"/>
      <c r="B149" s="149"/>
      <c r="C149" s="149"/>
      <c r="D149" s="175"/>
      <c r="E149" s="171"/>
      <c r="F149" s="172"/>
      <c r="G149" s="173"/>
      <c r="H149" s="174"/>
    </row>
    <row r="150" spans="1:8" x14ac:dyDescent="0.25">
      <c r="A150" s="169"/>
      <c r="B150" s="149"/>
      <c r="C150" s="149"/>
      <c r="D150" s="175"/>
      <c r="E150" s="171"/>
      <c r="F150" s="172"/>
      <c r="G150" s="173"/>
      <c r="H150" s="174"/>
    </row>
    <row r="151" spans="1:8" x14ac:dyDescent="0.25">
      <c r="A151" s="169"/>
      <c r="B151" s="149"/>
      <c r="C151" s="149"/>
      <c r="D151" s="175"/>
      <c r="E151" s="171"/>
      <c r="F151" s="172"/>
      <c r="G151" s="173"/>
      <c r="H151" s="174"/>
    </row>
    <row r="152" spans="1:8" x14ac:dyDescent="0.25">
      <c r="A152" s="169"/>
      <c r="B152" s="149"/>
      <c r="C152" s="149"/>
      <c r="D152" s="175"/>
      <c r="E152" s="171"/>
      <c r="F152" s="172"/>
      <c r="G152" s="173"/>
      <c r="H152" s="174"/>
    </row>
    <row r="153" spans="1:8" x14ac:dyDescent="0.25">
      <c r="A153" s="169"/>
      <c r="B153" s="149"/>
      <c r="C153" s="149"/>
      <c r="D153" s="175"/>
      <c r="E153" s="171"/>
      <c r="F153" s="172"/>
      <c r="G153" s="173"/>
      <c r="H153" s="174"/>
    </row>
    <row r="154" spans="1:8" x14ac:dyDescent="0.25">
      <c r="A154" s="169"/>
      <c r="B154" s="149"/>
      <c r="C154" s="149"/>
      <c r="D154" s="175"/>
      <c r="E154" s="171"/>
      <c r="F154" s="172"/>
      <c r="G154" s="173"/>
      <c r="H154" s="174"/>
    </row>
    <row r="155" spans="1:8" x14ac:dyDescent="0.25">
      <c r="A155" s="169"/>
      <c r="B155" s="149"/>
      <c r="C155" s="149"/>
      <c r="D155" s="175"/>
      <c r="E155" s="171"/>
      <c r="F155" s="172"/>
      <c r="G155" s="173"/>
      <c r="H155" s="174"/>
    </row>
    <row r="156" spans="1:8" x14ac:dyDescent="0.25">
      <c r="A156" s="169"/>
      <c r="B156" s="149"/>
      <c r="C156" s="149"/>
      <c r="D156" s="175"/>
      <c r="E156" s="171"/>
      <c r="F156" s="172"/>
      <c r="G156" s="173"/>
      <c r="H156" s="174"/>
    </row>
    <row r="157" spans="1:8" x14ac:dyDescent="0.25">
      <c r="A157" s="169"/>
      <c r="B157" s="149"/>
      <c r="C157" s="149"/>
      <c r="D157" s="175"/>
      <c r="E157" s="171"/>
      <c r="F157" s="172"/>
      <c r="G157" s="173"/>
      <c r="H157" s="174"/>
    </row>
    <row r="158" spans="1:8" x14ac:dyDescent="0.25">
      <c r="A158" s="169"/>
      <c r="B158" s="149"/>
      <c r="C158" s="149"/>
      <c r="D158" s="175"/>
      <c r="E158" s="171"/>
      <c r="F158" s="172"/>
      <c r="G158" s="173"/>
      <c r="H158" s="174"/>
    </row>
    <row r="159" spans="1:8" x14ac:dyDescent="0.25">
      <c r="A159" s="169"/>
      <c r="B159" s="149"/>
      <c r="C159" s="149"/>
      <c r="D159" s="175"/>
      <c r="E159" s="171"/>
      <c r="F159" s="172"/>
      <c r="G159" s="173"/>
      <c r="H159" s="174"/>
    </row>
    <row r="160" spans="1:8" x14ac:dyDescent="0.25">
      <c r="A160" s="169"/>
      <c r="B160" s="149"/>
      <c r="C160" s="149"/>
      <c r="D160" s="175"/>
      <c r="E160" s="171"/>
      <c r="F160" s="172"/>
      <c r="G160" s="173"/>
      <c r="H160" s="174"/>
    </row>
    <row r="161" spans="1:8" x14ac:dyDescent="0.25">
      <c r="A161" s="169"/>
      <c r="B161" s="149"/>
      <c r="C161" s="149"/>
      <c r="D161" s="175"/>
      <c r="E161" s="171"/>
      <c r="F161" s="172"/>
      <c r="G161" s="173"/>
      <c r="H161" s="174"/>
    </row>
    <row r="162" spans="1:8" x14ac:dyDescent="0.25">
      <c r="A162" s="169"/>
      <c r="B162" s="149"/>
      <c r="C162" s="149"/>
      <c r="D162" s="175"/>
      <c r="E162" s="171"/>
      <c r="F162" s="172"/>
      <c r="G162" s="173"/>
      <c r="H162" s="174"/>
    </row>
    <row r="163" spans="1:8" x14ac:dyDescent="0.25">
      <c r="A163" s="169"/>
      <c r="B163" s="149"/>
      <c r="C163" s="149"/>
      <c r="D163" s="175"/>
      <c r="E163" s="171"/>
      <c r="F163" s="172"/>
      <c r="G163" s="173"/>
      <c r="H163" s="174"/>
    </row>
    <row r="164" spans="1:8" x14ac:dyDescent="0.25">
      <c r="A164" s="169"/>
      <c r="B164" s="149"/>
      <c r="C164" s="149"/>
      <c r="D164" s="175"/>
      <c r="E164" s="171"/>
      <c r="F164" s="172"/>
      <c r="G164" s="173"/>
      <c r="H164" s="174"/>
    </row>
    <row r="165" spans="1:8" x14ac:dyDescent="0.25">
      <c r="A165" s="169"/>
      <c r="B165" s="149"/>
      <c r="C165" s="149"/>
      <c r="D165" s="175"/>
      <c r="E165" s="171"/>
      <c r="F165" s="172"/>
      <c r="G165" s="173"/>
      <c r="H165" s="174"/>
    </row>
    <row r="166" spans="1:8" x14ac:dyDescent="0.25">
      <c r="A166" s="169"/>
      <c r="B166" s="149"/>
      <c r="C166" s="149"/>
      <c r="D166" s="175"/>
      <c r="E166" s="171"/>
      <c r="F166" s="172"/>
      <c r="G166" s="173"/>
      <c r="H166" s="174"/>
    </row>
    <row r="167" spans="1:8" x14ac:dyDescent="0.25">
      <c r="A167" s="169"/>
      <c r="B167" s="149"/>
      <c r="C167" s="149"/>
      <c r="D167" s="175"/>
      <c r="E167" s="171"/>
      <c r="F167" s="172"/>
      <c r="G167" s="173"/>
      <c r="H167" s="174"/>
    </row>
    <row r="168" spans="1:8" x14ac:dyDescent="0.25">
      <c r="A168" s="169"/>
      <c r="B168" s="149"/>
      <c r="C168" s="149"/>
      <c r="D168" s="175"/>
      <c r="E168" s="171"/>
      <c r="F168" s="172"/>
      <c r="G168" s="173"/>
      <c r="H168" s="174"/>
    </row>
    <row r="169" spans="1:8" x14ac:dyDescent="0.25">
      <c r="A169" s="169"/>
      <c r="B169" s="149"/>
      <c r="C169" s="149"/>
      <c r="D169" s="175"/>
      <c r="E169" s="171"/>
      <c r="F169" s="172"/>
      <c r="G169" s="173"/>
      <c r="H169" s="174"/>
    </row>
    <row r="170" spans="1:8" x14ac:dyDescent="0.25">
      <c r="A170" s="169"/>
      <c r="B170" s="149"/>
      <c r="C170" s="149"/>
      <c r="D170" s="175"/>
      <c r="E170" s="171"/>
      <c r="F170" s="172"/>
      <c r="G170" s="173"/>
      <c r="H170" s="174"/>
    </row>
    <row r="171" spans="1:8" x14ac:dyDescent="0.25">
      <c r="A171" s="169"/>
      <c r="B171" s="149"/>
      <c r="C171" s="149"/>
      <c r="D171" s="175"/>
      <c r="E171" s="171"/>
      <c r="F171" s="172"/>
      <c r="G171" s="173"/>
      <c r="H171" s="174"/>
    </row>
    <row r="172" spans="1:8" x14ac:dyDescent="0.25">
      <c r="A172" s="169"/>
      <c r="B172" s="149"/>
      <c r="C172" s="149"/>
      <c r="D172" s="175"/>
      <c r="E172" s="171"/>
      <c r="F172" s="172"/>
      <c r="G172" s="173"/>
      <c r="H172" s="174"/>
    </row>
    <row r="173" spans="1:8" x14ac:dyDescent="0.25">
      <c r="A173" s="169"/>
      <c r="B173" s="149"/>
      <c r="C173" s="149"/>
      <c r="D173" s="175"/>
      <c r="E173" s="171"/>
      <c r="F173" s="172"/>
      <c r="G173" s="173"/>
      <c r="H173" s="174"/>
    </row>
    <row r="174" spans="1:8" x14ac:dyDescent="0.25">
      <c r="A174" s="169"/>
      <c r="B174" s="149"/>
      <c r="C174" s="149"/>
      <c r="D174" s="175"/>
      <c r="E174" s="171"/>
      <c r="F174" s="172"/>
      <c r="G174" s="173"/>
      <c r="H174" s="174"/>
    </row>
    <row r="175" spans="1:8" x14ac:dyDescent="0.25">
      <c r="A175" s="169"/>
      <c r="B175" s="149"/>
      <c r="C175" s="149"/>
      <c r="D175" s="175"/>
      <c r="E175" s="171"/>
      <c r="F175" s="172"/>
      <c r="G175" s="173"/>
      <c r="H175" s="174"/>
    </row>
    <row r="176" spans="1:8" x14ac:dyDescent="0.25">
      <c r="A176" s="169"/>
      <c r="B176" s="149"/>
      <c r="C176" s="149"/>
      <c r="D176" s="175"/>
      <c r="E176" s="171"/>
      <c r="F176" s="172"/>
      <c r="G176" s="173"/>
      <c r="H176" s="174"/>
    </row>
    <row r="177" spans="1:8" x14ac:dyDescent="0.25">
      <c r="A177" s="169"/>
      <c r="B177" s="149"/>
      <c r="C177" s="149"/>
      <c r="D177" s="175"/>
      <c r="E177" s="171"/>
      <c r="F177" s="172"/>
      <c r="G177" s="173"/>
      <c r="H177" s="174"/>
    </row>
    <row r="178" spans="1:8" x14ac:dyDescent="0.25">
      <c r="A178" s="169"/>
      <c r="B178" s="149"/>
      <c r="C178" s="149"/>
      <c r="D178" s="175"/>
      <c r="E178" s="171"/>
      <c r="F178" s="172"/>
      <c r="G178" s="173"/>
      <c r="H178" s="174"/>
    </row>
    <row r="179" spans="1:8" x14ac:dyDescent="0.25">
      <c r="A179" s="169"/>
      <c r="B179" s="149"/>
      <c r="C179" s="149"/>
      <c r="D179" s="175"/>
      <c r="E179" s="171"/>
      <c r="F179" s="172"/>
      <c r="G179" s="173"/>
      <c r="H179" s="174"/>
    </row>
    <row r="180" spans="1:8" x14ac:dyDescent="0.25">
      <c r="A180" s="169"/>
      <c r="B180" s="149"/>
      <c r="C180" s="149"/>
      <c r="D180" s="175"/>
      <c r="E180" s="171"/>
      <c r="F180" s="172"/>
      <c r="G180" s="173"/>
      <c r="H180" s="174"/>
    </row>
    <row r="181" spans="1:8" x14ac:dyDescent="0.25">
      <c r="A181" s="169"/>
      <c r="B181" s="149"/>
      <c r="C181" s="149"/>
      <c r="D181" s="175"/>
      <c r="E181" s="171"/>
      <c r="F181" s="172"/>
      <c r="G181" s="173"/>
      <c r="H181" s="174"/>
    </row>
    <row r="182" spans="1:8" x14ac:dyDescent="0.25">
      <c r="A182" s="169"/>
      <c r="B182" s="149"/>
      <c r="C182" s="149"/>
      <c r="D182" s="175"/>
      <c r="E182" s="171"/>
      <c r="F182" s="172"/>
      <c r="G182" s="173"/>
      <c r="H182" s="174"/>
    </row>
    <row r="183" spans="1:8" x14ac:dyDescent="0.25">
      <c r="A183" s="169"/>
      <c r="B183" s="149"/>
      <c r="C183" s="149"/>
      <c r="D183" s="175"/>
      <c r="E183" s="171"/>
      <c r="F183" s="172"/>
      <c r="G183" s="173"/>
      <c r="H183" s="174"/>
    </row>
    <row r="184" spans="1:8" x14ac:dyDescent="0.25">
      <c r="A184" s="169"/>
      <c r="B184" s="149"/>
      <c r="C184" s="149"/>
      <c r="D184" s="175"/>
      <c r="E184" s="171"/>
      <c r="F184" s="172"/>
      <c r="G184" s="173"/>
      <c r="H184" s="174"/>
    </row>
    <row r="185" spans="1:8" x14ac:dyDescent="0.25">
      <c r="A185" s="169"/>
      <c r="B185" s="149"/>
      <c r="C185" s="149"/>
      <c r="D185" s="175"/>
      <c r="E185" s="171"/>
      <c r="F185" s="172"/>
      <c r="G185" s="173"/>
      <c r="H185" s="174"/>
    </row>
    <row r="186" spans="1:8" x14ac:dyDescent="0.25">
      <c r="A186" s="169"/>
      <c r="B186" s="149"/>
      <c r="C186" s="149"/>
      <c r="D186" s="175"/>
      <c r="E186" s="171"/>
      <c r="F186" s="172"/>
      <c r="G186" s="173"/>
      <c r="H186" s="174"/>
    </row>
    <row r="187" spans="1:8" x14ac:dyDescent="0.25">
      <c r="A187" s="169"/>
      <c r="B187" s="149"/>
      <c r="C187" s="149"/>
      <c r="D187" s="175"/>
      <c r="E187" s="171"/>
      <c r="F187" s="172"/>
      <c r="G187" s="173"/>
      <c r="H187" s="174"/>
    </row>
    <row r="188" spans="1:8" x14ac:dyDescent="0.25">
      <c r="A188" s="169"/>
      <c r="B188" s="149"/>
      <c r="C188" s="149"/>
      <c r="D188" s="175"/>
      <c r="E188" s="171"/>
      <c r="F188" s="172"/>
      <c r="G188" s="173"/>
      <c r="H188" s="174"/>
    </row>
    <row r="189" spans="1:8" x14ac:dyDescent="0.25">
      <c r="A189" s="169"/>
      <c r="B189" s="149"/>
      <c r="C189" s="149"/>
      <c r="D189" s="175"/>
      <c r="E189" s="171"/>
      <c r="F189" s="172"/>
      <c r="G189" s="173"/>
      <c r="H189" s="174"/>
    </row>
    <row r="190" spans="1:8" x14ac:dyDescent="0.25">
      <c r="A190" s="169"/>
      <c r="B190" s="149"/>
      <c r="C190" s="149"/>
      <c r="D190" s="175"/>
      <c r="E190" s="171"/>
      <c r="F190" s="172"/>
      <c r="G190" s="173"/>
      <c r="H190" s="174"/>
    </row>
    <row r="191" spans="1:8" x14ac:dyDescent="0.25">
      <c r="A191" s="169"/>
      <c r="B191" s="149"/>
      <c r="C191" s="149"/>
      <c r="D191" s="175"/>
      <c r="E191" s="171"/>
      <c r="F191" s="172"/>
      <c r="G191" s="173"/>
      <c r="H191" s="174"/>
    </row>
    <row r="192" spans="1:8" x14ac:dyDescent="0.25">
      <c r="A192" s="169"/>
      <c r="B192" s="149"/>
      <c r="C192" s="149"/>
      <c r="D192" s="175"/>
      <c r="E192" s="171"/>
      <c r="F192" s="172"/>
      <c r="G192" s="173"/>
      <c r="H192" s="174"/>
    </row>
    <row r="193" spans="1:8" x14ac:dyDescent="0.25">
      <c r="A193" s="169"/>
      <c r="B193" s="149"/>
      <c r="C193" s="149"/>
      <c r="D193" s="175"/>
      <c r="E193" s="171"/>
      <c r="F193" s="172"/>
      <c r="G193" s="173"/>
      <c r="H193" s="174"/>
    </row>
    <row r="194" spans="1:8" x14ac:dyDescent="0.25">
      <c r="A194" s="169"/>
      <c r="B194" s="149"/>
      <c r="C194" s="149"/>
      <c r="D194" s="175"/>
      <c r="E194" s="171"/>
      <c r="F194" s="172"/>
      <c r="G194" s="173"/>
      <c r="H194" s="174"/>
    </row>
    <row r="195" spans="1:8" x14ac:dyDescent="0.25">
      <c r="A195" s="169"/>
      <c r="B195" s="149"/>
      <c r="C195" s="149"/>
      <c r="D195" s="175"/>
      <c r="E195" s="171"/>
      <c r="F195" s="172"/>
      <c r="G195" s="173"/>
      <c r="H195" s="174"/>
    </row>
    <row r="196" spans="1:8" x14ac:dyDescent="0.25">
      <c r="A196" s="169"/>
      <c r="B196" s="149"/>
      <c r="C196" s="149"/>
      <c r="D196" s="175"/>
      <c r="E196" s="171"/>
      <c r="F196" s="172"/>
      <c r="G196" s="173"/>
      <c r="H196" s="174"/>
    </row>
    <row r="197" spans="1:8" x14ac:dyDescent="0.25">
      <c r="A197" s="169"/>
      <c r="B197" s="149"/>
      <c r="C197" s="149"/>
      <c r="D197" s="175"/>
      <c r="E197" s="171"/>
      <c r="F197" s="172"/>
      <c r="G197" s="173"/>
      <c r="H197" s="174"/>
    </row>
    <row r="198" spans="1:8" x14ac:dyDescent="0.25">
      <c r="A198" s="169"/>
      <c r="B198" s="149"/>
      <c r="C198" s="149"/>
      <c r="D198" s="175"/>
      <c r="E198" s="171"/>
      <c r="F198" s="172"/>
      <c r="G198" s="173"/>
      <c r="H198" s="174"/>
    </row>
    <row r="199" spans="1:8" x14ac:dyDescent="0.25">
      <c r="A199" s="169"/>
      <c r="B199" s="149"/>
      <c r="C199" s="149"/>
      <c r="D199" s="175"/>
      <c r="E199" s="171"/>
      <c r="F199" s="172"/>
      <c r="G199" s="173"/>
      <c r="H199" s="174"/>
    </row>
    <row r="200" spans="1:8" x14ac:dyDescent="0.25">
      <c r="A200" s="169"/>
      <c r="B200" s="149"/>
      <c r="C200" s="149"/>
      <c r="D200" s="175"/>
      <c r="E200" s="171"/>
      <c r="F200" s="172"/>
      <c r="G200" s="173"/>
      <c r="H200" s="174"/>
    </row>
    <row r="201" spans="1:8" x14ac:dyDescent="0.25">
      <c r="A201" s="169"/>
      <c r="B201" s="149"/>
      <c r="C201" s="149"/>
      <c r="D201" s="175"/>
      <c r="E201" s="171"/>
      <c r="F201" s="172"/>
      <c r="G201" s="173"/>
      <c r="H201" s="174"/>
    </row>
    <row r="202" spans="1:8" x14ac:dyDescent="0.25">
      <c r="A202" s="169"/>
      <c r="B202" s="149"/>
      <c r="C202" s="149"/>
      <c r="D202" s="175"/>
      <c r="E202" s="171"/>
      <c r="F202" s="172"/>
      <c r="G202" s="173"/>
      <c r="H202" s="174"/>
    </row>
    <row r="203" spans="1:8" x14ac:dyDescent="0.25">
      <c r="A203" s="169"/>
      <c r="B203" s="149"/>
      <c r="C203" s="149"/>
      <c r="D203" s="175"/>
      <c r="E203" s="171"/>
      <c r="F203" s="172"/>
      <c r="G203" s="173"/>
      <c r="H203" s="174"/>
    </row>
    <row r="204" spans="1:8" x14ac:dyDescent="0.25">
      <c r="A204" s="169"/>
      <c r="B204" s="149"/>
      <c r="C204" s="149"/>
      <c r="D204" s="175"/>
      <c r="E204" s="171"/>
      <c r="F204" s="172"/>
      <c r="G204" s="173"/>
      <c r="H204" s="174"/>
    </row>
    <row r="205" spans="1:8" x14ac:dyDescent="0.25">
      <c r="A205" s="169"/>
      <c r="B205" s="149"/>
      <c r="C205" s="149"/>
      <c r="D205" s="175"/>
      <c r="E205" s="171"/>
      <c r="F205" s="172"/>
      <c r="G205" s="173"/>
      <c r="H205" s="174"/>
    </row>
    <row r="206" spans="1:8" x14ac:dyDescent="0.25">
      <c r="A206" s="169"/>
      <c r="B206" s="149"/>
      <c r="C206" s="149"/>
      <c r="D206" s="175"/>
      <c r="E206" s="171"/>
      <c r="F206" s="172"/>
      <c r="G206" s="173"/>
      <c r="H206" s="174"/>
    </row>
    <row r="207" spans="1:8" x14ac:dyDescent="0.25">
      <c r="A207" s="169"/>
      <c r="B207" s="149"/>
      <c r="C207" s="149"/>
      <c r="D207" s="175"/>
      <c r="E207" s="171"/>
      <c r="F207" s="172"/>
      <c r="G207" s="173"/>
      <c r="H207" s="174"/>
    </row>
    <row r="208" spans="1:8" x14ac:dyDescent="0.25">
      <c r="A208" s="169"/>
      <c r="B208" s="149"/>
      <c r="C208" s="149"/>
      <c r="D208" s="175"/>
      <c r="E208" s="171"/>
      <c r="F208" s="172"/>
      <c r="G208" s="173"/>
      <c r="H208" s="174"/>
    </row>
    <row r="209" spans="1:8" x14ac:dyDescent="0.25">
      <c r="A209" s="169"/>
      <c r="B209" s="149"/>
      <c r="C209" s="149"/>
      <c r="D209" s="175"/>
      <c r="E209" s="171"/>
      <c r="F209" s="172"/>
      <c r="G209" s="173"/>
      <c r="H209" s="174"/>
    </row>
    <row r="210" spans="1:8" x14ac:dyDescent="0.25">
      <c r="A210" s="169"/>
      <c r="B210" s="149"/>
      <c r="C210" s="149"/>
      <c r="D210" s="175"/>
      <c r="E210" s="171"/>
      <c r="F210" s="172"/>
      <c r="G210" s="173"/>
      <c r="H210" s="174"/>
    </row>
    <row r="211" spans="1:8" x14ac:dyDescent="0.25">
      <c r="A211" s="169"/>
      <c r="B211" s="149"/>
      <c r="C211" s="149"/>
      <c r="D211" s="175"/>
      <c r="E211" s="171"/>
      <c r="F211" s="172"/>
      <c r="G211" s="173"/>
      <c r="H211" s="174"/>
    </row>
    <row r="212" spans="1:8" x14ac:dyDescent="0.25">
      <c r="A212" s="169"/>
      <c r="B212" s="149"/>
      <c r="C212" s="149"/>
      <c r="D212" s="175"/>
      <c r="E212" s="171"/>
      <c r="F212" s="172"/>
      <c r="G212" s="173"/>
      <c r="H212" s="174"/>
    </row>
    <row r="213" spans="1:8" x14ac:dyDescent="0.25">
      <c r="A213" s="169"/>
      <c r="B213" s="149"/>
      <c r="C213" s="149"/>
      <c r="D213" s="175"/>
      <c r="E213" s="171"/>
      <c r="F213" s="172"/>
      <c r="G213" s="173"/>
      <c r="H213" s="174"/>
    </row>
    <row r="214" spans="1:8" x14ac:dyDescent="0.25">
      <c r="A214" s="169"/>
      <c r="B214" s="149"/>
      <c r="C214" s="149"/>
      <c r="D214" s="175"/>
      <c r="E214" s="171"/>
      <c r="F214" s="172"/>
      <c r="G214" s="173"/>
      <c r="H214" s="174"/>
    </row>
    <row r="215" spans="1:8" x14ac:dyDescent="0.25">
      <c r="A215" s="169"/>
      <c r="B215" s="149"/>
      <c r="C215" s="149"/>
      <c r="D215" s="175"/>
      <c r="E215" s="171"/>
      <c r="F215" s="172"/>
      <c r="G215" s="173"/>
      <c r="H215" s="174"/>
    </row>
    <row r="216" spans="1:8" x14ac:dyDescent="0.25">
      <c r="A216" s="169"/>
      <c r="B216" s="149"/>
      <c r="C216" s="149"/>
      <c r="D216" s="175"/>
      <c r="E216" s="171"/>
      <c r="F216" s="172"/>
      <c r="G216" s="173"/>
      <c r="H216" s="174"/>
    </row>
    <row r="217" spans="1:8" x14ac:dyDescent="0.25">
      <c r="A217" s="169"/>
      <c r="B217" s="149"/>
      <c r="C217" s="149"/>
      <c r="D217" s="175"/>
      <c r="E217" s="171"/>
      <c r="F217" s="172"/>
      <c r="G217" s="173"/>
      <c r="H217" s="174"/>
    </row>
    <row r="218" spans="1:8" x14ac:dyDescent="0.25">
      <c r="A218" s="169"/>
      <c r="B218" s="149"/>
      <c r="C218" s="149"/>
      <c r="D218" s="175"/>
      <c r="E218" s="171"/>
      <c r="F218" s="172"/>
      <c r="G218" s="173"/>
      <c r="H218" s="174"/>
    </row>
    <row r="219" spans="1:8" x14ac:dyDescent="0.25">
      <c r="A219" s="169"/>
      <c r="B219" s="149"/>
      <c r="C219" s="149"/>
      <c r="D219" s="175"/>
      <c r="E219" s="171"/>
      <c r="F219" s="172"/>
      <c r="G219" s="173"/>
      <c r="H219" s="174"/>
    </row>
    <row r="220" spans="1:8" x14ac:dyDescent="0.25">
      <c r="A220" s="169"/>
      <c r="B220" s="149"/>
      <c r="C220" s="149"/>
      <c r="D220" s="175"/>
      <c r="E220" s="171"/>
      <c r="F220" s="172"/>
      <c r="G220" s="173"/>
      <c r="H220" s="174"/>
    </row>
    <row r="221" spans="1:8" x14ac:dyDescent="0.25">
      <c r="A221" s="169"/>
      <c r="B221" s="149"/>
      <c r="C221" s="149"/>
      <c r="D221" s="175"/>
      <c r="E221" s="171"/>
      <c r="F221" s="172"/>
      <c r="G221" s="173"/>
      <c r="H221" s="174"/>
    </row>
    <row r="222" spans="1:8" x14ac:dyDescent="0.25">
      <c r="A222" s="169"/>
      <c r="B222" s="149"/>
      <c r="C222" s="149"/>
      <c r="D222" s="175"/>
      <c r="E222" s="171"/>
      <c r="F222" s="172"/>
      <c r="G222" s="173"/>
      <c r="H222" s="174"/>
    </row>
    <row r="223" spans="1:8" x14ac:dyDescent="0.25">
      <c r="A223" s="169"/>
      <c r="B223" s="149"/>
      <c r="C223" s="149"/>
      <c r="D223" s="175"/>
      <c r="E223" s="171"/>
      <c r="F223" s="172"/>
      <c r="G223" s="173"/>
      <c r="H223" s="174"/>
    </row>
    <row r="224" spans="1:8" x14ac:dyDescent="0.25">
      <c r="A224" s="169"/>
      <c r="B224" s="149"/>
      <c r="C224" s="149"/>
      <c r="D224" s="175"/>
      <c r="E224" s="171"/>
      <c r="F224" s="172"/>
      <c r="G224" s="173"/>
      <c r="H224" s="174"/>
    </row>
    <row r="225" spans="1:8" x14ac:dyDescent="0.25">
      <c r="A225" s="169"/>
      <c r="B225" s="149"/>
      <c r="C225" s="149"/>
      <c r="D225" s="175"/>
      <c r="E225" s="171"/>
      <c r="F225" s="172"/>
      <c r="G225" s="173"/>
      <c r="H225" s="174"/>
    </row>
    <row r="226" spans="1:8" x14ac:dyDescent="0.25">
      <c r="A226" s="169"/>
      <c r="B226" s="149"/>
      <c r="C226" s="149"/>
      <c r="D226" s="175"/>
      <c r="E226" s="171"/>
      <c r="F226" s="172"/>
      <c r="G226" s="173"/>
      <c r="H226" s="174"/>
    </row>
    <row r="227" spans="1:8" x14ac:dyDescent="0.25">
      <c r="A227" s="169"/>
      <c r="B227" s="149"/>
      <c r="C227" s="149"/>
      <c r="D227" s="175"/>
      <c r="E227" s="171"/>
      <c r="F227" s="172"/>
      <c r="G227" s="173"/>
      <c r="H227" s="174"/>
    </row>
    <row r="228" spans="1:8" x14ac:dyDescent="0.25">
      <c r="A228" s="169"/>
      <c r="B228" s="149"/>
      <c r="C228" s="149"/>
      <c r="D228" s="175"/>
      <c r="E228" s="171"/>
      <c r="F228" s="172"/>
      <c r="G228" s="173"/>
      <c r="H228" s="174"/>
    </row>
    <row r="229" spans="1:8" x14ac:dyDescent="0.25">
      <c r="A229" s="169"/>
      <c r="B229" s="149"/>
      <c r="C229" s="149"/>
      <c r="D229" s="175"/>
      <c r="E229" s="171"/>
      <c r="F229" s="172"/>
      <c r="G229" s="173"/>
      <c r="H229" s="174"/>
    </row>
    <row r="230" spans="1:8" x14ac:dyDescent="0.25">
      <c r="A230" s="169"/>
      <c r="B230" s="149"/>
      <c r="C230" s="149"/>
      <c r="D230" s="175"/>
      <c r="E230" s="171"/>
      <c r="F230" s="172"/>
      <c r="G230" s="173"/>
      <c r="H230" s="174"/>
    </row>
    <row r="231" spans="1:8" x14ac:dyDescent="0.25">
      <c r="A231" s="169"/>
      <c r="B231" s="149"/>
      <c r="C231" s="149"/>
      <c r="D231" s="175"/>
      <c r="E231" s="171"/>
      <c r="F231" s="172"/>
      <c r="G231" s="173"/>
      <c r="H231" s="174"/>
    </row>
    <row r="232" spans="1:8" x14ac:dyDescent="0.25">
      <c r="A232" s="169"/>
      <c r="B232" s="149"/>
      <c r="C232" s="149"/>
      <c r="D232" s="175"/>
      <c r="E232" s="171"/>
      <c r="F232" s="172"/>
      <c r="G232" s="173"/>
      <c r="H232" s="174"/>
    </row>
    <row r="233" spans="1:8" x14ac:dyDescent="0.25">
      <c r="A233" s="169"/>
      <c r="B233" s="149"/>
      <c r="C233" s="149"/>
      <c r="D233" s="175"/>
      <c r="E233" s="171"/>
      <c r="F233" s="172"/>
      <c r="G233" s="173"/>
      <c r="H233" s="174"/>
    </row>
    <row r="234" spans="1:8" x14ac:dyDescent="0.25">
      <c r="A234" s="169"/>
      <c r="B234" s="149"/>
      <c r="C234" s="149"/>
      <c r="D234" s="175"/>
      <c r="E234" s="171"/>
      <c r="F234" s="172"/>
      <c r="G234" s="173"/>
      <c r="H234" s="174"/>
    </row>
    <row r="235" spans="1:8" x14ac:dyDescent="0.25">
      <c r="A235" s="169"/>
      <c r="B235" s="149"/>
      <c r="C235" s="149"/>
      <c r="D235" s="175"/>
      <c r="E235" s="171"/>
      <c r="F235" s="172"/>
      <c r="G235" s="173"/>
      <c r="H235" s="174"/>
    </row>
    <row r="236" spans="1:8" x14ac:dyDescent="0.25">
      <c r="A236" s="169"/>
      <c r="B236" s="149"/>
      <c r="C236" s="149"/>
      <c r="D236" s="175"/>
      <c r="E236" s="171"/>
      <c r="F236" s="172"/>
      <c r="G236" s="173"/>
      <c r="H236" s="174"/>
    </row>
    <row r="237" spans="1:8" x14ac:dyDescent="0.25">
      <c r="A237" s="169"/>
      <c r="B237" s="149"/>
      <c r="C237" s="149"/>
      <c r="D237" s="175"/>
      <c r="E237" s="171"/>
      <c r="F237" s="172"/>
      <c r="G237" s="173"/>
      <c r="H237" s="174"/>
    </row>
    <row r="238" spans="1:8" x14ac:dyDescent="0.25">
      <c r="A238" s="169"/>
      <c r="B238" s="149"/>
      <c r="C238" s="149"/>
      <c r="D238" s="175"/>
      <c r="E238" s="171"/>
      <c r="F238" s="172"/>
      <c r="G238" s="173"/>
      <c r="H238" s="174"/>
    </row>
    <row r="239" spans="1:8" x14ac:dyDescent="0.25">
      <c r="A239" s="169"/>
      <c r="B239" s="149"/>
      <c r="C239" s="149"/>
      <c r="D239" s="175"/>
      <c r="E239" s="171"/>
      <c r="F239" s="172"/>
      <c r="G239" s="173"/>
      <c r="H239" s="174"/>
    </row>
    <row r="240" spans="1:8" x14ac:dyDescent="0.25">
      <c r="A240" s="169"/>
      <c r="B240" s="149"/>
      <c r="C240" s="149"/>
      <c r="D240" s="175"/>
      <c r="E240" s="171"/>
      <c r="F240" s="172"/>
      <c r="G240" s="173"/>
      <c r="H240" s="174"/>
    </row>
    <row r="241" spans="1:8" x14ac:dyDescent="0.25">
      <c r="A241" s="169"/>
      <c r="B241" s="149"/>
      <c r="C241" s="149"/>
      <c r="D241" s="175"/>
      <c r="E241" s="171"/>
      <c r="F241" s="172"/>
      <c r="G241" s="173"/>
      <c r="H241" s="174"/>
    </row>
    <row r="242" spans="1:8" x14ac:dyDescent="0.25">
      <c r="A242" s="169"/>
      <c r="B242" s="149"/>
      <c r="C242" s="149"/>
      <c r="D242" s="175"/>
      <c r="E242" s="171"/>
      <c r="F242" s="172"/>
      <c r="G242" s="173"/>
      <c r="H242" s="174"/>
    </row>
    <row r="243" spans="1:8" x14ac:dyDescent="0.25">
      <c r="A243" s="169"/>
      <c r="B243" s="149"/>
      <c r="C243" s="149"/>
      <c r="D243" s="175"/>
      <c r="E243" s="171"/>
      <c r="F243" s="172"/>
      <c r="G243" s="173"/>
      <c r="H243" s="174"/>
    </row>
    <row r="244" spans="1:8" x14ac:dyDescent="0.25">
      <c r="A244" s="169"/>
      <c r="B244" s="149"/>
      <c r="C244" s="149"/>
      <c r="D244" s="175"/>
      <c r="E244" s="171"/>
      <c r="F244" s="172"/>
      <c r="G244" s="173"/>
      <c r="H244" s="174"/>
    </row>
    <row r="245" spans="1:8" x14ac:dyDescent="0.25">
      <c r="A245" s="169"/>
      <c r="B245" s="149"/>
      <c r="C245" s="149"/>
      <c r="D245" s="175"/>
      <c r="E245" s="171"/>
      <c r="F245" s="172"/>
      <c r="G245" s="173"/>
      <c r="H245" s="174"/>
    </row>
    <row r="246" spans="1:8" x14ac:dyDescent="0.25">
      <c r="A246" s="169"/>
      <c r="B246" s="149"/>
      <c r="C246" s="149"/>
      <c r="D246" s="175"/>
      <c r="E246" s="171"/>
      <c r="F246" s="172"/>
      <c r="G246" s="173"/>
      <c r="H246" s="174"/>
    </row>
    <row r="247" spans="1:8" x14ac:dyDescent="0.25">
      <c r="A247" s="169"/>
      <c r="B247" s="149"/>
      <c r="C247" s="149"/>
      <c r="D247" s="175"/>
      <c r="E247" s="171"/>
      <c r="F247" s="172"/>
      <c r="G247" s="173"/>
      <c r="H247" s="174"/>
    </row>
    <row r="248" spans="1:8" x14ac:dyDescent="0.25">
      <c r="A248" s="169"/>
      <c r="B248" s="149"/>
      <c r="C248" s="149"/>
      <c r="D248" s="175"/>
      <c r="E248" s="171"/>
      <c r="F248" s="172"/>
      <c r="G248" s="173"/>
      <c r="H248" s="174"/>
    </row>
    <row r="249" spans="1:8" x14ac:dyDescent="0.25">
      <c r="A249" s="169"/>
      <c r="B249" s="149"/>
      <c r="C249" s="149"/>
      <c r="D249" s="175"/>
      <c r="E249" s="171"/>
      <c r="F249" s="172"/>
      <c r="G249" s="173"/>
      <c r="H249" s="174"/>
    </row>
    <row r="250" spans="1:8" x14ac:dyDescent="0.25">
      <c r="A250" s="169"/>
      <c r="B250" s="149"/>
      <c r="C250" s="149"/>
      <c r="D250" s="175"/>
      <c r="E250" s="171"/>
      <c r="F250" s="172"/>
      <c r="G250" s="173"/>
      <c r="H250" s="174"/>
    </row>
    <row r="251" spans="1:8" x14ac:dyDescent="0.25">
      <c r="A251" s="169"/>
      <c r="B251" s="149"/>
      <c r="C251" s="149"/>
      <c r="D251" s="175"/>
      <c r="E251" s="171"/>
      <c r="F251" s="172"/>
      <c r="G251" s="173"/>
      <c r="H251" s="174"/>
    </row>
    <row r="252" spans="1:8" x14ac:dyDescent="0.25">
      <c r="A252" s="169"/>
      <c r="B252" s="149"/>
      <c r="C252" s="149"/>
      <c r="D252" s="175"/>
      <c r="E252" s="171"/>
      <c r="F252" s="172"/>
      <c r="G252" s="173"/>
      <c r="H252" s="174"/>
    </row>
    <row r="253" spans="1:8" x14ac:dyDescent="0.25">
      <c r="A253" s="169"/>
      <c r="B253" s="149"/>
      <c r="C253" s="149"/>
      <c r="D253" s="175"/>
      <c r="E253" s="171"/>
      <c r="F253" s="172"/>
      <c r="G253" s="173"/>
      <c r="H253" s="174"/>
    </row>
    <row r="254" spans="1:8" x14ac:dyDescent="0.25">
      <c r="A254" s="169"/>
      <c r="B254" s="149"/>
      <c r="C254" s="149"/>
      <c r="D254" s="175"/>
      <c r="E254" s="171"/>
      <c r="F254" s="172"/>
      <c r="G254" s="173"/>
      <c r="H254" s="174"/>
    </row>
    <row r="255" spans="1:8" x14ac:dyDescent="0.25">
      <c r="A255" s="169"/>
      <c r="B255" s="149"/>
      <c r="C255" s="149"/>
      <c r="D255" s="175"/>
      <c r="E255" s="171"/>
      <c r="F255" s="172"/>
      <c r="G255" s="173"/>
      <c r="H255" s="174"/>
    </row>
    <row r="256" spans="1:8" x14ac:dyDescent="0.25">
      <c r="A256" s="169"/>
      <c r="B256" s="149"/>
      <c r="C256" s="149"/>
      <c r="D256" s="175"/>
      <c r="E256" s="171"/>
      <c r="F256" s="172"/>
      <c r="G256" s="173"/>
      <c r="H256" s="174"/>
    </row>
    <row r="257" spans="1:8" x14ac:dyDescent="0.25">
      <c r="A257" s="169"/>
      <c r="B257" s="149"/>
      <c r="C257" s="149"/>
      <c r="D257" s="175"/>
      <c r="E257" s="171"/>
      <c r="F257" s="172"/>
      <c r="G257" s="173"/>
      <c r="H257" s="174"/>
    </row>
    <row r="258" spans="1:8" x14ac:dyDescent="0.25">
      <c r="A258" s="169"/>
      <c r="B258" s="149"/>
      <c r="C258" s="149"/>
      <c r="D258" s="175"/>
      <c r="E258" s="171"/>
      <c r="F258" s="172"/>
      <c r="G258" s="173"/>
      <c r="H258" s="174"/>
    </row>
    <row r="259" spans="1:8" x14ac:dyDescent="0.25">
      <c r="A259" s="169"/>
      <c r="B259" s="149"/>
      <c r="C259" s="149"/>
      <c r="D259" s="175"/>
      <c r="E259" s="171"/>
      <c r="F259" s="172"/>
      <c r="G259" s="173"/>
      <c r="H259" s="174"/>
    </row>
    <row r="260" spans="1:8" x14ac:dyDescent="0.25">
      <c r="A260" s="169"/>
      <c r="B260" s="149"/>
      <c r="C260" s="149"/>
      <c r="D260" s="175"/>
      <c r="E260" s="171"/>
      <c r="F260" s="172"/>
      <c r="G260" s="173"/>
      <c r="H260" s="174"/>
    </row>
    <row r="261" spans="1:8" x14ac:dyDescent="0.25">
      <c r="A261" s="169"/>
      <c r="B261" s="149"/>
      <c r="C261" s="149"/>
      <c r="D261" s="175"/>
      <c r="E261" s="171"/>
      <c r="F261" s="172"/>
      <c r="G261" s="173"/>
      <c r="H261" s="174"/>
    </row>
    <row r="262" spans="1:8" x14ac:dyDescent="0.25">
      <c r="A262" s="169"/>
      <c r="B262" s="149"/>
      <c r="C262" s="149"/>
      <c r="D262" s="175"/>
      <c r="E262" s="171"/>
      <c r="F262" s="172"/>
      <c r="G262" s="173"/>
      <c r="H262" s="174"/>
    </row>
    <row r="263" spans="1:8" x14ac:dyDescent="0.25">
      <c r="A263" s="169"/>
      <c r="B263" s="149"/>
      <c r="C263" s="149"/>
      <c r="D263" s="175"/>
      <c r="E263" s="171"/>
      <c r="F263" s="172"/>
      <c r="G263" s="173"/>
      <c r="H263" s="174"/>
    </row>
    <row r="264" spans="1:8" x14ac:dyDescent="0.25">
      <c r="A264" s="169"/>
      <c r="B264" s="149"/>
      <c r="C264" s="149"/>
      <c r="D264" s="175"/>
      <c r="E264" s="171"/>
      <c r="F264" s="172"/>
      <c r="G264" s="173"/>
      <c r="H264" s="174"/>
    </row>
    <row r="265" spans="1:8" x14ac:dyDescent="0.25">
      <c r="A265" s="169"/>
      <c r="B265" s="149"/>
      <c r="C265" s="149"/>
      <c r="D265" s="175"/>
      <c r="E265" s="171"/>
      <c r="F265" s="172"/>
      <c r="G265" s="173"/>
      <c r="H265" s="174"/>
    </row>
    <row r="266" spans="1:8" x14ac:dyDescent="0.25">
      <c r="A266" s="169"/>
      <c r="B266" s="149"/>
      <c r="C266" s="149"/>
      <c r="D266" s="175"/>
      <c r="E266" s="171"/>
      <c r="F266" s="172"/>
      <c r="G266" s="173"/>
      <c r="H266" s="174"/>
    </row>
    <row r="267" spans="1:8" x14ac:dyDescent="0.25">
      <c r="A267" s="169"/>
      <c r="B267" s="149"/>
      <c r="C267" s="149"/>
      <c r="D267" s="175"/>
      <c r="E267" s="171"/>
      <c r="F267" s="172"/>
      <c r="G267" s="173"/>
      <c r="H267" s="174"/>
    </row>
    <row r="268" spans="1:8" x14ac:dyDescent="0.25">
      <c r="A268" s="169"/>
      <c r="B268" s="149"/>
      <c r="C268" s="149"/>
      <c r="D268" s="175"/>
      <c r="E268" s="171"/>
      <c r="F268" s="172"/>
      <c r="G268" s="173"/>
      <c r="H268" s="174"/>
    </row>
    <row r="269" spans="1:8" x14ac:dyDescent="0.25">
      <c r="A269" s="169"/>
      <c r="B269" s="149"/>
      <c r="C269" s="149"/>
      <c r="D269" s="175"/>
      <c r="E269" s="171"/>
      <c r="F269" s="172"/>
      <c r="G269" s="173"/>
      <c r="H269" s="174"/>
    </row>
    <row r="270" spans="1:8" x14ac:dyDescent="0.25">
      <c r="A270" s="169"/>
      <c r="B270" s="149"/>
      <c r="C270" s="149"/>
      <c r="D270" s="175"/>
      <c r="E270" s="171"/>
      <c r="F270" s="172"/>
      <c r="G270" s="173"/>
      <c r="H270" s="174"/>
    </row>
    <row r="271" spans="1:8" x14ac:dyDescent="0.25">
      <c r="A271" s="169"/>
      <c r="B271" s="149"/>
      <c r="C271" s="149"/>
      <c r="D271" s="175"/>
      <c r="E271" s="171"/>
      <c r="F271" s="172"/>
      <c r="G271" s="173"/>
      <c r="H271" s="174"/>
    </row>
    <row r="272" spans="1:8" x14ac:dyDescent="0.25">
      <c r="A272" s="169"/>
      <c r="B272" s="149"/>
      <c r="C272" s="149"/>
      <c r="D272" s="175"/>
      <c r="E272" s="171"/>
      <c r="F272" s="172"/>
      <c r="G272" s="173"/>
      <c r="H272" s="174"/>
    </row>
    <row r="273" spans="1:8" x14ac:dyDescent="0.25">
      <c r="A273" s="169"/>
      <c r="B273" s="149"/>
      <c r="C273" s="149"/>
      <c r="D273" s="175"/>
      <c r="E273" s="171"/>
      <c r="F273" s="172"/>
      <c r="G273" s="173"/>
      <c r="H273" s="174"/>
    </row>
    <row r="274" spans="1:8" x14ac:dyDescent="0.25">
      <c r="A274" s="169"/>
      <c r="B274" s="149"/>
      <c r="C274" s="149"/>
      <c r="D274" s="175"/>
      <c r="E274" s="171"/>
      <c r="F274" s="172"/>
      <c r="G274" s="173"/>
      <c r="H274" s="174"/>
    </row>
    <row r="275" spans="1:8" x14ac:dyDescent="0.25">
      <c r="A275" s="169"/>
      <c r="B275" s="149"/>
      <c r="C275" s="149"/>
      <c r="D275" s="175"/>
      <c r="E275" s="171"/>
      <c r="F275" s="172"/>
      <c r="G275" s="173"/>
      <c r="H275" s="174"/>
    </row>
    <row r="276" spans="1:8" x14ac:dyDescent="0.25">
      <c r="A276" s="169"/>
      <c r="B276" s="149"/>
      <c r="C276" s="149"/>
      <c r="D276" s="175"/>
      <c r="E276" s="171"/>
      <c r="F276" s="172"/>
      <c r="G276" s="173"/>
      <c r="H276" s="174"/>
    </row>
    <row r="277" spans="1:8" x14ac:dyDescent="0.25">
      <c r="A277" s="169"/>
      <c r="B277" s="149"/>
      <c r="C277" s="149"/>
      <c r="D277" s="175"/>
      <c r="E277" s="171"/>
      <c r="F277" s="172"/>
      <c r="G277" s="173"/>
      <c r="H277" s="174"/>
    </row>
    <row r="278" spans="1:8" x14ac:dyDescent="0.25">
      <c r="A278" s="169"/>
      <c r="B278" s="149"/>
      <c r="C278" s="149"/>
      <c r="D278" s="175"/>
      <c r="E278" s="171"/>
      <c r="F278" s="172"/>
      <c r="G278" s="173"/>
      <c r="H278" s="174"/>
    </row>
    <row r="279" spans="1:8" x14ac:dyDescent="0.25">
      <c r="A279" s="169"/>
      <c r="B279" s="149"/>
      <c r="C279" s="149"/>
      <c r="D279" s="175"/>
      <c r="E279" s="171"/>
      <c r="F279" s="172"/>
      <c r="G279" s="173"/>
      <c r="H279" s="174"/>
    </row>
    <row r="280" spans="1:8" x14ac:dyDescent="0.25">
      <c r="A280" s="169"/>
      <c r="B280" s="149"/>
      <c r="C280" s="149"/>
      <c r="D280" s="175"/>
      <c r="E280" s="171"/>
      <c r="F280" s="172"/>
      <c r="G280" s="173"/>
      <c r="H280" s="174"/>
    </row>
    <row r="281" spans="1:8" x14ac:dyDescent="0.25">
      <c r="A281" s="169"/>
      <c r="B281" s="149"/>
      <c r="C281" s="149"/>
      <c r="D281" s="175"/>
      <c r="E281" s="171"/>
      <c r="F281" s="172"/>
      <c r="G281" s="173"/>
      <c r="H281" s="174"/>
    </row>
    <row r="282" spans="1:8" x14ac:dyDescent="0.25">
      <c r="A282" s="169"/>
      <c r="B282" s="149"/>
      <c r="C282" s="149"/>
      <c r="D282" s="175"/>
      <c r="E282" s="171"/>
      <c r="F282" s="172"/>
      <c r="G282" s="173"/>
      <c r="H282" s="174"/>
    </row>
    <row r="283" spans="1:8" x14ac:dyDescent="0.25">
      <c r="A283" s="169"/>
      <c r="B283" s="149"/>
      <c r="C283" s="149"/>
      <c r="D283" s="175"/>
      <c r="E283" s="171"/>
      <c r="F283" s="172"/>
      <c r="G283" s="173"/>
      <c r="H283" s="174"/>
    </row>
    <row r="284" spans="1:8" x14ac:dyDescent="0.25">
      <c r="A284" s="169"/>
      <c r="B284" s="149"/>
      <c r="C284" s="149"/>
      <c r="D284" s="175"/>
      <c r="E284" s="171"/>
      <c r="F284" s="172"/>
      <c r="G284" s="173"/>
      <c r="H284" s="174"/>
    </row>
    <row r="285" spans="1:8" x14ac:dyDescent="0.25">
      <c r="A285" s="169"/>
      <c r="B285" s="149"/>
      <c r="C285" s="149"/>
      <c r="D285" s="175"/>
      <c r="E285" s="171"/>
      <c r="F285" s="172"/>
      <c r="G285" s="173"/>
      <c r="H285" s="174"/>
    </row>
    <row r="286" spans="1:8" x14ac:dyDescent="0.25">
      <c r="A286" s="169"/>
      <c r="B286" s="149"/>
      <c r="C286" s="149"/>
      <c r="D286" s="175"/>
      <c r="E286" s="171"/>
      <c r="F286" s="172"/>
      <c r="G286" s="173"/>
      <c r="H286" s="174"/>
    </row>
    <row r="287" spans="1:8" x14ac:dyDescent="0.25">
      <c r="A287" s="169"/>
      <c r="B287" s="149"/>
      <c r="C287" s="149"/>
      <c r="D287" s="175"/>
      <c r="E287" s="171"/>
      <c r="F287" s="172"/>
      <c r="G287" s="173"/>
      <c r="H287" s="174"/>
    </row>
    <row r="288" spans="1:8" x14ac:dyDescent="0.25">
      <c r="A288" s="169"/>
      <c r="B288" s="149"/>
      <c r="C288" s="149"/>
      <c r="D288" s="175"/>
      <c r="E288" s="171"/>
      <c r="F288" s="172"/>
      <c r="G288" s="173"/>
      <c r="H288" s="174"/>
    </row>
    <row r="289" spans="1:8" x14ac:dyDescent="0.25">
      <c r="A289" s="169"/>
      <c r="B289" s="149"/>
      <c r="C289" s="149"/>
      <c r="D289" s="175"/>
      <c r="E289" s="171"/>
      <c r="F289" s="172"/>
      <c r="G289" s="173"/>
      <c r="H289" s="174"/>
    </row>
    <row r="290" spans="1:8" x14ac:dyDescent="0.25">
      <c r="A290" s="169"/>
      <c r="B290" s="149"/>
      <c r="C290" s="149"/>
      <c r="D290" s="175"/>
      <c r="E290" s="171"/>
      <c r="F290" s="172"/>
      <c r="G290" s="173"/>
      <c r="H290" s="174"/>
    </row>
    <row r="291" spans="1:8" x14ac:dyDescent="0.25">
      <c r="A291" s="169"/>
      <c r="B291" s="149"/>
      <c r="C291" s="149"/>
      <c r="D291" s="175"/>
      <c r="E291" s="171"/>
      <c r="F291" s="172"/>
      <c r="G291" s="173"/>
      <c r="H291" s="174"/>
    </row>
    <row r="292" spans="1:8" x14ac:dyDescent="0.25">
      <c r="A292" s="169"/>
      <c r="B292" s="149"/>
      <c r="C292" s="149"/>
      <c r="D292" s="175"/>
      <c r="E292" s="171"/>
      <c r="F292" s="172"/>
      <c r="G292" s="173"/>
      <c r="H292" s="174"/>
    </row>
    <row r="293" spans="1:8" x14ac:dyDescent="0.25">
      <c r="A293" s="169"/>
      <c r="B293" s="149"/>
      <c r="C293" s="149"/>
      <c r="D293" s="175"/>
      <c r="E293" s="171"/>
      <c r="F293" s="172"/>
      <c r="G293" s="173"/>
      <c r="H293" s="174"/>
    </row>
    <row r="294" spans="1:8" x14ac:dyDescent="0.25">
      <c r="A294" s="169"/>
      <c r="B294" s="149"/>
      <c r="C294" s="149"/>
      <c r="D294" s="175"/>
      <c r="E294" s="171"/>
      <c r="F294" s="172"/>
      <c r="G294" s="173"/>
      <c r="H294" s="174"/>
    </row>
    <row r="295" spans="1:8" x14ac:dyDescent="0.25">
      <c r="A295" s="169"/>
      <c r="B295" s="149"/>
      <c r="C295" s="149"/>
      <c r="D295" s="175"/>
      <c r="E295" s="171"/>
      <c r="F295" s="172"/>
      <c r="G295" s="173"/>
      <c r="H295" s="174"/>
    </row>
    <row r="296" spans="1:8" x14ac:dyDescent="0.25">
      <c r="A296" s="169"/>
      <c r="B296" s="149"/>
      <c r="C296" s="149"/>
      <c r="D296" s="175"/>
      <c r="E296" s="171"/>
      <c r="F296" s="172"/>
      <c r="G296" s="173"/>
      <c r="H296" s="174"/>
    </row>
    <row r="297" spans="1:8" x14ac:dyDescent="0.25">
      <c r="A297" s="169"/>
      <c r="B297" s="149"/>
      <c r="C297" s="149"/>
      <c r="D297" s="175"/>
      <c r="E297" s="171"/>
      <c r="F297" s="172"/>
      <c r="G297" s="173"/>
      <c r="H297" s="174"/>
    </row>
    <row r="298" spans="1:8" x14ac:dyDescent="0.25">
      <c r="A298" s="169"/>
      <c r="B298" s="149"/>
      <c r="C298" s="149"/>
      <c r="D298" s="175"/>
      <c r="E298" s="171"/>
      <c r="F298" s="172"/>
      <c r="G298" s="173"/>
      <c r="H298" s="174"/>
    </row>
    <row r="299" spans="1:8" x14ac:dyDescent="0.25">
      <c r="A299" s="169"/>
      <c r="B299" s="149"/>
      <c r="C299" s="149"/>
      <c r="D299" s="175"/>
      <c r="E299" s="171"/>
      <c r="F299" s="172"/>
      <c r="G299" s="173"/>
      <c r="H299" s="174"/>
    </row>
    <row r="300" spans="1:8" x14ac:dyDescent="0.25">
      <c r="A300" s="169"/>
      <c r="B300" s="149"/>
      <c r="C300" s="149"/>
      <c r="D300" s="175"/>
      <c r="E300" s="171"/>
      <c r="F300" s="172"/>
      <c r="G300" s="173"/>
      <c r="H300" s="174"/>
    </row>
    <row r="301" spans="1:8" x14ac:dyDescent="0.25">
      <c r="A301" s="169"/>
      <c r="B301" s="149"/>
      <c r="C301" s="149"/>
      <c r="D301" s="175"/>
      <c r="E301" s="171"/>
      <c r="F301" s="172"/>
      <c r="G301" s="173"/>
      <c r="H301" s="174"/>
    </row>
    <row r="302" spans="1:8" x14ac:dyDescent="0.25">
      <c r="A302" s="169"/>
      <c r="B302" s="149"/>
      <c r="C302" s="149"/>
      <c r="D302" s="175"/>
      <c r="E302" s="171"/>
      <c r="F302" s="172"/>
      <c r="G302" s="173"/>
      <c r="H302" s="174"/>
    </row>
    <row r="303" spans="1:8" x14ac:dyDescent="0.25">
      <c r="A303" s="169"/>
      <c r="B303" s="149"/>
      <c r="C303" s="149"/>
      <c r="D303" s="175"/>
      <c r="E303" s="171"/>
      <c r="F303" s="172"/>
      <c r="G303" s="173"/>
      <c r="H303" s="174"/>
    </row>
    <row r="304" spans="1:8" x14ac:dyDescent="0.25">
      <c r="A304" s="169"/>
      <c r="B304" s="149"/>
      <c r="C304" s="149"/>
      <c r="D304" s="175"/>
      <c r="E304" s="171"/>
      <c r="F304" s="172"/>
      <c r="G304" s="173"/>
      <c r="H304" s="174"/>
    </row>
    <row r="305" spans="1:8" x14ac:dyDescent="0.25">
      <c r="A305" s="169"/>
      <c r="B305" s="149"/>
      <c r="C305" s="149"/>
      <c r="D305" s="175"/>
      <c r="E305" s="171"/>
      <c r="F305" s="172"/>
      <c r="G305" s="173"/>
      <c r="H305" s="174"/>
    </row>
    <row r="306" spans="1:8" x14ac:dyDescent="0.25">
      <c r="A306" s="169"/>
      <c r="B306" s="149"/>
      <c r="C306" s="149"/>
      <c r="D306" s="175"/>
      <c r="E306" s="171"/>
      <c r="F306" s="172"/>
      <c r="G306" s="173"/>
      <c r="H306" s="174"/>
    </row>
    <row r="307" spans="1:8" x14ac:dyDescent="0.25">
      <c r="A307" s="169"/>
      <c r="B307" s="149"/>
      <c r="C307" s="149"/>
      <c r="D307" s="175"/>
      <c r="E307" s="171"/>
      <c r="F307" s="172"/>
      <c r="G307" s="173"/>
      <c r="H307" s="174"/>
    </row>
    <row r="308" spans="1:8" x14ac:dyDescent="0.25">
      <c r="A308" s="169"/>
      <c r="B308" s="149"/>
      <c r="C308" s="149"/>
      <c r="D308" s="175"/>
      <c r="E308" s="171"/>
      <c r="F308" s="172"/>
      <c r="G308" s="173"/>
      <c r="H308" s="174"/>
    </row>
    <row r="309" spans="1:8" x14ac:dyDescent="0.25">
      <c r="A309" s="169"/>
      <c r="B309" s="149"/>
      <c r="C309" s="149"/>
      <c r="D309" s="175"/>
      <c r="E309" s="171"/>
      <c r="F309" s="172"/>
      <c r="G309" s="173"/>
      <c r="H309" s="174"/>
    </row>
  </sheetData>
  <sheetProtection algorithmName="SHA-512" hashValue="h+ILhMIOeX7ml9x7ksAGvhmaJYZ9dNhKsHVNYcHWKmXDwo4fTweFjLEyNGEExpUKm3N19DCYJ6DH6/aGy3QtmQ==" saltValue="rmsdS4LKzY9JAzAwSnmpVg==" spinCount="100000" sheet="1" objects="1" scenarios="1"/>
  <mergeCells count="7">
    <mergeCell ref="A6:C6"/>
    <mergeCell ref="D6:H6"/>
    <mergeCell ref="A2:H2"/>
    <mergeCell ref="A4:C4"/>
    <mergeCell ref="D4:H4"/>
    <mergeCell ref="A5:C5"/>
    <mergeCell ref="D5:H5"/>
  </mergeCells>
  <dataValidations count="1">
    <dataValidation type="list" allowBlank="1" showInputMessage="1" showErrorMessage="1" sqref="E10:E309">
      <formula1>ciss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B9" sqref="B9"/>
    </sheetView>
  </sheetViews>
  <sheetFormatPr defaultRowHeight="15" x14ac:dyDescent="0.25"/>
  <cols>
    <col min="1" max="1" width="7.7109375" customWidth="1"/>
    <col min="2" max="2" width="19.42578125" customWidth="1"/>
    <col min="3" max="3" width="15.5703125" customWidth="1"/>
    <col min="4" max="4" width="28.28515625" customWidth="1"/>
    <col min="5" max="5" width="46.5703125" customWidth="1"/>
    <col min="6" max="6" width="7.7109375" hidden="1" customWidth="1"/>
    <col min="7" max="7" width="8.7109375" style="256" hidden="1" customWidth="1"/>
    <col min="8" max="8" width="17" style="256" bestFit="1" customWidth="1"/>
  </cols>
  <sheetData>
    <row r="1" spans="1:8" ht="6.75" customHeight="1" x14ac:dyDescent="0.25"/>
    <row r="2" spans="1:8" ht="20.25" x14ac:dyDescent="0.25">
      <c r="A2" s="315" t="s">
        <v>157</v>
      </c>
      <c r="B2" s="315"/>
      <c r="C2" s="315"/>
      <c r="D2" s="315"/>
      <c r="E2" s="315"/>
    </row>
    <row r="3" spans="1:8" ht="5.25" customHeight="1" x14ac:dyDescent="0.25"/>
    <row r="4" spans="1:8" x14ac:dyDescent="0.25">
      <c r="A4" s="330" t="s">
        <v>158</v>
      </c>
      <c r="B4" s="331"/>
      <c r="C4" s="332"/>
      <c r="D4" s="338" t="str">
        <f>'Vzdělávání pedagogů'!D4:H4</f>
        <v xml:space="preserve"> </v>
      </c>
      <c r="E4" s="337"/>
    </row>
    <row r="5" spans="1:8" x14ac:dyDescent="0.25">
      <c r="A5" s="330" t="s">
        <v>159</v>
      </c>
      <c r="B5" s="331"/>
      <c r="C5" s="332"/>
      <c r="D5" s="338" t="str">
        <f>'Vzdělávání pedagogů'!D5:H5</f>
        <v xml:space="preserve"> </v>
      </c>
      <c r="E5" s="337"/>
    </row>
    <row r="6" spans="1:8" x14ac:dyDescent="0.25">
      <c r="A6" s="330" t="s">
        <v>160</v>
      </c>
      <c r="B6" s="331"/>
      <c r="C6" s="332"/>
      <c r="D6" s="336" t="str">
        <f>'Vzdělávání pedagogů'!D6:H6</f>
        <v xml:space="preserve"> </v>
      </c>
      <c r="E6" s="337"/>
    </row>
    <row r="7" spans="1:8" x14ac:dyDescent="0.25">
      <c r="A7" s="139"/>
      <c r="B7" s="140"/>
      <c r="C7" s="141"/>
      <c r="D7" s="141"/>
      <c r="E7" s="142"/>
    </row>
    <row r="8" spans="1:8" ht="43.5" customHeight="1" x14ac:dyDescent="0.25">
      <c r="A8" s="143" t="s">
        <v>161</v>
      </c>
      <c r="B8" s="144" t="s">
        <v>162</v>
      </c>
      <c r="C8" s="144" t="s">
        <v>163</v>
      </c>
      <c r="D8" s="145" t="s">
        <v>164</v>
      </c>
      <c r="E8" s="146" t="s">
        <v>165</v>
      </c>
    </row>
    <row r="9" spans="1:8" x14ac:dyDescent="0.25">
      <c r="A9" s="147">
        <v>1</v>
      </c>
      <c r="B9" s="148"/>
      <c r="C9" s="148"/>
      <c r="D9" s="255">
        <f>SUMIFS('Vzdělávání pedagogů'!G$10:G$309,'Vzdělávání pedagogů'!B$10:B$309,B$9:B$108,'Vzdělávání pedagogů'!C$10:C$309,C$9:C$108)</f>
        <v>0</v>
      </c>
      <c r="E9" s="148"/>
      <c r="F9">
        <v>1</v>
      </c>
      <c r="G9" s="256">
        <f>SUMIFS(F$9:F$108,B$9:B$108,B$9:B$108,C$9:C$108,C$9:C$108)</f>
        <v>0</v>
      </c>
      <c r="H9" s="256" t="str">
        <f>IF(G9&gt;1,"Jméno se opakuje"," ")</f>
        <v xml:space="preserve"> </v>
      </c>
    </row>
    <row r="10" spans="1:8" x14ac:dyDescent="0.25">
      <c r="A10" s="147">
        <v>2</v>
      </c>
      <c r="B10" s="148"/>
      <c r="C10" s="148"/>
      <c r="D10" s="255">
        <f>SUMIFS('Vzdělávání pedagogů'!G$10:G$309,'Vzdělávání pedagogů'!B$10:B$309,B$9:B$108,'Vzdělávání pedagogů'!C$10:C$309,C$9:C$108)</f>
        <v>0</v>
      </c>
      <c r="E10" s="148"/>
      <c r="F10">
        <v>1</v>
      </c>
      <c r="G10" s="256">
        <f t="shared" ref="G10:G73" si="0">SUMIFS(F$9:F$108,B$9:B$108,B$9:B$108,C$9:C$108,C$9:C$108)</f>
        <v>0</v>
      </c>
      <c r="H10" s="256" t="str">
        <f t="shared" ref="H10:H73" si="1">IF(G10&gt;1,"Jméno se opakuje"," ")</f>
        <v xml:space="preserve"> </v>
      </c>
    </row>
    <row r="11" spans="1:8" x14ac:dyDescent="0.25">
      <c r="A11" s="147">
        <v>3</v>
      </c>
      <c r="B11" s="148"/>
      <c r="C11" s="148"/>
      <c r="D11" s="255">
        <f>SUMIFS('Vzdělávání pedagogů'!G$10:G$309,'Vzdělávání pedagogů'!B$10:B$309,B$9:B$108,'Vzdělávání pedagogů'!C$10:C$309,C$9:C$108)</f>
        <v>0</v>
      </c>
      <c r="E11" s="148"/>
      <c r="F11">
        <v>1</v>
      </c>
      <c r="G11" s="256">
        <f t="shared" si="0"/>
        <v>0</v>
      </c>
      <c r="H11" s="256" t="str">
        <f t="shared" si="1"/>
        <v xml:space="preserve"> </v>
      </c>
    </row>
    <row r="12" spans="1:8" x14ac:dyDescent="0.25">
      <c r="A12" s="147">
        <v>4</v>
      </c>
      <c r="B12" s="148"/>
      <c r="C12" s="148"/>
      <c r="D12" s="255">
        <f>SUMIFS('Vzdělávání pedagogů'!G$10:G$309,'Vzdělávání pedagogů'!B$10:B$309,B$9:B$108,'Vzdělávání pedagogů'!C$10:C$309,C$9:C$108)</f>
        <v>0</v>
      </c>
      <c r="E12" s="148"/>
      <c r="F12">
        <v>1</v>
      </c>
      <c r="G12" s="256">
        <f t="shared" si="0"/>
        <v>0</v>
      </c>
      <c r="H12" s="256" t="str">
        <f t="shared" si="1"/>
        <v xml:space="preserve"> </v>
      </c>
    </row>
    <row r="13" spans="1:8" x14ac:dyDescent="0.25">
      <c r="A13" s="147">
        <v>5</v>
      </c>
      <c r="B13" s="148"/>
      <c r="C13" s="148"/>
      <c r="D13" s="255">
        <f>SUMIFS('Vzdělávání pedagogů'!G$10:G$309,'Vzdělávání pedagogů'!B$10:B$309,B$9:B$108,'Vzdělávání pedagogů'!C$10:C$309,C$9:C$108)</f>
        <v>0</v>
      </c>
      <c r="E13" s="148"/>
      <c r="F13">
        <v>1</v>
      </c>
      <c r="G13" s="256">
        <f t="shared" si="0"/>
        <v>0</v>
      </c>
      <c r="H13" s="256" t="str">
        <f t="shared" si="1"/>
        <v xml:space="preserve"> </v>
      </c>
    </row>
    <row r="14" spans="1:8" x14ac:dyDescent="0.25">
      <c r="A14" s="147">
        <v>6</v>
      </c>
      <c r="B14" s="148"/>
      <c r="C14" s="148"/>
      <c r="D14" s="255">
        <f>SUMIFS('Vzdělávání pedagogů'!G$10:G$309,'Vzdělávání pedagogů'!B$10:B$309,B$9:B$108,'Vzdělávání pedagogů'!C$10:C$309,C$9:C$108)</f>
        <v>0</v>
      </c>
      <c r="E14" s="148"/>
      <c r="F14">
        <v>1</v>
      </c>
      <c r="G14" s="256">
        <f t="shared" si="0"/>
        <v>0</v>
      </c>
      <c r="H14" s="256" t="str">
        <f t="shared" si="1"/>
        <v xml:space="preserve"> </v>
      </c>
    </row>
    <row r="15" spans="1:8" x14ac:dyDescent="0.25">
      <c r="A15" s="147">
        <v>7</v>
      </c>
      <c r="B15" s="148"/>
      <c r="C15" s="148"/>
      <c r="D15" s="255">
        <f>SUMIFS('Vzdělávání pedagogů'!G$10:G$309,'Vzdělávání pedagogů'!B$10:B$309,B$9:B$108,'Vzdělávání pedagogů'!C$10:C$309,C$9:C$108)</f>
        <v>0</v>
      </c>
      <c r="E15" s="148"/>
      <c r="F15">
        <v>1</v>
      </c>
      <c r="G15" s="256">
        <f t="shared" si="0"/>
        <v>0</v>
      </c>
      <c r="H15" s="256" t="str">
        <f t="shared" si="1"/>
        <v xml:space="preserve"> </v>
      </c>
    </row>
    <row r="16" spans="1:8" x14ac:dyDescent="0.25">
      <c r="A16" s="147">
        <v>8</v>
      </c>
      <c r="B16" s="148"/>
      <c r="C16" s="148"/>
      <c r="D16" s="255">
        <f>SUMIFS('Vzdělávání pedagogů'!G$10:G$309,'Vzdělávání pedagogů'!B$10:B$309,B$9:B$108,'Vzdělávání pedagogů'!C$10:C$309,C$9:C$108)</f>
        <v>0</v>
      </c>
      <c r="E16" s="148"/>
      <c r="F16">
        <v>1</v>
      </c>
      <c r="G16" s="256">
        <f t="shared" si="0"/>
        <v>0</v>
      </c>
      <c r="H16" s="256" t="str">
        <f t="shared" si="1"/>
        <v xml:space="preserve"> </v>
      </c>
    </row>
    <row r="17" spans="1:8" x14ac:dyDescent="0.25">
      <c r="A17" s="147">
        <v>9</v>
      </c>
      <c r="B17" s="148"/>
      <c r="C17" s="148"/>
      <c r="D17" s="255">
        <f>SUMIFS('Vzdělávání pedagogů'!G$10:G$309,'Vzdělávání pedagogů'!B$10:B$309,B$9:B$108,'Vzdělávání pedagogů'!C$10:C$309,C$9:C$108)</f>
        <v>0</v>
      </c>
      <c r="E17" s="148"/>
      <c r="F17">
        <v>1</v>
      </c>
      <c r="G17" s="256">
        <f t="shared" si="0"/>
        <v>0</v>
      </c>
      <c r="H17" s="256" t="str">
        <f t="shared" si="1"/>
        <v xml:space="preserve"> </v>
      </c>
    </row>
    <row r="18" spans="1:8" x14ac:dyDescent="0.25">
      <c r="A18" s="147">
        <v>10</v>
      </c>
      <c r="B18" s="148"/>
      <c r="C18" s="148"/>
      <c r="D18" s="255">
        <f>SUMIFS('Vzdělávání pedagogů'!G$10:G$309,'Vzdělávání pedagogů'!B$10:B$309,B$9:B$108,'Vzdělávání pedagogů'!C$10:C$309,C$9:C$108)</f>
        <v>0</v>
      </c>
      <c r="E18" s="148" t="s">
        <v>166</v>
      </c>
      <c r="F18">
        <v>1</v>
      </c>
      <c r="G18" s="256">
        <f t="shared" si="0"/>
        <v>0</v>
      </c>
      <c r="H18" s="256" t="str">
        <f t="shared" si="1"/>
        <v xml:space="preserve"> </v>
      </c>
    </row>
    <row r="19" spans="1:8" x14ac:dyDescent="0.25">
      <c r="A19" s="147">
        <v>11</v>
      </c>
      <c r="B19" s="148"/>
      <c r="C19" s="148"/>
      <c r="D19" s="255">
        <f>SUMIFS('Vzdělávání pedagogů'!G$10:G$309,'Vzdělávání pedagogů'!B$10:B$309,B$9:B$108,'Vzdělávání pedagogů'!C$10:C$309,C$9:C$108)</f>
        <v>0</v>
      </c>
      <c r="E19" s="148"/>
      <c r="F19">
        <v>1</v>
      </c>
      <c r="G19" s="256">
        <f t="shared" si="0"/>
        <v>0</v>
      </c>
      <c r="H19" s="256" t="str">
        <f t="shared" si="1"/>
        <v xml:space="preserve"> </v>
      </c>
    </row>
    <row r="20" spans="1:8" x14ac:dyDescent="0.25">
      <c r="A20" s="147">
        <v>12</v>
      </c>
      <c r="B20" s="148"/>
      <c r="C20" s="148"/>
      <c r="D20" s="255">
        <f>SUMIFS('Vzdělávání pedagogů'!G$10:G$309,'Vzdělávání pedagogů'!B$10:B$309,B$9:B$108,'Vzdělávání pedagogů'!C$10:C$309,C$9:C$108)</f>
        <v>0</v>
      </c>
      <c r="E20" s="148"/>
      <c r="F20">
        <v>1</v>
      </c>
      <c r="G20" s="256">
        <f t="shared" si="0"/>
        <v>0</v>
      </c>
      <c r="H20" s="256" t="str">
        <f t="shared" si="1"/>
        <v xml:space="preserve"> </v>
      </c>
    </row>
    <row r="21" spans="1:8" x14ac:dyDescent="0.25">
      <c r="A21" s="147">
        <v>13</v>
      </c>
      <c r="B21" s="148"/>
      <c r="C21" s="148"/>
      <c r="D21" s="255">
        <f>SUMIFS('Vzdělávání pedagogů'!G$10:G$309,'Vzdělávání pedagogů'!B$10:B$309,B$9:B$108,'Vzdělávání pedagogů'!C$10:C$309,C$9:C$108)</f>
        <v>0</v>
      </c>
      <c r="E21" s="148"/>
      <c r="F21">
        <v>1</v>
      </c>
      <c r="G21" s="256">
        <f t="shared" si="0"/>
        <v>0</v>
      </c>
      <c r="H21" s="256" t="str">
        <f t="shared" si="1"/>
        <v xml:space="preserve"> </v>
      </c>
    </row>
    <row r="22" spans="1:8" x14ac:dyDescent="0.25">
      <c r="A22" s="147">
        <v>14</v>
      </c>
      <c r="B22" s="148"/>
      <c r="C22" s="148"/>
      <c r="D22" s="255">
        <f>SUMIFS('Vzdělávání pedagogů'!G$10:G$309,'Vzdělávání pedagogů'!B$10:B$309,B$9:B$108,'Vzdělávání pedagogů'!C$10:C$309,C$9:C$108)</f>
        <v>0</v>
      </c>
      <c r="E22" s="148"/>
      <c r="F22">
        <v>1</v>
      </c>
      <c r="G22" s="256">
        <f t="shared" si="0"/>
        <v>0</v>
      </c>
      <c r="H22" s="256" t="str">
        <f t="shared" si="1"/>
        <v xml:space="preserve"> </v>
      </c>
    </row>
    <row r="23" spans="1:8" x14ac:dyDescent="0.25">
      <c r="A23" s="147">
        <v>15</v>
      </c>
      <c r="B23" s="148"/>
      <c r="C23" s="148"/>
      <c r="D23" s="255">
        <f>SUMIFS('Vzdělávání pedagogů'!G$10:G$309,'Vzdělávání pedagogů'!B$10:B$309,B$9:B$108,'Vzdělávání pedagogů'!C$10:C$309,C$9:C$108)</f>
        <v>0</v>
      </c>
      <c r="E23" s="148"/>
      <c r="F23">
        <v>1</v>
      </c>
      <c r="G23" s="256">
        <f t="shared" si="0"/>
        <v>0</v>
      </c>
      <c r="H23" s="256" t="str">
        <f t="shared" si="1"/>
        <v xml:space="preserve"> </v>
      </c>
    </row>
    <row r="24" spans="1:8" x14ac:dyDescent="0.25">
      <c r="A24" s="147">
        <v>16</v>
      </c>
      <c r="B24" s="148"/>
      <c r="C24" s="148"/>
      <c r="D24" s="255">
        <f>SUMIFS('Vzdělávání pedagogů'!G$10:G$309,'Vzdělávání pedagogů'!B$10:B$309,B$9:B$108,'Vzdělávání pedagogů'!C$10:C$309,C$9:C$108)</f>
        <v>0</v>
      </c>
      <c r="E24" s="148"/>
      <c r="F24">
        <v>1</v>
      </c>
      <c r="G24" s="256">
        <f t="shared" si="0"/>
        <v>0</v>
      </c>
      <c r="H24" s="256" t="str">
        <f t="shared" si="1"/>
        <v xml:space="preserve"> </v>
      </c>
    </row>
    <row r="25" spans="1:8" x14ac:dyDescent="0.25">
      <c r="A25" s="147">
        <v>17</v>
      </c>
      <c r="B25" s="148"/>
      <c r="C25" s="148"/>
      <c r="D25" s="255">
        <f>SUMIFS('Vzdělávání pedagogů'!G$10:G$309,'Vzdělávání pedagogů'!B$10:B$309,B$9:B$108,'Vzdělávání pedagogů'!C$10:C$309,C$9:C$108)</f>
        <v>0</v>
      </c>
      <c r="E25" s="148"/>
      <c r="F25">
        <v>1</v>
      </c>
      <c r="G25" s="256">
        <f t="shared" si="0"/>
        <v>0</v>
      </c>
      <c r="H25" s="256" t="str">
        <f t="shared" si="1"/>
        <v xml:space="preserve"> </v>
      </c>
    </row>
    <row r="26" spans="1:8" x14ac:dyDescent="0.25">
      <c r="A26" s="147">
        <v>18</v>
      </c>
      <c r="B26" s="148"/>
      <c r="C26" s="148"/>
      <c r="D26" s="255">
        <f>SUMIFS('Vzdělávání pedagogů'!G$10:G$309,'Vzdělávání pedagogů'!B$10:B$309,B$9:B$108,'Vzdělávání pedagogů'!C$10:C$309,C$9:C$108)</f>
        <v>0</v>
      </c>
      <c r="E26" s="148"/>
      <c r="F26">
        <v>1</v>
      </c>
      <c r="G26" s="256">
        <f t="shared" si="0"/>
        <v>0</v>
      </c>
      <c r="H26" s="256" t="str">
        <f t="shared" si="1"/>
        <v xml:space="preserve"> </v>
      </c>
    </row>
    <row r="27" spans="1:8" x14ac:dyDescent="0.25">
      <c r="A27" s="147">
        <v>19</v>
      </c>
      <c r="B27" s="148"/>
      <c r="C27" s="148"/>
      <c r="D27" s="255">
        <f>SUMIFS('Vzdělávání pedagogů'!G$10:G$309,'Vzdělávání pedagogů'!B$10:B$309,B$9:B$108,'Vzdělávání pedagogů'!C$10:C$309,C$9:C$108)</f>
        <v>0</v>
      </c>
      <c r="E27" s="148"/>
      <c r="F27">
        <v>1</v>
      </c>
      <c r="G27" s="256">
        <f t="shared" si="0"/>
        <v>0</v>
      </c>
      <c r="H27" s="256" t="str">
        <f t="shared" si="1"/>
        <v xml:space="preserve"> </v>
      </c>
    </row>
    <row r="28" spans="1:8" x14ac:dyDescent="0.25">
      <c r="A28" s="147">
        <v>20</v>
      </c>
      <c r="B28" s="148"/>
      <c r="C28" s="148"/>
      <c r="D28" s="255">
        <f>SUMIFS('Vzdělávání pedagogů'!G$10:G$309,'Vzdělávání pedagogů'!B$10:B$309,B$9:B$108,'Vzdělávání pedagogů'!C$10:C$309,C$9:C$108)</f>
        <v>0</v>
      </c>
      <c r="E28" s="148"/>
      <c r="F28">
        <v>1</v>
      </c>
      <c r="G28" s="256">
        <f t="shared" si="0"/>
        <v>0</v>
      </c>
      <c r="H28" s="256" t="str">
        <f t="shared" si="1"/>
        <v xml:space="preserve"> </v>
      </c>
    </row>
    <row r="29" spans="1:8" x14ac:dyDescent="0.25">
      <c r="A29" s="147">
        <v>21</v>
      </c>
      <c r="B29" s="148"/>
      <c r="C29" s="148"/>
      <c r="D29" s="255">
        <f>SUMIFS('Vzdělávání pedagogů'!G$10:G$309,'Vzdělávání pedagogů'!B$10:B$309,B$9:B$108,'Vzdělávání pedagogů'!C$10:C$309,C$9:C$108)</f>
        <v>0</v>
      </c>
      <c r="E29" s="148"/>
      <c r="F29">
        <v>1</v>
      </c>
      <c r="G29" s="256">
        <f t="shared" si="0"/>
        <v>0</v>
      </c>
      <c r="H29" s="256" t="str">
        <f t="shared" si="1"/>
        <v xml:space="preserve"> </v>
      </c>
    </row>
    <row r="30" spans="1:8" x14ac:dyDescent="0.25">
      <c r="A30" s="147">
        <v>22</v>
      </c>
      <c r="B30" s="148"/>
      <c r="C30" s="148"/>
      <c r="D30" s="255">
        <f>SUMIFS('Vzdělávání pedagogů'!G$10:G$309,'Vzdělávání pedagogů'!B$10:B$309,B$9:B$108,'Vzdělávání pedagogů'!C$10:C$309,C$9:C$108)</f>
        <v>0</v>
      </c>
      <c r="E30" s="148"/>
      <c r="F30">
        <v>1</v>
      </c>
      <c r="G30" s="256">
        <f t="shared" si="0"/>
        <v>0</v>
      </c>
      <c r="H30" s="256" t="str">
        <f t="shared" si="1"/>
        <v xml:space="preserve"> </v>
      </c>
    </row>
    <row r="31" spans="1:8" x14ac:dyDescent="0.25">
      <c r="A31" s="147">
        <v>23</v>
      </c>
      <c r="B31" s="149"/>
      <c r="C31" s="149"/>
      <c r="D31" s="255">
        <f>SUMIFS('Vzdělávání pedagogů'!G$10:G$309,'Vzdělávání pedagogů'!B$10:B$309,B$9:B$108,'Vzdělávání pedagogů'!C$10:C$309,C$9:C$108)</f>
        <v>0</v>
      </c>
      <c r="E31" s="148"/>
      <c r="F31">
        <v>1</v>
      </c>
      <c r="G31" s="256">
        <f t="shared" si="0"/>
        <v>0</v>
      </c>
      <c r="H31" s="256" t="str">
        <f t="shared" si="1"/>
        <v xml:space="preserve"> </v>
      </c>
    </row>
    <row r="32" spans="1:8" x14ac:dyDescent="0.25">
      <c r="A32" s="147">
        <v>24</v>
      </c>
      <c r="B32" s="148"/>
      <c r="C32" s="148"/>
      <c r="D32" s="255">
        <f>SUMIFS('Vzdělávání pedagogů'!G$10:G$309,'Vzdělávání pedagogů'!B$10:B$309,B$9:B$108,'Vzdělávání pedagogů'!C$10:C$309,C$9:C$108)</f>
        <v>0</v>
      </c>
      <c r="E32" s="148"/>
      <c r="F32">
        <v>1</v>
      </c>
      <c r="G32" s="256">
        <f t="shared" si="0"/>
        <v>0</v>
      </c>
      <c r="H32" s="256" t="str">
        <f t="shared" si="1"/>
        <v xml:space="preserve"> </v>
      </c>
    </row>
    <row r="33" spans="1:8" x14ac:dyDescent="0.25">
      <c r="A33" s="147">
        <v>25</v>
      </c>
      <c r="B33" s="148"/>
      <c r="C33" s="148"/>
      <c r="D33" s="255">
        <f>SUMIFS('Vzdělávání pedagogů'!G$10:G$309,'Vzdělávání pedagogů'!B$10:B$309,B$9:B$108,'Vzdělávání pedagogů'!C$10:C$309,C$9:C$108)</f>
        <v>0</v>
      </c>
      <c r="E33" s="148"/>
      <c r="F33">
        <v>1</v>
      </c>
      <c r="G33" s="256">
        <f t="shared" si="0"/>
        <v>0</v>
      </c>
      <c r="H33" s="256" t="str">
        <f t="shared" si="1"/>
        <v xml:space="preserve"> </v>
      </c>
    </row>
    <row r="34" spans="1:8" x14ac:dyDescent="0.25">
      <c r="A34" s="147">
        <v>26</v>
      </c>
      <c r="B34" s="148"/>
      <c r="C34" s="148"/>
      <c r="D34" s="255">
        <f>SUMIFS('Vzdělávání pedagogů'!G$10:G$309,'Vzdělávání pedagogů'!B$10:B$309,B$9:B$108,'Vzdělávání pedagogů'!C$10:C$309,C$9:C$108)</f>
        <v>0</v>
      </c>
      <c r="E34" s="148"/>
      <c r="F34">
        <v>1</v>
      </c>
      <c r="G34" s="256">
        <f t="shared" si="0"/>
        <v>0</v>
      </c>
      <c r="H34" s="256" t="str">
        <f t="shared" si="1"/>
        <v xml:space="preserve"> </v>
      </c>
    </row>
    <row r="35" spans="1:8" x14ac:dyDescent="0.25">
      <c r="A35" s="147">
        <v>27</v>
      </c>
      <c r="B35" s="148"/>
      <c r="C35" s="148"/>
      <c r="D35" s="255">
        <f>SUMIFS('Vzdělávání pedagogů'!G$10:G$309,'Vzdělávání pedagogů'!B$10:B$309,B$9:B$108,'Vzdělávání pedagogů'!C$10:C$309,C$9:C$108)</f>
        <v>0</v>
      </c>
      <c r="E35" s="148"/>
      <c r="F35">
        <v>1</v>
      </c>
      <c r="G35" s="256">
        <f t="shared" si="0"/>
        <v>0</v>
      </c>
      <c r="H35" s="256" t="str">
        <f t="shared" si="1"/>
        <v xml:space="preserve"> </v>
      </c>
    </row>
    <row r="36" spans="1:8" x14ac:dyDescent="0.25">
      <c r="A36" s="147">
        <v>28</v>
      </c>
      <c r="B36" s="148"/>
      <c r="C36" s="148"/>
      <c r="D36" s="255">
        <f>SUMIFS('Vzdělávání pedagogů'!G$10:G$309,'Vzdělávání pedagogů'!B$10:B$309,B$9:B$108,'Vzdělávání pedagogů'!C$10:C$309,C$9:C$108)</f>
        <v>0</v>
      </c>
      <c r="E36" s="148"/>
      <c r="F36">
        <v>1</v>
      </c>
      <c r="G36" s="256">
        <f t="shared" si="0"/>
        <v>0</v>
      </c>
      <c r="H36" s="256" t="str">
        <f t="shared" si="1"/>
        <v xml:space="preserve"> </v>
      </c>
    </row>
    <row r="37" spans="1:8" x14ac:dyDescent="0.25">
      <c r="A37" s="147">
        <v>29</v>
      </c>
      <c r="B37" s="148"/>
      <c r="C37" s="148"/>
      <c r="D37" s="255">
        <f>SUMIFS('Vzdělávání pedagogů'!G$10:G$309,'Vzdělávání pedagogů'!B$10:B$309,B$9:B$108,'Vzdělávání pedagogů'!C$10:C$309,C$9:C$108)</f>
        <v>0</v>
      </c>
      <c r="E37" s="148"/>
      <c r="F37">
        <v>1</v>
      </c>
      <c r="G37" s="256">
        <f t="shared" si="0"/>
        <v>0</v>
      </c>
      <c r="H37" s="256" t="str">
        <f t="shared" si="1"/>
        <v xml:space="preserve"> </v>
      </c>
    </row>
    <row r="38" spans="1:8" x14ac:dyDescent="0.25">
      <c r="A38" s="147">
        <v>30</v>
      </c>
      <c r="B38" s="148"/>
      <c r="C38" s="148"/>
      <c r="D38" s="255">
        <f>SUMIFS('Vzdělávání pedagogů'!G$10:G$309,'Vzdělávání pedagogů'!B$10:B$309,B$9:B$108,'Vzdělávání pedagogů'!C$10:C$309,C$9:C$108)</f>
        <v>0</v>
      </c>
      <c r="E38" s="148"/>
      <c r="F38">
        <v>1</v>
      </c>
      <c r="G38" s="256">
        <f t="shared" si="0"/>
        <v>0</v>
      </c>
      <c r="H38" s="256" t="str">
        <f t="shared" si="1"/>
        <v xml:space="preserve"> </v>
      </c>
    </row>
    <row r="39" spans="1:8" x14ac:dyDescent="0.25">
      <c r="A39" s="147">
        <v>31</v>
      </c>
      <c r="B39" s="148"/>
      <c r="C39" s="148"/>
      <c r="D39" s="255">
        <f>SUMIFS('Vzdělávání pedagogů'!G$10:G$309,'Vzdělávání pedagogů'!B$10:B$309,B$9:B$108,'Vzdělávání pedagogů'!C$10:C$309,C$9:C$108)</f>
        <v>0</v>
      </c>
      <c r="E39" s="148"/>
      <c r="F39">
        <v>1</v>
      </c>
      <c r="G39" s="256">
        <f t="shared" si="0"/>
        <v>0</v>
      </c>
      <c r="H39" s="256" t="str">
        <f t="shared" si="1"/>
        <v xml:space="preserve"> </v>
      </c>
    </row>
    <row r="40" spans="1:8" x14ac:dyDescent="0.25">
      <c r="A40" s="147">
        <v>32</v>
      </c>
      <c r="B40" s="148"/>
      <c r="C40" s="148"/>
      <c r="D40" s="255">
        <f>SUMIFS('Vzdělávání pedagogů'!G$10:G$309,'Vzdělávání pedagogů'!B$10:B$309,B$9:B$108,'Vzdělávání pedagogů'!C$10:C$309,C$9:C$108)</f>
        <v>0</v>
      </c>
      <c r="E40" s="148"/>
      <c r="F40">
        <v>1</v>
      </c>
      <c r="G40" s="256">
        <f t="shared" si="0"/>
        <v>0</v>
      </c>
      <c r="H40" s="256" t="str">
        <f t="shared" si="1"/>
        <v xml:space="preserve"> </v>
      </c>
    </row>
    <row r="41" spans="1:8" x14ac:dyDescent="0.25">
      <c r="A41" s="147">
        <v>33</v>
      </c>
      <c r="B41" s="148"/>
      <c r="C41" s="148"/>
      <c r="D41" s="255">
        <f>SUMIFS('Vzdělávání pedagogů'!G$10:G$309,'Vzdělávání pedagogů'!B$10:B$309,B$9:B$108,'Vzdělávání pedagogů'!C$10:C$309,C$9:C$108)</f>
        <v>0</v>
      </c>
      <c r="E41" s="148"/>
      <c r="F41">
        <v>1</v>
      </c>
      <c r="G41" s="256">
        <f t="shared" si="0"/>
        <v>0</v>
      </c>
      <c r="H41" s="256" t="str">
        <f t="shared" si="1"/>
        <v xml:space="preserve"> </v>
      </c>
    </row>
    <row r="42" spans="1:8" x14ac:dyDescent="0.25">
      <c r="A42" s="147">
        <v>34</v>
      </c>
      <c r="B42" s="148"/>
      <c r="C42" s="148"/>
      <c r="D42" s="255">
        <f>SUMIFS('Vzdělávání pedagogů'!G$10:G$309,'Vzdělávání pedagogů'!B$10:B$309,B$9:B$108,'Vzdělávání pedagogů'!C$10:C$309,C$9:C$108)</f>
        <v>0</v>
      </c>
      <c r="E42" s="148"/>
      <c r="F42">
        <v>1</v>
      </c>
      <c r="G42" s="256">
        <f t="shared" si="0"/>
        <v>0</v>
      </c>
      <c r="H42" s="256" t="str">
        <f t="shared" si="1"/>
        <v xml:space="preserve"> </v>
      </c>
    </row>
    <row r="43" spans="1:8" x14ac:dyDescent="0.25">
      <c r="A43" s="147">
        <v>35</v>
      </c>
      <c r="B43" s="148"/>
      <c r="C43" s="148"/>
      <c r="D43" s="255">
        <f>SUMIFS('Vzdělávání pedagogů'!G$10:G$309,'Vzdělávání pedagogů'!B$10:B$309,B$9:B$108,'Vzdělávání pedagogů'!C$10:C$309,C$9:C$108)</f>
        <v>0</v>
      </c>
      <c r="E43" s="148"/>
      <c r="F43">
        <v>1</v>
      </c>
      <c r="G43" s="256">
        <f t="shared" si="0"/>
        <v>0</v>
      </c>
      <c r="H43" s="256" t="str">
        <f t="shared" si="1"/>
        <v xml:space="preserve"> </v>
      </c>
    </row>
    <row r="44" spans="1:8" x14ac:dyDescent="0.25">
      <c r="A44" s="147">
        <v>36</v>
      </c>
      <c r="B44" s="148"/>
      <c r="C44" s="148"/>
      <c r="D44" s="255">
        <f>SUMIFS('Vzdělávání pedagogů'!G$10:G$309,'Vzdělávání pedagogů'!B$10:B$309,B$9:B$108,'Vzdělávání pedagogů'!C$10:C$309,C$9:C$108)</f>
        <v>0</v>
      </c>
      <c r="E44" s="148"/>
      <c r="F44">
        <v>1</v>
      </c>
      <c r="G44" s="256">
        <f t="shared" si="0"/>
        <v>0</v>
      </c>
      <c r="H44" s="256" t="str">
        <f t="shared" si="1"/>
        <v xml:space="preserve"> </v>
      </c>
    </row>
    <row r="45" spans="1:8" x14ac:dyDescent="0.25">
      <c r="A45" s="147">
        <v>37</v>
      </c>
      <c r="B45" s="148"/>
      <c r="C45" s="148"/>
      <c r="D45" s="255">
        <f>SUMIFS('Vzdělávání pedagogů'!G$10:G$309,'Vzdělávání pedagogů'!B$10:B$309,B$9:B$108,'Vzdělávání pedagogů'!C$10:C$309,C$9:C$108)</f>
        <v>0</v>
      </c>
      <c r="E45" s="148"/>
      <c r="F45">
        <v>1</v>
      </c>
      <c r="G45" s="256">
        <f t="shared" si="0"/>
        <v>0</v>
      </c>
      <c r="H45" s="256" t="str">
        <f t="shared" si="1"/>
        <v xml:space="preserve"> </v>
      </c>
    </row>
    <row r="46" spans="1:8" x14ac:dyDescent="0.25">
      <c r="A46" s="147">
        <v>38</v>
      </c>
      <c r="B46" s="148"/>
      <c r="C46" s="148"/>
      <c r="D46" s="255">
        <f>SUMIFS('Vzdělávání pedagogů'!G$10:G$309,'Vzdělávání pedagogů'!B$10:B$309,B$9:B$108,'Vzdělávání pedagogů'!C$10:C$309,C$9:C$108)</f>
        <v>0</v>
      </c>
      <c r="E46" s="148"/>
      <c r="F46">
        <v>1</v>
      </c>
      <c r="G46" s="256">
        <f t="shared" si="0"/>
        <v>0</v>
      </c>
      <c r="H46" s="256" t="str">
        <f t="shared" si="1"/>
        <v xml:space="preserve"> </v>
      </c>
    </row>
    <row r="47" spans="1:8" x14ac:dyDescent="0.25">
      <c r="A47" s="147">
        <v>39</v>
      </c>
      <c r="B47" s="148"/>
      <c r="C47" s="148"/>
      <c r="D47" s="255">
        <f>SUMIFS('Vzdělávání pedagogů'!G$10:G$309,'Vzdělávání pedagogů'!B$10:B$309,B$9:B$108,'Vzdělávání pedagogů'!C$10:C$309,C$9:C$108)</f>
        <v>0</v>
      </c>
      <c r="E47" s="148"/>
      <c r="F47">
        <v>1</v>
      </c>
      <c r="G47" s="256">
        <f t="shared" si="0"/>
        <v>0</v>
      </c>
      <c r="H47" s="256" t="str">
        <f t="shared" si="1"/>
        <v xml:space="preserve"> </v>
      </c>
    </row>
    <row r="48" spans="1:8" x14ac:dyDescent="0.25">
      <c r="A48" s="147">
        <v>40</v>
      </c>
      <c r="B48" s="148"/>
      <c r="C48" s="148"/>
      <c r="D48" s="255">
        <f>SUMIFS('Vzdělávání pedagogů'!G$10:G$309,'Vzdělávání pedagogů'!B$10:B$309,B$9:B$108,'Vzdělávání pedagogů'!C$10:C$309,C$9:C$108)</f>
        <v>0</v>
      </c>
      <c r="E48" s="148"/>
      <c r="F48">
        <v>1</v>
      </c>
      <c r="G48" s="256">
        <f t="shared" si="0"/>
        <v>0</v>
      </c>
      <c r="H48" s="256" t="str">
        <f t="shared" si="1"/>
        <v xml:space="preserve"> </v>
      </c>
    </row>
    <row r="49" spans="1:8" x14ac:dyDescent="0.25">
      <c r="A49" s="147">
        <v>41</v>
      </c>
      <c r="B49" s="148"/>
      <c r="C49" s="148"/>
      <c r="D49" s="255">
        <f>SUMIFS('Vzdělávání pedagogů'!G$10:G$309,'Vzdělávání pedagogů'!B$10:B$309,B$9:B$108,'Vzdělávání pedagogů'!C$10:C$309,C$9:C$108)</f>
        <v>0</v>
      </c>
      <c r="E49" s="148"/>
      <c r="F49">
        <v>1</v>
      </c>
      <c r="G49" s="256">
        <f t="shared" si="0"/>
        <v>0</v>
      </c>
      <c r="H49" s="256" t="str">
        <f t="shared" si="1"/>
        <v xml:space="preserve"> </v>
      </c>
    </row>
    <row r="50" spans="1:8" x14ac:dyDescent="0.25">
      <c r="A50" s="147">
        <v>42</v>
      </c>
      <c r="B50" s="148"/>
      <c r="C50" s="148"/>
      <c r="D50" s="255">
        <f>SUMIFS('Vzdělávání pedagogů'!G$10:G$309,'Vzdělávání pedagogů'!B$10:B$309,B$9:B$108,'Vzdělávání pedagogů'!C$10:C$309,C$9:C$108)</f>
        <v>0</v>
      </c>
      <c r="E50" s="148"/>
      <c r="F50">
        <v>1</v>
      </c>
      <c r="G50" s="256">
        <f t="shared" si="0"/>
        <v>0</v>
      </c>
      <c r="H50" s="256" t="str">
        <f t="shared" si="1"/>
        <v xml:space="preserve"> </v>
      </c>
    </row>
    <row r="51" spans="1:8" x14ac:dyDescent="0.25">
      <c r="A51" s="147">
        <v>43</v>
      </c>
      <c r="B51" s="148"/>
      <c r="C51" s="148"/>
      <c r="D51" s="255">
        <f>SUMIFS('Vzdělávání pedagogů'!G$10:G$309,'Vzdělávání pedagogů'!B$10:B$309,B$9:B$108,'Vzdělávání pedagogů'!C$10:C$309,C$9:C$108)</f>
        <v>0</v>
      </c>
      <c r="E51" s="148"/>
      <c r="F51">
        <v>1</v>
      </c>
      <c r="G51" s="256">
        <f t="shared" si="0"/>
        <v>0</v>
      </c>
      <c r="H51" s="256" t="str">
        <f t="shared" si="1"/>
        <v xml:space="preserve"> </v>
      </c>
    </row>
    <row r="52" spans="1:8" x14ac:dyDescent="0.25">
      <c r="A52" s="147">
        <v>44</v>
      </c>
      <c r="B52" s="148"/>
      <c r="C52" s="148"/>
      <c r="D52" s="255">
        <f>SUMIFS('Vzdělávání pedagogů'!G$10:G$309,'Vzdělávání pedagogů'!B$10:B$309,B$9:B$108,'Vzdělávání pedagogů'!C$10:C$309,C$9:C$108)</f>
        <v>0</v>
      </c>
      <c r="E52" s="148"/>
      <c r="F52">
        <v>1</v>
      </c>
      <c r="G52" s="256">
        <f t="shared" si="0"/>
        <v>0</v>
      </c>
      <c r="H52" s="256" t="str">
        <f t="shared" si="1"/>
        <v xml:space="preserve"> </v>
      </c>
    </row>
    <row r="53" spans="1:8" x14ac:dyDescent="0.25">
      <c r="A53" s="147">
        <v>45</v>
      </c>
      <c r="B53" s="148"/>
      <c r="C53" s="148"/>
      <c r="D53" s="255">
        <f>SUMIFS('Vzdělávání pedagogů'!G$10:G$309,'Vzdělávání pedagogů'!B$10:B$309,B$9:B$108,'Vzdělávání pedagogů'!C$10:C$309,C$9:C$108)</f>
        <v>0</v>
      </c>
      <c r="E53" s="148"/>
      <c r="F53">
        <v>1</v>
      </c>
      <c r="G53" s="256">
        <f t="shared" si="0"/>
        <v>0</v>
      </c>
      <c r="H53" s="256" t="str">
        <f t="shared" si="1"/>
        <v xml:space="preserve"> </v>
      </c>
    </row>
    <row r="54" spans="1:8" x14ac:dyDescent="0.25">
      <c r="A54" s="147">
        <v>46</v>
      </c>
      <c r="B54" s="149"/>
      <c r="C54" s="149"/>
      <c r="D54" s="255">
        <f>SUMIFS('Vzdělávání pedagogů'!G$10:G$309,'Vzdělávání pedagogů'!B$10:B$309,B$9:B$108,'Vzdělávání pedagogů'!C$10:C$309,C$9:C$108)</f>
        <v>0</v>
      </c>
      <c r="E54" s="148"/>
      <c r="F54">
        <v>1</v>
      </c>
      <c r="G54" s="256">
        <f t="shared" si="0"/>
        <v>0</v>
      </c>
      <c r="H54" s="256" t="str">
        <f t="shared" si="1"/>
        <v xml:space="preserve"> </v>
      </c>
    </row>
    <row r="55" spans="1:8" x14ac:dyDescent="0.25">
      <c r="A55" s="147">
        <v>47</v>
      </c>
      <c r="B55" s="148"/>
      <c r="C55" s="148"/>
      <c r="D55" s="255">
        <f>SUMIFS('Vzdělávání pedagogů'!G$10:G$309,'Vzdělávání pedagogů'!B$10:B$309,B$9:B$108,'Vzdělávání pedagogů'!C$10:C$309,C$9:C$108)</f>
        <v>0</v>
      </c>
      <c r="E55" s="148"/>
      <c r="F55">
        <v>1</v>
      </c>
      <c r="G55" s="256">
        <f t="shared" si="0"/>
        <v>0</v>
      </c>
      <c r="H55" s="256" t="str">
        <f t="shared" si="1"/>
        <v xml:space="preserve"> </v>
      </c>
    </row>
    <row r="56" spans="1:8" x14ac:dyDescent="0.25">
      <c r="A56" s="147">
        <v>48</v>
      </c>
      <c r="B56" s="148"/>
      <c r="C56" s="148"/>
      <c r="D56" s="255">
        <f>SUMIFS('Vzdělávání pedagogů'!G$10:G$309,'Vzdělávání pedagogů'!B$10:B$309,B$9:B$108,'Vzdělávání pedagogů'!C$10:C$309,C$9:C$108)</f>
        <v>0</v>
      </c>
      <c r="E56" s="148"/>
      <c r="F56">
        <v>1</v>
      </c>
      <c r="G56" s="256">
        <f t="shared" si="0"/>
        <v>0</v>
      </c>
      <c r="H56" s="256" t="str">
        <f t="shared" si="1"/>
        <v xml:space="preserve"> </v>
      </c>
    </row>
    <row r="57" spans="1:8" x14ac:dyDescent="0.25">
      <c r="A57" s="147">
        <v>49</v>
      </c>
      <c r="B57" s="148"/>
      <c r="C57" s="148"/>
      <c r="D57" s="255">
        <f>SUMIFS('Vzdělávání pedagogů'!G$10:G$309,'Vzdělávání pedagogů'!B$10:B$309,B$9:B$108,'Vzdělávání pedagogů'!C$10:C$309,C$9:C$108)</f>
        <v>0</v>
      </c>
      <c r="E57" s="148"/>
      <c r="F57">
        <v>1</v>
      </c>
      <c r="G57" s="256">
        <f t="shared" si="0"/>
        <v>0</v>
      </c>
      <c r="H57" s="256" t="str">
        <f t="shared" si="1"/>
        <v xml:space="preserve"> </v>
      </c>
    </row>
    <row r="58" spans="1:8" x14ac:dyDescent="0.25">
      <c r="A58" s="147">
        <v>50</v>
      </c>
      <c r="B58" s="148"/>
      <c r="C58" s="148"/>
      <c r="D58" s="255">
        <f>SUMIFS('Vzdělávání pedagogů'!G$10:G$309,'Vzdělávání pedagogů'!B$10:B$309,B$9:B$108,'Vzdělávání pedagogů'!C$10:C$309,C$9:C$108)</f>
        <v>0</v>
      </c>
      <c r="E58" s="148"/>
      <c r="F58">
        <v>1</v>
      </c>
      <c r="G58" s="256">
        <f t="shared" si="0"/>
        <v>0</v>
      </c>
      <c r="H58" s="256" t="str">
        <f t="shared" si="1"/>
        <v xml:space="preserve"> </v>
      </c>
    </row>
    <row r="59" spans="1:8" x14ac:dyDescent="0.25">
      <c r="A59" s="147">
        <v>51</v>
      </c>
      <c r="B59" s="148"/>
      <c r="C59" s="148"/>
      <c r="D59" s="255">
        <f>SUMIFS('Vzdělávání pedagogů'!G$10:G$309,'Vzdělávání pedagogů'!B$10:B$309,B$9:B$108,'Vzdělávání pedagogů'!C$10:C$309,C$9:C$108)</f>
        <v>0</v>
      </c>
      <c r="E59" s="148"/>
      <c r="F59">
        <v>1</v>
      </c>
      <c r="G59" s="256">
        <f t="shared" si="0"/>
        <v>0</v>
      </c>
      <c r="H59" s="256" t="str">
        <f t="shared" si="1"/>
        <v xml:space="preserve"> </v>
      </c>
    </row>
    <row r="60" spans="1:8" x14ac:dyDescent="0.25">
      <c r="A60" s="147">
        <v>52</v>
      </c>
      <c r="B60" s="148"/>
      <c r="C60" s="148"/>
      <c r="D60" s="255">
        <f>SUMIFS('Vzdělávání pedagogů'!G$10:G$309,'Vzdělávání pedagogů'!B$10:B$309,B$9:B$108,'Vzdělávání pedagogů'!C$10:C$309,C$9:C$108)</f>
        <v>0</v>
      </c>
      <c r="E60" s="148"/>
      <c r="F60">
        <v>1</v>
      </c>
      <c r="G60" s="256">
        <f t="shared" si="0"/>
        <v>0</v>
      </c>
      <c r="H60" s="256" t="str">
        <f t="shared" si="1"/>
        <v xml:space="preserve"> </v>
      </c>
    </row>
    <row r="61" spans="1:8" x14ac:dyDescent="0.25">
      <c r="A61" s="147">
        <v>53</v>
      </c>
      <c r="B61" s="148"/>
      <c r="C61" s="148"/>
      <c r="D61" s="255">
        <f>SUMIFS('Vzdělávání pedagogů'!G$10:G$309,'Vzdělávání pedagogů'!B$10:B$309,B$9:B$108,'Vzdělávání pedagogů'!C$10:C$309,C$9:C$108)</f>
        <v>0</v>
      </c>
      <c r="E61" s="148"/>
      <c r="F61">
        <v>1</v>
      </c>
      <c r="G61" s="256">
        <f t="shared" si="0"/>
        <v>0</v>
      </c>
      <c r="H61" s="256" t="str">
        <f t="shared" si="1"/>
        <v xml:space="preserve"> </v>
      </c>
    </row>
    <row r="62" spans="1:8" x14ac:dyDescent="0.25">
      <c r="A62" s="147">
        <v>54</v>
      </c>
      <c r="B62" s="148"/>
      <c r="C62" s="148"/>
      <c r="D62" s="255">
        <f>SUMIFS('Vzdělávání pedagogů'!G$10:G$309,'Vzdělávání pedagogů'!B$10:B$309,B$9:B$108,'Vzdělávání pedagogů'!C$10:C$309,C$9:C$108)</f>
        <v>0</v>
      </c>
      <c r="E62" s="148"/>
      <c r="F62">
        <v>1</v>
      </c>
      <c r="G62" s="256">
        <f t="shared" si="0"/>
        <v>0</v>
      </c>
      <c r="H62" s="256" t="str">
        <f t="shared" si="1"/>
        <v xml:space="preserve"> </v>
      </c>
    </row>
    <row r="63" spans="1:8" x14ac:dyDescent="0.25">
      <c r="A63" s="147">
        <v>55</v>
      </c>
      <c r="B63" s="148"/>
      <c r="C63" s="148"/>
      <c r="D63" s="255">
        <f>SUMIFS('Vzdělávání pedagogů'!G$10:G$309,'Vzdělávání pedagogů'!B$10:B$309,B$9:B$108,'Vzdělávání pedagogů'!C$10:C$309,C$9:C$108)</f>
        <v>0</v>
      </c>
      <c r="E63" s="148"/>
      <c r="F63">
        <v>1</v>
      </c>
      <c r="G63" s="256">
        <f t="shared" si="0"/>
        <v>0</v>
      </c>
      <c r="H63" s="256" t="str">
        <f t="shared" si="1"/>
        <v xml:space="preserve"> </v>
      </c>
    </row>
    <row r="64" spans="1:8" x14ac:dyDescent="0.25">
      <c r="A64" s="147">
        <v>56</v>
      </c>
      <c r="B64" s="148"/>
      <c r="C64" s="148"/>
      <c r="D64" s="255">
        <f>SUMIFS('Vzdělávání pedagogů'!G$10:G$309,'Vzdělávání pedagogů'!B$10:B$309,B$9:B$108,'Vzdělávání pedagogů'!C$10:C$309,C$9:C$108)</f>
        <v>0</v>
      </c>
      <c r="E64" s="148"/>
      <c r="F64">
        <v>1</v>
      </c>
      <c r="G64" s="256">
        <f t="shared" si="0"/>
        <v>0</v>
      </c>
      <c r="H64" s="256" t="str">
        <f t="shared" si="1"/>
        <v xml:space="preserve"> </v>
      </c>
    </row>
    <row r="65" spans="1:8" x14ac:dyDescent="0.25">
      <c r="A65" s="147">
        <v>57</v>
      </c>
      <c r="B65" s="148"/>
      <c r="C65" s="148"/>
      <c r="D65" s="255">
        <f>SUMIFS('Vzdělávání pedagogů'!G$10:G$309,'Vzdělávání pedagogů'!B$10:B$309,B$9:B$108,'Vzdělávání pedagogů'!C$10:C$309,C$9:C$108)</f>
        <v>0</v>
      </c>
      <c r="E65" s="148"/>
      <c r="F65">
        <v>1</v>
      </c>
      <c r="G65" s="256">
        <f t="shared" si="0"/>
        <v>0</v>
      </c>
      <c r="H65" s="256" t="str">
        <f t="shared" si="1"/>
        <v xml:space="preserve"> </v>
      </c>
    </row>
    <row r="66" spans="1:8" x14ac:dyDescent="0.25">
      <c r="A66" s="147">
        <v>58</v>
      </c>
      <c r="B66" s="148"/>
      <c r="C66" s="148"/>
      <c r="D66" s="255">
        <f>SUMIFS('Vzdělávání pedagogů'!G$10:G$309,'Vzdělávání pedagogů'!B$10:B$309,B$9:B$108,'Vzdělávání pedagogů'!C$10:C$309,C$9:C$108)</f>
        <v>0</v>
      </c>
      <c r="E66" s="148"/>
      <c r="F66">
        <v>1</v>
      </c>
      <c r="G66" s="256">
        <f t="shared" si="0"/>
        <v>0</v>
      </c>
      <c r="H66" s="256" t="str">
        <f t="shared" si="1"/>
        <v xml:space="preserve"> </v>
      </c>
    </row>
    <row r="67" spans="1:8" x14ac:dyDescent="0.25">
      <c r="A67" s="147">
        <v>59</v>
      </c>
      <c r="B67" s="148"/>
      <c r="C67" s="148"/>
      <c r="D67" s="255">
        <f>SUMIFS('Vzdělávání pedagogů'!G$10:G$309,'Vzdělávání pedagogů'!B$10:B$309,B$9:B$108,'Vzdělávání pedagogů'!C$10:C$309,C$9:C$108)</f>
        <v>0</v>
      </c>
      <c r="E67" s="148"/>
      <c r="F67">
        <v>1</v>
      </c>
      <c r="G67" s="256">
        <f t="shared" si="0"/>
        <v>0</v>
      </c>
      <c r="H67" s="256" t="str">
        <f t="shared" si="1"/>
        <v xml:space="preserve"> </v>
      </c>
    </row>
    <row r="68" spans="1:8" x14ac:dyDescent="0.25">
      <c r="A68" s="147">
        <v>60</v>
      </c>
      <c r="B68" s="148"/>
      <c r="C68" s="148"/>
      <c r="D68" s="255">
        <f>SUMIFS('Vzdělávání pedagogů'!G$10:G$309,'Vzdělávání pedagogů'!B$10:B$309,B$9:B$108,'Vzdělávání pedagogů'!C$10:C$309,C$9:C$108)</f>
        <v>0</v>
      </c>
      <c r="E68" s="148"/>
      <c r="F68">
        <v>1</v>
      </c>
      <c r="G68" s="256">
        <f t="shared" si="0"/>
        <v>0</v>
      </c>
      <c r="H68" s="256" t="str">
        <f t="shared" si="1"/>
        <v xml:space="preserve"> </v>
      </c>
    </row>
    <row r="69" spans="1:8" x14ac:dyDescent="0.25">
      <c r="A69" s="147">
        <v>61</v>
      </c>
      <c r="B69" s="148"/>
      <c r="C69" s="148"/>
      <c r="D69" s="255">
        <f>SUMIFS('Vzdělávání pedagogů'!G$10:G$309,'Vzdělávání pedagogů'!B$10:B$309,B$9:B$108,'Vzdělávání pedagogů'!C$10:C$309,C$9:C$108)</f>
        <v>0</v>
      </c>
      <c r="E69" s="148"/>
      <c r="F69">
        <v>1</v>
      </c>
      <c r="G69" s="256">
        <f t="shared" si="0"/>
        <v>0</v>
      </c>
      <c r="H69" s="256" t="str">
        <f t="shared" si="1"/>
        <v xml:space="preserve"> </v>
      </c>
    </row>
    <row r="70" spans="1:8" x14ac:dyDescent="0.25">
      <c r="A70" s="147">
        <v>62</v>
      </c>
      <c r="B70" s="148"/>
      <c r="C70" s="148"/>
      <c r="D70" s="255">
        <f>SUMIFS('Vzdělávání pedagogů'!G$10:G$309,'Vzdělávání pedagogů'!B$10:B$309,B$9:B$108,'Vzdělávání pedagogů'!C$10:C$309,C$9:C$108)</f>
        <v>0</v>
      </c>
      <c r="E70" s="148"/>
      <c r="F70">
        <v>1</v>
      </c>
      <c r="G70" s="256">
        <f t="shared" si="0"/>
        <v>0</v>
      </c>
      <c r="H70" s="256" t="str">
        <f t="shared" si="1"/>
        <v xml:space="preserve"> </v>
      </c>
    </row>
    <row r="71" spans="1:8" x14ac:dyDescent="0.25">
      <c r="A71" s="147">
        <v>63</v>
      </c>
      <c r="B71" s="148"/>
      <c r="C71" s="148"/>
      <c r="D71" s="255">
        <f>SUMIFS('Vzdělávání pedagogů'!G$10:G$309,'Vzdělávání pedagogů'!B$10:B$309,B$9:B$108,'Vzdělávání pedagogů'!C$10:C$309,C$9:C$108)</f>
        <v>0</v>
      </c>
      <c r="E71" s="148"/>
      <c r="F71">
        <v>1</v>
      </c>
      <c r="G71" s="256">
        <f t="shared" si="0"/>
        <v>0</v>
      </c>
      <c r="H71" s="256" t="str">
        <f t="shared" si="1"/>
        <v xml:space="preserve"> </v>
      </c>
    </row>
    <row r="72" spans="1:8" x14ac:dyDescent="0.25">
      <c r="A72" s="147">
        <v>64</v>
      </c>
      <c r="B72" s="148"/>
      <c r="C72" s="148"/>
      <c r="D72" s="255">
        <f>SUMIFS('Vzdělávání pedagogů'!G$10:G$309,'Vzdělávání pedagogů'!B$10:B$309,B$9:B$108,'Vzdělávání pedagogů'!C$10:C$309,C$9:C$108)</f>
        <v>0</v>
      </c>
      <c r="E72" s="148"/>
      <c r="F72">
        <v>1</v>
      </c>
      <c r="G72" s="256">
        <f t="shared" si="0"/>
        <v>0</v>
      </c>
      <c r="H72" s="256" t="str">
        <f t="shared" si="1"/>
        <v xml:space="preserve"> </v>
      </c>
    </row>
    <row r="73" spans="1:8" x14ac:dyDescent="0.25">
      <c r="A73" s="147">
        <v>65</v>
      </c>
      <c r="B73" s="148"/>
      <c r="C73" s="148"/>
      <c r="D73" s="255">
        <f>SUMIFS('Vzdělávání pedagogů'!G$10:G$309,'Vzdělávání pedagogů'!B$10:B$309,B$9:B$108,'Vzdělávání pedagogů'!C$10:C$309,C$9:C$108)</f>
        <v>0</v>
      </c>
      <c r="E73" s="148"/>
      <c r="F73">
        <v>1</v>
      </c>
      <c r="G73" s="256">
        <f t="shared" si="0"/>
        <v>0</v>
      </c>
      <c r="H73" s="256" t="str">
        <f t="shared" si="1"/>
        <v xml:space="preserve"> </v>
      </c>
    </row>
    <row r="74" spans="1:8" x14ac:dyDescent="0.25">
      <c r="A74" s="147">
        <v>66</v>
      </c>
      <c r="B74" s="148"/>
      <c r="C74" s="148"/>
      <c r="D74" s="255">
        <f>SUMIFS('Vzdělávání pedagogů'!G$10:G$309,'Vzdělávání pedagogů'!B$10:B$309,B$9:B$108,'Vzdělávání pedagogů'!C$10:C$309,C$9:C$108)</f>
        <v>0</v>
      </c>
      <c r="E74" s="148"/>
      <c r="F74">
        <v>1</v>
      </c>
      <c r="G74" s="256">
        <f t="shared" ref="G74:G108" si="2">SUMIFS(F$9:F$108,B$9:B$108,B$9:B$108,C$9:C$108,C$9:C$108)</f>
        <v>0</v>
      </c>
      <c r="H74" s="256" t="str">
        <f t="shared" ref="H74:H108" si="3">IF(G74&gt;1,"Jméno se opakuje"," ")</f>
        <v xml:space="preserve"> </v>
      </c>
    </row>
    <row r="75" spans="1:8" x14ac:dyDescent="0.25">
      <c r="A75" s="147">
        <v>67</v>
      </c>
      <c r="B75" s="148"/>
      <c r="C75" s="148"/>
      <c r="D75" s="255">
        <f>SUMIFS('Vzdělávání pedagogů'!G$10:G$309,'Vzdělávání pedagogů'!B$10:B$309,B$9:B$108,'Vzdělávání pedagogů'!C$10:C$309,C$9:C$108)</f>
        <v>0</v>
      </c>
      <c r="E75" s="148"/>
      <c r="F75">
        <v>1</v>
      </c>
      <c r="G75" s="256">
        <f t="shared" si="2"/>
        <v>0</v>
      </c>
      <c r="H75" s="256" t="str">
        <f t="shared" si="3"/>
        <v xml:space="preserve"> </v>
      </c>
    </row>
    <row r="76" spans="1:8" x14ac:dyDescent="0.25">
      <c r="A76" s="147">
        <v>68</v>
      </c>
      <c r="B76" s="148"/>
      <c r="C76" s="148"/>
      <c r="D76" s="255">
        <f>SUMIFS('Vzdělávání pedagogů'!G$10:G$309,'Vzdělávání pedagogů'!B$10:B$309,B$9:B$108,'Vzdělávání pedagogů'!C$10:C$309,C$9:C$108)</f>
        <v>0</v>
      </c>
      <c r="E76" s="148"/>
      <c r="F76">
        <v>1</v>
      </c>
      <c r="G76" s="256">
        <f t="shared" si="2"/>
        <v>0</v>
      </c>
      <c r="H76" s="256" t="str">
        <f t="shared" si="3"/>
        <v xml:space="preserve"> </v>
      </c>
    </row>
    <row r="77" spans="1:8" x14ac:dyDescent="0.25">
      <c r="A77" s="147">
        <v>69</v>
      </c>
      <c r="B77" s="148"/>
      <c r="C77" s="148"/>
      <c r="D77" s="255">
        <f>SUMIFS('Vzdělávání pedagogů'!G$10:G$309,'Vzdělávání pedagogů'!B$10:B$309,B$9:B$108,'Vzdělávání pedagogů'!C$10:C$309,C$9:C$108)</f>
        <v>0</v>
      </c>
      <c r="E77" s="148"/>
      <c r="F77">
        <v>1</v>
      </c>
      <c r="G77" s="256">
        <f t="shared" si="2"/>
        <v>0</v>
      </c>
      <c r="H77" s="256" t="str">
        <f t="shared" si="3"/>
        <v xml:space="preserve"> </v>
      </c>
    </row>
    <row r="78" spans="1:8" x14ac:dyDescent="0.25">
      <c r="A78" s="147">
        <v>70</v>
      </c>
      <c r="B78" s="148"/>
      <c r="C78" s="148"/>
      <c r="D78" s="255">
        <f>SUMIFS('Vzdělávání pedagogů'!G$10:G$309,'Vzdělávání pedagogů'!B$10:B$309,B$9:B$108,'Vzdělávání pedagogů'!C$10:C$309,C$9:C$108)</f>
        <v>0</v>
      </c>
      <c r="E78" s="148"/>
      <c r="F78">
        <v>1</v>
      </c>
      <c r="G78" s="256">
        <f t="shared" si="2"/>
        <v>0</v>
      </c>
      <c r="H78" s="256" t="str">
        <f t="shared" si="3"/>
        <v xml:space="preserve"> </v>
      </c>
    </row>
    <row r="79" spans="1:8" x14ac:dyDescent="0.25">
      <c r="A79" s="147">
        <v>71</v>
      </c>
      <c r="B79" s="148"/>
      <c r="C79" s="148"/>
      <c r="D79" s="255">
        <f>SUMIFS('Vzdělávání pedagogů'!G$10:G$309,'Vzdělávání pedagogů'!B$10:B$309,B$9:B$108,'Vzdělávání pedagogů'!C$10:C$309,C$9:C$108)</f>
        <v>0</v>
      </c>
      <c r="E79" s="148"/>
      <c r="F79">
        <v>1</v>
      </c>
      <c r="G79" s="256">
        <f t="shared" si="2"/>
        <v>0</v>
      </c>
      <c r="H79" s="256" t="str">
        <f t="shared" si="3"/>
        <v xml:space="preserve"> </v>
      </c>
    </row>
    <row r="80" spans="1:8" x14ac:dyDescent="0.25">
      <c r="A80" s="147">
        <v>72</v>
      </c>
      <c r="B80" s="148"/>
      <c r="C80" s="148"/>
      <c r="D80" s="255">
        <f>SUMIFS('Vzdělávání pedagogů'!G$10:G$309,'Vzdělávání pedagogů'!B$10:B$309,B$9:B$108,'Vzdělávání pedagogů'!C$10:C$309,C$9:C$108)</f>
        <v>0</v>
      </c>
      <c r="E80" s="148"/>
      <c r="F80">
        <v>1</v>
      </c>
      <c r="G80" s="256">
        <f t="shared" si="2"/>
        <v>0</v>
      </c>
      <c r="H80" s="256" t="str">
        <f t="shared" si="3"/>
        <v xml:space="preserve"> </v>
      </c>
    </row>
    <row r="81" spans="1:8" x14ac:dyDescent="0.25">
      <c r="A81" s="147">
        <v>73</v>
      </c>
      <c r="B81" s="148"/>
      <c r="C81" s="148"/>
      <c r="D81" s="255">
        <f>SUMIFS('Vzdělávání pedagogů'!G$10:G$309,'Vzdělávání pedagogů'!B$10:B$309,B$9:B$108,'Vzdělávání pedagogů'!C$10:C$309,C$9:C$108)</f>
        <v>0</v>
      </c>
      <c r="E81" s="148"/>
      <c r="F81">
        <v>1</v>
      </c>
      <c r="G81" s="256">
        <f t="shared" si="2"/>
        <v>0</v>
      </c>
      <c r="H81" s="256" t="str">
        <f t="shared" si="3"/>
        <v xml:space="preserve"> </v>
      </c>
    </row>
    <row r="82" spans="1:8" x14ac:dyDescent="0.25">
      <c r="A82" s="147">
        <v>74</v>
      </c>
      <c r="B82" s="148"/>
      <c r="C82" s="148"/>
      <c r="D82" s="255">
        <f>SUMIFS('Vzdělávání pedagogů'!G$10:G$309,'Vzdělávání pedagogů'!B$10:B$309,B$9:B$108,'Vzdělávání pedagogů'!C$10:C$309,C$9:C$108)</f>
        <v>0</v>
      </c>
      <c r="E82" s="148"/>
      <c r="F82">
        <v>1</v>
      </c>
      <c r="G82" s="256">
        <f t="shared" si="2"/>
        <v>0</v>
      </c>
      <c r="H82" s="256" t="str">
        <f t="shared" si="3"/>
        <v xml:space="preserve"> </v>
      </c>
    </row>
    <row r="83" spans="1:8" x14ac:dyDescent="0.25">
      <c r="A83" s="147">
        <v>75</v>
      </c>
      <c r="B83" s="148"/>
      <c r="C83" s="148"/>
      <c r="D83" s="255">
        <f>SUMIFS('Vzdělávání pedagogů'!G$10:G$309,'Vzdělávání pedagogů'!B$10:B$309,B$9:B$108,'Vzdělávání pedagogů'!C$10:C$309,C$9:C$108)</f>
        <v>0</v>
      </c>
      <c r="E83" s="148"/>
      <c r="F83">
        <v>1</v>
      </c>
      <c r="G83" s="256">
        <f t="shared" si="2"/>
        <v>0</v>
      </c>
      <c r="H83" s="256" t="str">
        <f t="shared" si="3"/>
        <v xml:space="preserve"> </v>
      </c>
    </row>
    <row r="84" spans="1:8" x14ac:dyDescent="0.25">
      <c r="A84" s="147">
        <v>76</v>
      </c>
      <c r="B84" s="148"/>
      <c r="C84" s="148"/>
      <c r="D84" s="255">
        <f>SUMIFS('Vzdělávání pedagogů'!G$10:G$309,'Vzdělávání pedagogů'!B$10:B$309,B$9:B$108,'Vzdělávání pedagogů'!C$10:C$309,C$9:C$108)</f>
        <v>0</v>
      </c>
      <c r="E84" s="148"/>
      <c r="F84">
        <v>1</v>
      </c>
      <c r="G84" s="256">
        <f t="shared" si="2"/>
        <v>0</v>
      </c>
      <c r="H84" s="256" t="str">
        <f t="shared" si="3"/>
        <v xml:space="preserve"> </v>
      </c>
    </row>
    <row r="85" spans="1:8" x14ac:dyDescent="0.25">
      <c r="A85" s="147">
        <v>77</v>
      </c>
      <c r="B85" s="148"/>
      <c r="C85" s="148"/>
      <c r="D85" s="255">
        <f>SUMIFS('Vzdělávání pedagogů'!G$10:G$309,'Vzdělávání pedagogů'!B$10:B$309,B$9:B$108,'Vzdělávání pedagogů'!C$10:C$309,C$9:C$108)</f>
        <v>0</v>
      </c>
      <c r="E85" s="148"/>
      <c r="F85">
        <v>1</v>
      </c>
      <c r="G85" s="256">
        <f t="shared" si="2"/>
        <v>0</v>
      </c>
      <c r="H85" s="256" t="str">
        <f t="shared" si="3"/>
        <v xml:space="preserve"> </v>
      </c>
    </row>
    <row r="86" spans="1:8" x14ac:dyDescent="0.25">
      <c r="A86" s="147">
        <v>78</v>
      </c>
      <c r="B86" s="148"/>
      <c r="C86" s="148"/>
      <c r="D86" s="255">
        <f>SUMIFS('Vzdělávání pedagogů'!G$10:G$309,'Vzdělávání pedagogů'!B$10:B$309,B$9:B$108,'Vzdělávání pedagogů'!C$10:C$309,C$9:C$108)</f>
        <v>0</v>
      </c>
      <c r="E86" s="148"/>
      <c r="F86">
        <v>1</v>
      </c>
      <c r="G86" s="256">
        <f t="shared" si="2"/>
        <v>0</v>
      </c>
      <c r="H86" s="256" t="str">
        <f t="shared" si="3"/>
        <v xml:space="preserve"> </v>
      </c>
    </row>
    <row r="87" spans="1:8" x14ac:dyDescent="0.25">
      <c r="A87" s="147">
        <v>79</v>
      </c>
      <c r="B87" s="148"/>
      <c r="C87" s="148"/>
      <c r="D87" s="255">
        <f>SUMIFS('Vzdělávání pedagogů'!G$10:G$309,'Vzdělávání pedagogů'!B$10:B$309,B$9:B$108,'Vzdělávání pedagogů'!C$10:C$309,C$9:C$108)</f>
        <v>0</v>
      </c>
      <c r="E87" s="148"/>
      <c r="F87">
        <v>1</v>
      </c>
      <c r="G87" s="256">
        <f t="shared" si="2"/>
        <v>0</v>
      </c>
      <c r="H87" s="256" t="str">
        <f t="shared" si="3"/>
        <v xml:space="preserve"> </v>
      </c>
    </row>
    <row r="88" spans="1:8" x14ac:dyDescent="0.25">
      <c r="A88" s="147">
        <v>80</v>
      </c>
      <c r="B88" s="148"/>
      <c r="C88" s="148"/>
      <c r="D88" s="255">
        <f>SUMIFS('Vzdělávání pedagogů'!G$10:G$309,'Vzdělávání pedagogů'!B$10:B$309,B$9:B$108,'Vzdělávání pedagogů'!C$10:C$309,C$9:C$108)</f>
        <v>0</v>
      </c>
      <c r="E88" s="148"/>
      <c r="F88">
        <v>1</v>
      </c>
      <c r="G88" s="256">
        <f t="shared" si="2"/>
        <v>0</v>
      </c>
      <c r="H88" s="256" t="str">
        <f t="shared" si="3"/>
        <v xml:space="preserve"> </v>
      </c>
    </row>
    <row r="89" spans="1:8" x14ac:dyDescent="0.25">
      <c r="A89" s="147">
        <v>81</v>
      </c>
      <c r="B89" s="148"/>
      <c r="C89" s="148"/>
      <c r="D89" s="255">
        <f>SUMIFS('Vzdělávání pedagogů'!G$10:G$309,'Vzdělávání pedagogů'!B$10:B$309,B$9:B$108,'Vzdělávání pedagogů'!C$10:C$309,C$9:C$108)</f>
        <v>0</v>
      </c>
      <c r="E89" s="148"/>
      <c r="F89">
        <v>1</v>
      </c>
      <c r="G89" s="256">
        <f t="shared" si="2"/>
        <v>0</v>
      </c>
      <c r="H89" s="256" t="str">
        <f t="shared" si="3"/>
        <v xml:space="preserve"> </v>
      </c>
    </row>
    <row r="90" spans="1:8" x14ac:dyDescent="0.25">
      <c r="A90" s="147">
        <v>82</v>
      </c>
      <c r="B90" s="148"/>
      <c r="C90" s="148"/>
      <c r="D90" s="255">
        <f>SUMIFS('Vzdělávání pedagogů'!G$10:G$309,'Vzdělávání pedagogů'!B$10:B$309,B$9:B$108,'Vzdělávání pedagogů'!C$10:C$309,C$9:C$108)</f>
        <v>0</v>
      </c>
      <c r="E90" s="148"/>
      <c r="F90">
        <v>1</v>
      </c>
      <c r="G90" s="256">
        <f t="shared" si="2"/>
        <v>0</v>
      </c>
      <c r="H90" s="256" t="str">
        <f t="shared" si="3"/>
        <v xml:space="preserve"> </v>
      </c>
    </row>
    <row r="91" spans="1:8" x14ac:dyDescent="0.25">
      <c r="A91" s="147">
        <v>83</v>
      </c>
      <c r="B91" s="148"/>
      <c r="C91" s="148"/>
      <c r="D91" s="255">
        <f>SUMIFS('Vzdělávání pedagogů'!G$10:G$309,'Vzdělávání pedagogů'!B$10:B$309,B$9:B$108,'Vzdělávání pedagogů'!C$10:C$309,C$9:C$108)</f>
        <v>0</v>
      </c>
      <c r="E91" s="148"/>
      <c r="F91">
        <v>1</v>
      </c>
      <c r="G91" s="256">
        <f t="shared" si="2"/>
        <v>0</v>
      </c>
      <c r="H91" s="256" t="str">
        <f t="shared" si="3"/>
        <v xml:space="preserve"> </v>
      </c>
    </row>
    <row r="92" spans="1:8" x14ac:dyDescent="0.25">
      <c r="A92" s="147">
        <v>84</v>
      </c>
      <c r="B92" s="148"/>
      <c r="C92" s="148"/>
      <c r="D92" s="255">
        <f>SUMIFS('Vzdělávání pedagogů'!G$10:G$309,'Vzdělávání pedagogů'!B$10:B$309,B$9:B$108,'Vzdělávání pedagogů'!C$10:C$309,C$9:C$108)</f>
        <v>0</v>
      </c>
      <c r="E92" s="148"/>
      <c r="F92">
        <v>1</v>
      </c>
      <c r="G92" s="256">
        <f t="shared" si="2"/>
        <v>0</v>
      </c>
      <c r="H92" s="256" t="str">
        <f t="shared" si="3"/>
        <v xml:space="preserve"> </v>
      </c>
    </row>
    <row r="93" spans="1:8" x14ac:dyDescent="0.25">
      <c r="A93" s="147">
        <v>85</v>
      </c>
      <c r="B93" s="148"/>
      <c r="C93" s="148"/>
      <c r="D93" s="255">
        <f>SUMIFS('Vzdělávání pedagogů'!G$10:G$309,'Vzdělávání pedagogů'!B$10:B$309,B$9:B$108,'Vzdělávání pedagogů'!C$10:C$309,C$9:C$108)</f>
        <v>0</v>
      </c>
      <c r="E93" s="148"/>
      <c r="F93">
        <v>1</v>
      </c>
      <c r="G93" s="256">
        <f t="shared" si="2"/>
        <v>0</v>
      </c>
      <c r="H93" s="256" t="str">
        <f t="shared" si="3"/>
        <v xml:space="preserve"> </v>
      </c>
    </row>
    <row r="94" spans="1:8" x14ac:dyDescent="0.25">
      <c r="A94" s="147">
        <v>86</v>
      </c>
      <c r="B94" s="148"/>
      <c r="C94" s="148"/>
      <c r="D94" s="255">
        <f>SUMIFS('Vzdělávání pedagogů'!G$10:G$309,'Vzdělávání pedagogů'!B$10:B$309,B$9:B$108,'Vzdělávání pedagogů'!C$10:C$309,C$9:C$108)</f>
        <v>0</v>
      </c>
      <c r="E94" s="148"/>
      <c r="F94">
        <v>1</v>
      </c>
      <c r="G94" s="256">
        <f t="shared" si="2"/>
        <v>0</v>
      </c>
      <c r="H94" s="256" t="str">
        <f t="shared" si="3"/>
        <v xml:space="preserve"> </v>
      </c>
    </row>
    <row r="95" spans="1:8" x14ac:dyDescent="0.25">
      <c r="A95" s="147">
        <v>87</v>
      </c>
      <c r="B95" s="148"/>
      <c r="C95" s="148"/>
      <c r="D95" s="255">
        <f>SUMIFS('Vzdělávání pedagogů'!G$10:G$309,'Vzdělávání pedagogů'!B$10:B$309,B$9:B$108,'Vzdělávání pedagogů'!C$10:C$309,C$9:C$108)</f>
        <v>0</v>
      </c>
      <c r="E95" s="148"/>
      <c r="F95">
        <v>1</v>
      </c>
      <c r="G95" s="256">
        <f t="shared" si="2"/>
        <v>0</v>
      </c>
      <c r="H95" s="256" t="str">
        <f t="shared" si="3"/>
        <v xml:space="preserve"> </v>
      </c>
    </row>
    <row r="96" spans="1:8" x14ac:dyDescent="0.25">
      <c r="A96" s="147">
        <v>88</v>
      </c>
      <c r="B96" s="148"/>
      <c r="C96" s="148"/>
      <c r="D96" s="255">
        <f>SUMIFS('Vzdělávání pedagogů'!G$10:G$309,'Vzdělávání pedagogů'!B$10:B$309,B$9:B$108,'Vzdělávání pedagogů'!C$10:C$309,C$9:C$108)</f>
        <v>0</v>
      </c>
      <c r="E96" s="148"/>
      <c r="F96">
        <v>1</v>
      </c>
      <c r="G96" s="256">
        <f t="shared" si="2"/>
        <v>0</v>
      </c>
      <c r="H96" s="256" t="str">
        <f t="shared" si="3"/>
        <v xml:space="preserve"> </v>
      </c>
    </row>
    <row r="97" spans="1:8" x14ac:dyDescent="0.25">
      <c r="A97" s="147">
        <v>89</v>
      </c>
      <c r="B97" s="148"/>
      <c r="C97" s="148"/>
      <c r="D97" s="255">
        <f>SUMIFS('Vzdělávání pedagogů'!G$10:G$309,'Vzdělávání pedagogů'!B$10:B$309,B$9:B$108,'Vzdělávání pedagogů'!C$10:C$309,C$9:C$108)</f>
        <v>0</v>
      </c>
      <c r="E97" s="148"/>
      <c r="F97">
        <v>1</v>
      </c>
      <c r="G97" s="256">
        <f t="shared" si="2"/>
        <v>0</v>
      </c>
      <c r="H97" s="256" t="str">
        <f t="shared" si="3"/>
        <v xml:space="preserve"> </v>
      </c>
    </row>
    <row r="98" spans="1:8" x14ac:dyDescent="0.25">
      <c r="A98" s="147">
        <v>90</v>
      </c>
      <c r="B98" s="148"/>
      <c r="C98" s="148"/>
      <c r="D98" s="255">
        <f>SUMIFS('Vzdělávání pedagogů'!G$10:G$309,'Vzdělávání pedagogů'!B$10:B$309,B$9:B$108,'Vzdělávání pedagogů'!C$10:C$309,C$9:C$108)</f>
        <v>0</v>
      </c>
      <c r="E98" s="148"/>
      <c r="F98">
        <v>1</v>
      </c>
      <c r="G98" s="256">
        <f t="shared" si="2"/>
        <v>0</v>
      </c>
      <c r="H98" s="256" t="str">
        <f t="shared" si="3"/>
        <v xml:space="preserve"> </v>
      </c>
    </row>
    <row r="99" spans="1:8" x14ac:dyDescent="0.25">
      <c r="A99" s="147">
        <v>91</v>
      </c>
      <c r="B99" s="148"/>
      <c r="C99" s="148"/>
      <c r="D99" s="255">
        <f>SUMIFS('Vzdělávání pedagogů'!G$10:G$309,'Vzdělávání pedagogů'!B$10:B$309,B$9:B$108,'Vzdělávání pedagogů'!C$10:C$309,C$9:C$108)</f>
        <v>0</v>
      </c>
      <c r="E99" s="148"/>
      <c r="F99">
        <v>1</v>
      </c>
      <c r="G99" s="256">
        <f t="shared" si="2"/>
        <v>0</v>
      </c>
      <c r="H99" s="256" t="str">
        <f t="shared" si="3"/>
        <v xml:space="preserve"> </v>
      </c>
    </row>
    <row r="100" spans="1:8" x14ac:dyDescent="0.25">
      <c r="A100" s="147">
        <v>92</v>
      </c>
      <c r="B100" s="148"/>
      <c r="C100" s="148"/>
      <c r="D100" s="255">
        <f>SUMIFS('Vzdělávání pedagogů'!G$10:G$309,'Vzdělávání pedagogů'!B$10:B$309,B$9:B$108,'Vzdělávání pedagogů'!C$10:C$309,C$9:C$108)</f>
        <v>0</v>
      </c>
      <c r="E100" s="148"/>
      <c r="F100">
        <v>1</v>
      </c>
      <c r="G100" s="256">
        <f t="shared" si="2"/>
        <v>0</v>
      </c>
      <c r="H100" s="256" t="str">
        <f t="shared" si="3"/>
        <v xml:space="preserve"> </v>
      </c>
    </row>
    <row r="101" spans="1:8" x14ac:dyDescent="0.25">
      <c r="A101" s="147">
        <v>93</v>
      </c>
      <c r="B101" s="148"/>
      <c r="C101" s="148"/>
      <c r="D101" s="255">
        <f>SUMIFS('Vzdělávání pedagogů'!G$10:G$309,'Vzdělávání pedagogů'!B$10:B$309,B$9:B$108,'Vzdělávání pedagogů'!C$10:C$309,C$9:C$108)</f>
        <v>0</v>
      </c>
      <c r="E101" s="148"/>
      <c r="F101">
        <v>1</v>
      </c>
      <c r="G101" s="256">
        <f t="shared" si="2"/>
        <v>0</v>
      </c>
      <c r="H101" s="256" t="str">
        <f t="shared" si="3"/>
        <v xml:space="preserve"> </v>
      </c>
    </row>
    <row r="102" spans="1:8" x14ac:dyDescent="0.25">
      <c r="A102" s="147">
        <v>94</v>
      </c>
      <c r="B102" s="148"/>
      <c r="C102" s="148"/>
      <c r="D102" s="255">
        <f>SUMIFS('Vzdělávání pedagogů'!G$10:G$309,'Vzdělávání pedagogů'!B$10:B$309,B$9:B$108,'Vzdělávání pedagogů'!C$10:C$309,C$9:C$108)</f>
        <v>0</v>
      </c>
      <c r="E102" s="148"/>
      <c r="F102">
        <v>1</v>
      </c>
      <c r="G102" s="256">
        <f t="shared" si="2"/>
        <v>0</v>
      </c>
      <c r="H102" s="256" t="str">
        <f t="shared" si="3"/>
        <v xml:space="preserve"> </v>
      </c>
    </row>
    <row r="103" spans="1:8" x14ac:dyDescent="0.25">
      <c r="A103" s="147">
        <v>95</v>
      </c>
      <c r="B103" s="148"/>
      <c r="C103" s="148"/>
      <c r="D103" s="255">
        <f>SUMIFS('Vzdělávání pedagogů'!G$10:G$309,'Vzdělávání pedagogů'!B$10:B$309,B$9:B$108,'Vzdělávání pedagogů'!C$10:C$309,C$9:C$108)</f>
        <v>0</v>
      </c>
      <c r="E103" s="148"/>
      <c r="F103">
        <v>1</v>
      </c>
      <c r="G103" s="256">
        <f t="shared" si="2"/>
        <v>0</v>
      </c>
      <c r="H103" s="256" t="str">
        <f t="shared" si="3"/>
        <v xml:space="preserve"> </v>
      </c>
    </row>
    <row r="104" spans="1:8" x14ac:dyDescent="0.25">
      <c r="A104" s="147">
        <v>96</v>
      </c>
      <c r="B104" s="148"/>
      <c r="C104" s="148"/>
      <c r="D104" s="255">
        <f>SUMIFS('Vzdělávání pedagogů'!G$10:G$309,'Vzdělávání pedagogů'!B$10:B$309,B$9:B$108,'Vzdělávání pedagogů'!C$10:C$309,C$9:C$108)</f>
        <v>0</v>
      </c>
      <c r="E104" s="148"/>
      <c r="F104">
        <v>1</v>
      </c>
      <c r="G104" s="256">
        <f t="shared" si="2"/>
        <v>0</v>
      </c>
      <c r="H104" s="256" t="str">
        <f t="shared" si="3"/>
        <v xml:space="preserve"> </v>
      </c>
    </row>
    <row r="105" spans="1:8" x14ac:dyDescent="0.25">
      <c r="A105" s="147">
        <v>97</v>
      </c>
      <c r="B105" s="148"/>
      <c r="C105" s="148"/>
      <c r="D105" s="255">
        <f>SUMIFS('Vzdělávání pedagogů'!G$10:G$309,'Vzdělávání pedagogů'!B$10:B$309,B$9:B$108,'Vzdělávání pedagogů'!C$10:C$309,C$9:C$108)</f>
        <v>0</v>
      </c>
      <c r="E105" s="148"/>
      <c r="F105">
        <v>1</v>
      </c>
      <c r="G105" s="256">
        <f t="shared" si="2"/>
        <v>0</v>
      </c>
      <c r="H105" s="256" t="str">
        <f t="shared" si="3"/>
        <v xml:space="preserve"> </v>
      </c>
    </row>
    <row r="106" spans="1:8" x14ac:dyDescent="0.25">
      <c r="A106" s="147">
        <v>98</v>
      </c>
      <c r="B106" s="148"/>
      <c r="C106" s="148"/>
      <c r="D106" s="255">
        <f>SUMIFS('Vzdělávání pedagogů'!G$10:G$309,'Vzdělávání pedagogů'!B$10:B$309,B$9:B$108,'Vzdělávání pedagogů'!C$10:C$309,C$9:C$108)</f>
        <v>0</v>
      </c>
      <c r="E106" s="148"/>
      <c r="F106">
        <v>1</v>
      </c>
      <c r="G106" s="256">
        <f t="shared" si="2"/>
        <v>0</v>
      </c>
      <c r="H106" s="256" t="str">
        <f t="shared" si="3"/>
        <v xml:space="preserve"> </v>
      </c>
    </row>
    <row r="107" spans="1:8" x14ac:dyDescent="0.25">
      <c r="A107" s="147">
        <v>99</v>
      </c>
      <c r="B107" s="148"/>
      <c r="C107" s="148"/>
      <c r="D107" s="255">
        <f>SUMIFS('Vzdělávání pedagogů'!G$10:G$309,'Vzdělávání pedagogů'!B$10:B$309,B$9:B$108,'Vzdělávání pedagogů'!C$10:C$309,C$9:C$108)</f>
        <v>0</v>
      </c>
      <c r="E107" s="148"/>
      <c r="F107">
        <v>1</v>
      </c>
      <c r="G107" s="256">
        <f t="shared" si="2"/>
        <v>0</v>
      </c>
      <c r="H107" s="256" t="str">
        <f t="shared" si="3"/>
        <v xml:space="preserve"> </v>
      </c>
    </row>
    <row r="108" spans="1:8" x14ac:dyDescent="0.25">
      <c r="A108" s="147">
        <v>100</v>
      </c>
      <c r="B108" s="148"/>
      <c r="C108" s="148"/>
      <c r="D108" s="255">
        <f>SUMIFS('Vzdělávání pedagogů'!G$10:G$309,'Vzdělávání pedagogů'!B$10:B$309,B$9:B$108,'Vzdělávání pedagogů'!C$10:C$309,C$9:C$108)</f>
        <v>0</v>
      </c>
      <c r="E108" s="148"/>
      <c r="F108">
        <v>1</v>
      </c>
      <c r="G108" s="256">
        <f t="shared" si="2"/>
        <v>0</v>
      </c>
      <c r="H108" s="256" t="str">
        <f t="shared" si="3"/>
        <v xml:space="preserve"> </v>
      </c>
    </row>
    <row r="109" spans="1:8" s="257" customFormat="1" x14ac:dyDescent="0.25"/>
    <row r="110" spans="1:8" s="257" customFormat="1" x14ac:dyDescent="0.25"/>
    <row r="111" spans="1:8" s="257" customFormat="1" x14ac:dyDescent="0.25"/>
    <row r="112" spans="1:8" s="257" customFormat="1" x14ac:dyDescent="0.25"/>
    <row r="113" s="257" customFormat="1" x14ac:dyDescent="0.25"/>
    <row r="114" s="257" customFormat="1" x14ac:dyDescent="0.25"/>
    <row r="115" s="257" customFormat="1" x14ac:dyDescent="0.25"/>
    <row r="116" s="257" customFormat="1" x14ac:dyDescent="0.25"/>
    <row r="117" s="257" customFormat="1" x14ac:dyDescent="0.25"/>
    <row r="118" s="257" customFormat="1" x14ac:dyDescent="0.25"/>
    <row r="119" s="257" customFormat="1" x14ac:dyDescent="0.25"/>
    <row r="120" s="257" customFormat="1" x14ac:dyDescent="0.25"/>
    <row r="121" s="257" customFormat="1" x14ac:dyDescent="0.25"/>
    <row r="122" s="257" customFormat="1" x14ac:dyDescent="0.25"/>
    <row r="123" s="257" customFormat="1" x14ac:dyDescent="0.25"/>
    <row r="124" s="257" customFormat="1" x14ac:dyDescent="0.25"/>
    <row r="125" s="257" customFormat="1" x14ac:dyDescent="0.25"/>
    <row r="126" s="257" customFormat="1" x14ac:dyDescent="0.25"/>
    <row r="127" s="257" customFormat="1" x14ac:dyDescent="0.25"/>
    <row r="128" s="257" customFormat="1" x14ac:dyDescent="0.25"/>
    <row r="129" s="257" customFormat="1" x14ac:dyDescent="0.25"/>
    <row r="130" s="257" customFormat="1" x14ac:dyDescent="0.25"/>
    <row r="131" s="257" customFormat="1" x14ac:dyDescent="0.25"/>
    <row r="132" s="257" customFormat="1" x14ac:dyDescent="0.25"/>
    <row r="133" s="257" customFormat="1" x14ac:dyDescent="0.25"/>
    <row r="134" s="257" customFormat="1" x14ac:dyDescent="0.25"/>
    <row r="135" s="257" customFormat="1" x14ac:dyDescent="0.25"/>
    <row r="136" s="257" customFormat="1" x14ac:dyDescent="0.25"/>
    <row r="137" s="257" customFormat="1" x14ac:dyDescent="0.25"/>
    <row r="138" s="257" customFormat="1" x14ac:dyDescent="0.25"/>
    <row r="139" s="257" customFormat="1" x14ac:dyDescent="0.25"/>
    <row r="140" s="257" customFormat="1" x14ac:dyDescent="0.25"/>
    <row r="141" s="257" customFormat="1" x14ac:dyDescent="0.25"/>
    <row r="142" s="257" customFormat="1" x14ac:dyDescent="0.25"/>
    <row r="143" s="257" customFormat="1" x14ac:dyDescent="0.25"/>
    <row r="144" s="257" customFormat="1" x14ac:dyDescent="0.25"/>
    <row r="145" s="257" customFormat="1" x14ac:dyDescent="0.25"/>
    <row r="146" s="257" customFormat="1" x14ac:dyDescent="0.25"/>
    <row r="147" s="257" customFormat="1" x14ac:dyDescent="0.25"/>
    <row r="148" s="257" customFormat="1" x14ac:dyDescent="0.25"/>
    <row r="149" s="257" customFormat="1" x14ac:dyDescent="0.25"/>
    <row r="150" s="257" customFormat="1" x14ac:dyDescent="0.25"/>
    <row r="151" s="257" customFormat="1" x14ac:dyDescent="0.25"/>
    <row r="152" s="257" customFormat="1" x14ac:dyDescent="0.25"/>
    <row r="153" s="257" customFormat="1" x14ac:dyDescent="0.25"/>
    <row r="154" s="257" customFormat="1" x14ac:dyDescent="0.25"/>
    <row r="155" s="257" customFormat="1" x14ac:dyDescent="0.25"/>
    <row r="156" s="257" customFormat="1" x14ac:dyDescent="0.25"/>
    <row r="157" s="257" customFormat="1" x14ac:dyDescent="0.25"/>
    <row r="158" s="257" customFormat="1" x14ac:dyDescent="0.25"/>
    <row r="159" s="257" customFormat="1" x14ac:dyDescent="0.25"/>
    <row r="160" s="257" customFormat="1" x14ac:dyDescent="0.25"/>
    <row r="161" s="257" customFormat="1" x14ac:dyDescent="0.25"/>
    <row r="162" s="257" customFormat="1" x14ac:dyDescent="0.25"/>
    <row r="163" s="257" customFormat="1" x14ac:dyDescent="0.25"/>
    <row r="164" s="257" customFormat="1" x14ac:dyDescent="0.25"/>
    <row r="165" s="257" customFormat="1" x14ac:dyDescent="0.25"/>
    <row r="166" s="257" customFormat="1" x14ac:dyDescent="0.25"/>
    <row r="167" s="257" customFormat="1" x14ac:dyDescent="0.25"/>
    <row r="168" s="257" customFormat="1" x14ac:dyDescent="0.25"/>
    <row r="169" s="257" customFormat="1" x14ac:dyDescent="0.25"/>
    <row r="170" s="257" customFormat="1" x14ac:dyDescent="0.25"/>
    <row r="171" s="257" customFormat="1" x14ac:dyDescent="0.25"/>
    <row r="172" s="257" customFormat="1" x14ac:dyDescent="0.25"/>
    <row r="173" s="257" customFormat="1" x14ac:dyDescent="0.25"/>
    <row r="174" s="257" customFormat="1" x14ac:dyDescent="0.25"/>
    <row r="175" s="257" customFormat="1" x14ac:dyDescent="0.25"/>
    <row r="176" s="257" customFormat="1" x14ac:dyDescent="0.25"/>
    <row r="177" s="257" customFormat="1" x14ac:dyDescent="0.25"/>
    <row r="178" s="257" customFormat="1" x14ac:dyDescent="0.25"/>
    <row r="179" s="257" customFormat="1" x14ac:dyDescent="0.25"/>
    <row r="180" s="257" customFormat="1" x14ac:dyDescent="0.25"/>
    <row r="181" s="257" customFormat="1" x14ac:dyDescent="0.25"/>
    <row r="182" s="257" customFormat="1" x14ac:dyDescent="0.25"/>
    <row r="183" s="257" customFormat="1" x14ac:dyDescent="0.25"/>
    <row r="184" s="257" customFormat="1" x14ac:dyDescent="0.25"/>
    <row r="185" s="257" customFormat="1" x14ac:dyDescent="0.25"/>
    <row r="186" s="257" customFormat="1" x14ac:dyDescent="0.25"/>
    <row r="187" s="257" customFormat="1" x14ac:dyDescent="0.25"/>
    <row r="188" s="257" customFormat="1" x14ac:dyDescent="0.25"/>
    <row r="189" s="257" customFormat="1" x14ac:dyDescent="0.25"/>
    <row r="190" s="257" customFormat="1" x14ac:dyDescent="0.25"/>
    <row r="191" s="257" customFormat="1" x14ac:dyDescent="0.25"/>
    <row r="192" s="257" customFormat="1" x14ac:dyDescent="0.25"/>
    <row r="193" s="257" customFormat="1" x14ac:dyDescent="0.25"/>
    <row r="194" s="257" customFormat="1" x14ac:dyDescent="0.25"/>
    <row r="195" s="257" customFormat="1" x14ac:dyDescent="0.25"/>
    <row r="196" s="257" customFormat="1" x14ac:dyDescent="0.25"/>
    <row r="197" s="257" customFormat="1" x14ac:dyDescent="0.25"/>
    <row r="198" s="257" customFormat="1" x14ac:dyDescent="0.25"/>
    <row r="199" s="257" customFormat="1" x14ac:dyDescent="0.25"/>
    <row r="200" s="257" customFormat="1" x14ac:dyDescent="0.25"/>
    <row r="201" s="257" customFormat="1" x14ac:dyDescent="0.25"/>
    <row r="202" s="257" customFormat="1" x14ac:dyDescent="0.25"/>
    <row r="203" s="257" customFormat="1" x14ac:dyDescent="0.25"/>
    <row r="204" s="257" customFormat="1" x14ac:dyDescent="0.25"/>
    <row r="205" s="257" customFormat="1" x14ac:dyDescent="0.25"/>
    <row r="206" s="257" customFormat="1" x14ac:dyDescent="0.25"/>
    <row r="207" s="257" customFormat="1" x14ac:dyDescent="0.25"/>
    <row r="208" s="257" customFormat="1" x14ac:dyDescent="0.25"/>
    <row r="209" s="257" customFormat="1" x14ac:dyDescent="0.25"/>
    <row r="210" s="257" customFormat="1" x14ac:dyDescent="0.25"/>
    <row r="211" s="257" customFormat="1" x14ac:dyDescent="0.25"/>
    <row r="212" s="257" customFormat="1" x14ac:dyDescent="0.25"/>
    <row r="213" s="257" customFormat="1" x14ac:dyDescent="0.25"/>
    <row r="214" s="257" customFormat="1" x14ac:dyDescent="0.25"/>
    <row r="215" s="257" customFormat="1" x14ac:dyDescent="0.25"/>
    <row r="216" s="257" customFormat="1" x14ac:dyDescent="0.25"/>
    <row r="217" s="257" customFormat="1" x14ac:dyDescent="0.25"/>
    <row r="218" s="257" customFormat="1" x14ac:dyDescent="0.25"/>
    <row r="219" s="257" customFormat="1" x14ac:dyDescent="0.25"/>
    <row r="220" s="257" customFormat="1" x14ac:dyDescent="0.25"/>
    <row r="221" s="257" customFormat="1" x14ac:dyDescent="0.25"/>
    <row r="222" s="257" customFormat="1" x14ac:dyDescent="0.25"/>
    <row r="223" s="257" customFormat="1" x14ac:dyDescent="0.25"/>
    <row r="224" s="257" customFormat="1" x14ac:dyDescent="0.25"/>
    <row r="225" s="257" customFormat="1" x14ac:dyDescent="0.25"/>
    <row r="226" s="257" customFormat="1" x14ac:dyDescent="0.25"/>
    <row r="227" s="257" customFormat="1" x14ac:dyDescent="0.25"/>
    <row r="228" s="257" customFormat="1" x14ac:dyDescent="0.25"/>
    <row r="229" s="257" customFormat="1" x14ac:dyDescent="0.25"/>
    <row r="230" s="257" customFormat="1" x14ac:dyDescent="0.25"/>
    <row r="231" s="257" customFormat="1" x14ac:dyDescent="0.25"/>
    <row r="232" s="257" customFormat="1" x14ac:dyDescent="0.25"/>
    <row r="233" s="257" customFormat="1" x14ac:dyDescent="0.25"/>
    <row r="234" s="257" customFormat="1" x14ac:dyDescent="0.25"/>
    <row r="235" s="257" customFormat="1" x14ac:dyDescent="0.25"/>
  </sheetData>
  <sheetProtection algorithmName="SHA-512" hashValue="/1x9Fsqn1h5D6RFr4LAOXEaWm4PUhfblBcNIp28qnY0eOMc30p20KK2JQMsjtApbQDf7xZWaHDBG0FP/y9z21Q==" saltValue="oo+QB3r6MWpgrGrDjFJzTA==" spinCount="100000" sheet="1" objects="1" scenarios="1"/>
  <mergeCells count="7">
    <mergeCell ref="A6:C6"/>
    <mergeCell ref="D6:E6"/>
    <mergeCell ref="A2:E2"/>
    <mergeCell ref="A4:C4"/>
    <mergeCell ref="D4:E4"/>
    <mergeCell ref="A5:C5"/>
    <mergeCell ref="D5:E5"/>
  </mergeCells>
  <conditionalFormatting sqref="H9:H108">
    <cfRule type="expression" dxfId="1" priority="1">
      <formula>$G9&gt;1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AB106"/>
  <sheetViews>
    <sheetView zoomScaleNormal="100" workbookViewId="0">
      <selection activeCell="E5" sqref="E5"/>
    </sheetView>
  </sheetViews>
  <sheetFormatPr defaultRowHeight="18.75" customHeight="1" x14ac:dyDescent="0.25"/>
  <cols>
    <col min="1" max="1" width="2.42578125" style="23" customWidth="1"/>
    <col min="2" max="2" width="7.140625" style="38" customWidth="1"/>
    <col min="3" max="3" width="13.42578125" style="24" customWidth="1"/>
    <col min="4" max="4" width="10.42578125" style="24" customWidth="1"/>
    <col min="5" max="5" width="34.5703125" style="24" customWidth="1"/>
    <col min="6" max="6" width="6" style="24" customWidth="1"/>
    <col min="7" max="7" width="9.140625" style="24" customWidth="1"/>
    <col min="8" max="8" width="16.42578125" style="24" customWidth="1"/>
    <col min="9" max="9" width="45.85546875" style="24" customWidth="1"/>
    <col min="10" max="10" width="18.42578125" style="24" customWidth="1"/>
    <col min="11" max="11" width="2.85546875" style="91" customWidth="1"/>
    <col min="12" max="13" width="7.85546875" style="24" customWidth="1"/>
    <col min="14" max="14" width="9" style="24" customWidth="1"/>
    <col min="15" max="15" width="8" style="24" customWidth="1"/>
    <col min="16" max="16" width="8.28515625" style="24" customWidth="1"/>
    <col min="17" max="18" width="12.28515625" style="23" customWidth="1"/>
    <col min="19" max="16384" width="9.140625" style="23"/>
  </cols>
  <sheetData>
    <row r="1" spans="2:18" ht="18.75" customHeight="1" thickBot="1" x14ac:dyDescent="0.3">
      <c r="B1" s="405" t="s">
        <v>31</v>
      </c>
      <c r="C1" s="406"/>
      <c r="D1" s="407"/>
      <c r="E1" s="94"/>
      <c r="F1" s="23"/>
    </row>
    <row r="2" spans="2:18" ht="20.25" customHeight="1" x14ac:dyDescent="0.25">
      <c r="B2" s="39"/>
      <c r="C2" s="41"/>
      <c r="D2" s="41"/>
      <c r="E2" s="41"/>
      <c r="F2" s="41"/>
      <c r="G2" s="418" t="s">
        <v>113</v>
      </c>
      <c r="H2" s="419"/>
      <c r="I2" s="420"/>
      <c r="J2" s="354" t="s">
        <v>294</v>
      </c>
      <c r="L2" s="345" t="s">
        <v>7</v>
      </c>
      <c r="M2" s="348" t="s">
        <v>0</v>
      </c>
      <c r="N2" s="348" t="s">
        <v>1</v>
      </c>
      <c r="O2" s="348" t="s">
        <v>103</v>
      </c>
      <c r="P2" s="351" t="s">
        <v>5</v>
      </c>
      <c r="Q2" s="342" t="s">
        <v>20</v>
      </c>
      <c r="R2" s="342" t="s">
        <v>304</v>
      </c>
    </row>
    <row r="3" spans="2:18" ht="20.25" customHeight="1" x14ac:dyDescent="0.25">
      <c r="B3" s="411" t="s">
        <v>112</v>
      </c>
      <c r="C3" s="412"/>
      <c r="D3" s="412"/>
      <c r="E3" s="412"/>
      <c r="F3" s="412"/>
      <c r="G3" s="421"/>
      <c r="H3" s="422"/>
      <c r="I3" s="423"/>
      <c r="J3" s="355"/>
      <c r="L3" s="346"/>
      <c r="M3" s="349"/>
      <c r="N3" s="349"/>
      <c r="O3" s="349"/>
      <c r="P3" s="352"/>
      <c r="Q3" s="343"/>
      <c r="R3" s="343"/>
    </row>
    <row r="4" spans="2:18" s="24" customFormat="1" ht="17.25" customHeight="1" x14ac:dyDescent="0.25">
      <c r="B4" s="40"/>
      <c r="C4" s="42"/>
      <c r="D4" s="187"/>
      <c r="E4" s="42"/>
      <c r="F4" s="42"/>
      <c r="G4" s="421"/>
      <c r="H4" s="422"/>
      <c r="I4" s="423"/>
      <c r="J4" s="355"/>
      <c r="K4" s="91"/>
      <c r="L4" s="346"/>
      <c r="M4" s="349"/>
      <c r="N4" s="349"/>
      <c r="O4" s="349"/>
      <c r="P4" s="352"/>
      <c r="Q4" s="343"/>
      <c r="R4" s="343"/>
    </row>
    <row r="5" spans="2:18" s="24" customFormat="1" ht="16.5" customHeight="1" x14ac:dyDescent="0.25">
      <c r="B5" s="40"/>
      <c r="C5" s="42" t="s">
        <v>295</v>
      </c>
      <c r="D5" s="187"/>
      <c r="E5" s="258"/>
      <c r="F5" s="42"/>
      <c r="G5" s="421"/>
      <c r="H5" s="422"/>
      <c r="I5" s="423"/>
      <c r="J5" s="355"/>
      <c r="K5" s="91"/>
      <c r="L5" s="346"/>
      <c r="M5" s="349"/>
      <c r="N5" s="349"/>
      <c r="O5" s="349"/>
      <c r="P5" s="352"/>
      <c r="Q5" s="343"/>
      <c r="R5" s="343"/>
    </row>
    <row r="6" spans="2:18" s="25" customFormat="1" ht="17.25" customHeight="1" x14ac:dyDescent="0.25">
      <c r="B6" s="40"/>
      <c r="C6" s="42" t="s">
        <v>296</v>
      </c>
      <c r="D6" s="187"/>
      <c r="E6" s="258"/>
      <c r="F6" s="42"/>
      <c r="G6" s="421"/>
      <c r="H6" s="422"/>
      <c r="I6" s="423"/>
      <c r="J6" s="355"/>
      <c r="K6" s="91"/>
      <c r="L6" s="347"/>
      <c r="M6" s="350"/>
      <c r="N6" s="350"/>
      <c r="O6" s="350"/>
      <c r="P6" s="353"/>
      <c r="Q6" s="343"/>
      <c r="R6" s="343"/>
    </row>
    <row r="7" spans="2:18" s="25" customFormat="1" ht="12" hidden="1" customHeight="1" x14ac:dyDescent="0.25">
      <c r="B7" s="40"/>
      <c r="C7" s="42"/>
      <c r="D7" s="187"/>
      <c r="E7" s="259"/>
      <c r="F7" s="42"/>
      <c r="G7" s="421"/>
      <c r="H7" s="422"/>
      <c r="I7" s="423"/>
      <c r="J7" s="355"/>
      <c r="K7" s="91"/>
      <c r="L7" s="131"/>
      <c r="M7" s="188"/>
      <c r="N7" s="188"/>
      <c r="O7" s="188"/>
      <c r="P7" s="195"/>
      <c r="Q7" s="343"/>
      <c r="R7" s="343"/>
    </row>
    <row r="8" spans="2:18" s="25" customFormat="1" ht="18" customHeight="1" thickBot="1" x14ac:dyDescent="0.3">
      <c r="B8" s="40"/>
      <c r="C8" s="42"/>
      <c r="D8" s="187"/>
      <c r="E8" s="42"/>
      <c r="F8" s="42"/>
      <c r="G8" s="424"/>
      <c r="H8" s="425"/>
      <c r="I8" s="426"/>
      <c r="J8" s="355"/>
      <c r="L8" s="210">
        <v>54000</v>
      </c>
      <c r="M8" s="211">
        <v>50501</v>
      </c>
      <c r="N8" s="211">
        <v>52601</v>
      </c>
      <c r="O8" s="211">
        <v>52105</v>
      </c>
      <c r="P8" s="212">
        <v>51212</v>
      </c>
      <c r="Q8" s="344"/>
      <c r="R8" s="344"/>
    </row>
    <row r="9" spans="2:18" s="22" customFormat="1" ht="30" customHeight="1" x14ac:dyDescent="0.25">
      <c r="B9" s="43" t="s">
        <v>39</v>
      </c>
      <c r="C9" s="413" t="s">
        <v>40</v>
      </c>
      <c r="D9" s="413"/>
      <c r="E9" s="413"/>
      <c r="F9" s="413"/>
      <c r="G9" s="416" t="s">
        <v>121</v>
      </c>
      <c r="H9" s="417"/>
      <c r="I9" s="417"/>
      <c r="J9" s="264"/>
      <c r="K9" s="91"/>
      <c r="L9" s="109"/>
      <c r="M9" s="74">
        <f>J9*1/24</f>
        <v>0</v>
      </c>
      <c r="N9" s="116"/>
      <c r="O9" s="113"/>
      <c r="P9" s="196"/>
      <c r="Q9" s="89">
        <v>3502</v>
      </c>
      <c r="R9" s="65">
        <f>J9*Q9</f>
        <v>0</v>
      </c>
    </row>
    <row r="10" spans="2:18" s="22" customFormat="1" ht="18.75" hidden="1" customHeight="1" x14ac:dyDescent="0.25">
      <c r="B10" s="44"/>
      <c r="C10" s="45"/>
      <c r="D10" s="45"/>
      <c r="E10" s="45"/>
      <c r="F10" s="45"/>
      <c r="G10" s="47"/>
      <c r="H10" s="48"/>
      <c r="I10" s="226"/>
      <c r="J10" s="228"/>
      <c r="K10" s="91"/>
      <c r="L10" s="110"/>
      <c r="M10" s="75"/>
      <c r="N10" s="117"/>
      <c r="O10" s="114"/>
      <c r="P10" s="197"/>
      <c r="Q10" s="66"/>
      <c r="R10" s="67"/>
    </row>
    <row r="11" spans="2:18" s="22" customFormat="1" ht="30" customHeight="1" x14ac:dyDescent="0.25">
      <c r="B11" s="46" t="s">
        <v>41</v>
      </c>
      <c r="C11" s="369" t="s">
        <v>42</v>
      </c>
      <c r="D11" s="369"/>
      <c r="E11" s="369"/>
      <c r="F11" s="369"/>
      <c r="G11" s="365" t="s">
        <v>122</v>
      </c>
      <c r="H11" s="366"/>
      <c r="I11" s="366"/>
      <c r="J11" s="265"/>
      <c r="K11" s="91"/>
      <c r="L11" s="111"/>
      <c r="M11" s="76">
        <f>J11*1/24</f>
        <v>0</v>
      </c>
      <c r="N11" s="118"/>
      <c r="O11" s="115"/>
      <c r="P11" s="198"/>
      <c r="Q11" s="68">
        <v>5607</v>
      </c>
      <c r="R11" s="67">
        <f>J11*Q11</f>
        <v>0</v>
      </c>
    </row>
    <row r="12" spans="2:18" s="22" customFormat="1" ht="18.75" hidden="1" customHeight="1" x14ac:dyDescent="0.25">
      <c r="B12" s="46"/>
      <c r="C12" s="129"/>
      <c r="D12" s="129"/>
      <c r="E12" s="129"/>
      <c r="F12" s="129"/>
      <c r="G12" s="47"/>
      <c r="H12" s="48"/>
      <c r="I12" s="261"/>
      <c r="J12" s="229"/>
      <c r="K12" s="91"/>
      <c r="L12" s="111"/>
      <c r="M12" s="76"/>
      <c r="N12" s="118"/>
      <c r="O12" s="115"/>
      <c r="P12" s="198"/>
      <c r="Q12" s="68"/>
      <c r="R12" s="67"/>
    </row>
    <row r="13" spans="2:18" s="22" customFormat="1" ht="30" customHeight="1" x14ac:dyDescent="0.25">
      <c r="B13" s="46" t="s">
        <v>43</v>
      </c>
      <c r="C13" s="369" t="s">
        <v>44</v>
      </c>
      <c r="D13" s="369"/>
      <c r="E13" s="369"/>
      <c r="F13" s="369"/>
      <c r="G13" s="365" t="s">
        <v>123</v>
      </c>
      <c r="H13" s="366"/>
      <c r="I13" s="366"/>
      <c r="J13" s="265"/>
      <c r="K13" s="91"/>
      <c r="L13" s="111"/>
      <c r="M13" s="76">
        <f>J13*1/24</f>
        <v>0</v>
      </c>
      <c r="N13" s="118"/>
      <c r="O13" s="115"/>
      <c r="P13" s="198"/>
      <c r="Q13" s="68">
        <v>28035</v>
      </c>
      <c r="R13" s="67">
        <f>J13*Q13</f>
        <v>0</v>
      </c>
    </row>
    <row r="14" spans="2:18" s="22" customFormat="1" ht="18.75" hidden="1" customHeight="1" x14ac:dyDescent="0.25">
      <c r="B14" s="46"/>
      <c r="C14" s="129"/>
      <c r="D14" s="129"/>
      <c r="E14" s="129"/>
      <c r="F14" s="129"/>
      <c r="G14" s="47"/>
      <c r="H14" s="48"/>
      <c r="I14" s="261"/>
      <c r="J14" s="229"/>
      <c r="K14" s="91"/>
      <c r="L14" s="111"/>
      <c r="M14" s="76"/>
      <c r="N14" s="118"/>
      <c r="O14" s="115"/>
      <c r="P14" s="198"/>
      <c r="Q14" s="68"/>
      <c r="R14" s="67"/>
    </row>
    <row r="15" spans="2:18" s="22" customFormat="1" ht="30" customHeight="1" x14ac:dyDescent="0.25">
      <c r="B15" s="46" t="s">
        <v>45</v>
      </c>
      <c r="C15" s="369" t="s">
        <v>46</v>
      </c>
      <c r="D15" s="369"/>
      <c r="E15" s="369"/>
      <c r="F15" s="369"/>
      <c r="G15" s="365" t="s">
        <v>124</v>
      </c>
      <c r="H15" s="366"/>
      <c r="I15" s="366"/>
      <c r="J15" s="265"/>
      <c r="K15" s="91"/>
      <c r="L15" s="111"/>
      <c r="M15" s="76">
        <f>J15*1/24</f>
        <v>0</v>
      </c>
      <c r="N15" s="118"/>
      <c r="O15" s="115"/>
      <c r="P15" s="198"/>
      <c r="Q15" s="68">
        <v>4695</v>
      </c>
      <c r="R15" s="67">
        <f>J15*Q15</f>
        <v>0</v>
      </c>
    </row>
    <row r="16" spans="2:18" s="22" customFormat="1" ht="18.75" hidden="1" customHeight="1" x14ac:dyDescent="0.25">
      <c r="B16" s="46"/>
      <c r="C16" s="129"/>
      <c r="D16" s="129"/>
      <c r="E16" s="129"/>
      <c r="F16" s="129"/>
      <c r="G16" s="47"/>
      <c r="H16" s="48"/>
      <c r="I16" s="261"/>
      <c r="J16" s="229"/>
      <c r="K16" s="91"/>
      <c r="L16" s="111"/>
      <c r="M16" s="76"/>
      <c r="N16" s="118"/>
      <c r="O16" s="115"/>
      <c r="P16" s="198"/>
      <c r="Q16" s="68"/>
      <c r="R16" s="67"/>
    </row>
    <row r="17" spans="2:18" s="22" customFormat="1" ht="30" customHeight="1" x14ac:dyDescent="0.25">
      <c r="B17" s="46" t="s">
        <v>47</v>
      </c>
      <c r="C17" s="369" t="s">
        <v>48</v>
      </c>
      <c r="D17" s="369"/>
      <c r="E17" s="369"/>
      <c r="F17" s="369"/>
      <c r="G17" s="365" t="s">
        <v>114</v>
      </c>
      <c r="H17" s="366"/>
      <c r="I17" s="366"/>
      <c r="J17" s="265"/>
      <c r="K17" s="91"/>
      <c r="L17" s="111"/>
      <c r="M17" s="76">
        <f>J17*1/24</f>
        <v>0</v>
      </c>
      <c r="N17" s="118"/>
      <c r="O17" s="115"/>
      <c r="P17" s="198"/>
      <c r="Q17" s="68">
        <v>5019</v>
      </c>
      <c r="R17" s="67">
        <f>J17*Q17</f>
        <v>0</v>
      </c>
    </row>
    <row r="18" spans="2:18" s="22" customFormat="1" ht="32.25" hidden="1" customHeight="1" x14ac:dyDescent="0.25">
      <c r="B18" s="46"/>
      <c r="C18" s="129"/>
      <c r="D18" s="129"/>
      <c r="E18" s="129"/>
      <c r="F18" s="129"/>
      <c r="G18" s="47"/>
      <c r="H18" s="48"/>
      <c r="I18" s="261"/>
      <c r="J18" s="229"/>
      <c r="K18" s="91"/>
      <c r="L18" s="111"/>
      <c r="M18" s="76"/>
      <c r="N18" s="118"/>
      <c r="O18" s="115"/>
      <c r="P18" s="198"/>
      <c r="Q18" s="68"/>
      <c r="R18" s="67"/>
    </row>
    <row r="19" spans="2:18" s="22" customFormat="1" ht="30" customHeight="1" x14ac:dyDescent="0.25">
      <c r="B19" s="46" t="s">
        <v>49</v>
      </c>
      <c r="C19" s="369" t="s">
        <v>50</v>
      </c>
      <c r="D19" s="369"/>
      <c r="E19" s="369"/>
      <c r="F19" s="369"/>
      <c r="G19" s="365" t="s">
        <v>115</v>
      </c>
      <c r="H19" s="366"/>
      <c r="I19" s="366"/>
      <c r="J19" s="265"/>
      <c r="K19" s="91"/>
      <c r="L19" s="111"/>
      <c r="M19" s="76">
        <f>J19*1/24</f>
        <v>0</v>
      </c>
      <c r="N19" s="118"/>
      <c r="O19" s="115"/>
      <c r="P19" s="198"/>
      <c r="Q19" s="68">
        <v>5019</v>
      </c>
      <c r="R19" s="67">
        <f>J19*Q19</f>
        <v>0</v>
      </c>
    </row>
    <row r="20" spans="2:18" s="22" customFormat="1" ht="25.5" hidden="1" customHeight="1" x14ac:dyDescent="0.25">
      <c r="B20" s="46"/>
      <c r="C20" s="129"/>
      <c r="D20" s="129"/>
      <c r="E20" s="129"/>
      <c r="F20" s="129"/>
      <c r="G20" s="47"/>
      <c r="H20" s="48"/>
      <c r="I20" s="261"/>
      <c r="J20" s="229"/>
      <c r="K20" s="91"/>
      <c r="L20" s="111"/>
      <c r="M20" s="76"/>
      <c r="N20" s="118"/>
      <c r="O20" s="115"/>
      <c r="P20" s="198"/>
      <c r="Q20" s="68"/>
      <c r="R20" s="67"/>
    </row>
    <row r="21" spans="2:18" s="22" customFormat="1" ht="30" customHeight="1" x14ac:dyDescent="0.25">
      <c r="B21" s="46" t="s">
        <v>51</v>
      </c>
      <c r="C21" s="369" t="s">
        <v>52</v>
      </c>
      <c r="D21" s="369"/>
      <c r="E21" s="369"/>
      <c r="F21" s="369"/>
      <c r="G21" s="365" t="s">
        <v>116</v>
      </c>
      <c r="H21" s="366"/>
      <c r="I21" s="366"/>
      <c r="J21" s="265"/>
      <c r="K21" s="91"/>
      <c r="L21" s="111">
        <f>J21</f>
        <v>0</v>
      </c>
      <c r="M21" s="76"/>
      <c r="N21" s="118"/>
      <c r="O21" s="115"/>
      <c r="P21" s="198"/>
      <c r="Q21" s="68">
        <v>3376</v>
      </c>
      <c r="R21" s="67">
        <f>J21*Q21</f>
        <v>0</v>
      </c>
    </row>
    <row r="22" spans="2:18" s="22" customFormat="1" ht="25.5" hidden="1" customHeight="1" x14ac:dyDescent="0.25">
      <c r="B22" s="46"/>
      <c r="C22" s="129"/>
      <c r="D22" s="129"/>
      <c r="E22" s="129"/>
      <c r="F22" s="129"/>
      <c r="G22" s="47"/>
      <c r="H22" s="48"/>
      <c r="I22" s="261"/>
      <c r="J22" s="229"/>
      <c r="K22" s="91"/>
      <c r="L22" s="111"/>
      <c r="M22" s="76"/>
      <c r="N22" s="118"/>
      <c r="O22" s="115"/>
      <c r="P22" s="198"/>
      <c r="Q22" s="68"/>
      <c r="R22" s="67"/>
    </row>
    <row r="23" spans="2:18" s="22" customFormat="1" ht="30" customHeight="1" x14ac:dyDescent="0.25">
      <c r="B23" s="46" t="s">
        <v>53</v>
      </c>
      <c r="C23" s="369" t="s">
        <v>131</v>
      </c>
      <c r="D23" s="369"/>
      <c r="E23" s="369"/>
      <c r="F23" s="369"/>
      <c r="G23" s="365" t="s">
        <v>117</v>
      </c>
      <c r="H23" s="366"/>
      <c r="I23" s="366"/>
      <c r="J23" s="265"/>
      <c r="K23" s="91"/>
      <c r="L23" s="111">
        <f>J23</f>
        <v>0</v>
      </c>
      <c r="M23" s="76"/>
      <c r="N23" s="118"/>
      <c r="O23" s="115"/>
      <c r="P23" s="198"/>
      <c r="Q23" s="68">
        <v>6752</v>
      </c>
      <c r="R23" s="67">
        <f>J23*Q23</f>
        <v>0</v>
      </c>
    </row>
    <row r="24" spans="2:18" s="22" customFormat="1" ht="26.25" hidden="1" customHeight="1" x14ac:dyDescent="0.25">
      <c r="B24" s="46"/>
      <c r="C24" s="129"/>
      <c r="D24" s="129"/>
      <c r="E24" s="129"/>
      <c r="F24" s="129"/>
      <c r="G24" s="47"/>
      <c r="H24" s="48"/>
      <c r="I24" s="261"/>
      <c r="J24" s="229"/>
      <c r="K24" s="91"/>
      <c r="L24" s="111"/>
      <c r="M24" s="76"/>
      <c r="N24" s="118"/>
      <c r="O24" s="115"/>
      <c r="P24" s="198"/>
      <c r="Q24" s="68"/>
      <c r="R24" s="67"/>
    </row>
    <row r="25" spans="2:18" s="22" customFormat="1" ht="30" customHeight="1" x14ac:dyDescent="0.25">
      <c r="B25" s="46" t="s">
        <v>54</v>
      </c>
      <c r="C25" s="369" t="s">
        <v>132</v>
      </c>
      <c r="D25" s="369"/>
      <c r="E25" s="369"/>
      <c r="F25" s="369"/>
      <c r="G25" s="365" t="s">
        <v>118</v>
      </c>
      <c r="H25" s="366"/>
      <c r="I25" s="366"/>
      <c r="J25" s="265"/>
      <c r="K25" s="91"/>
      <c r="L25" s="111">
        <f>J25</f>
        <v>0</v>
      </c>
      <c r="M25" s="76"/>
      <c r="N25" s="118"/>
      <c r="O25" s="115"/>
      <c r="P25" s="198"/>
      <c r="Q25" s="68">
        <v>10128</v>
      </c>
      <c r="R25" s="67">
        <f>J25*Q25</f>
        <v>0</v>
      </c>
    </row>
    <row r="26" spans="2:18" s="22" customFormat="1" ht="23.25" hidden="1" customHeight="1" x14ac:dyDescent="0.25">
      <c r="B26" s="46"/>
      <c r="C26" s="129"/>
      <c r="D26" s="129"/>
      <c r="E26" s="129"/>
      <c r="F26" s="129"/>
      <c r="G26" s="47"/>
      <c r="H26" s="48"/>
      <c r="I26" s="261"/>
      <c r="J26" s="229"/>
      <c r="K26" s="91"/>
      <c r="L26" s="111"/>
      <c r="M26" s="76"/>
      <c r="N26" s="118"/>
      <c r="O26" s="115"/>
      <c r="P26" s="198"/>
      <c r="Q26" s="68"/>
      <c r="R26" s="67"/>
    </row>
    <row r="27" spans="2:18" s="22" customFormat="1" ht="30" customHeight="1" x14ac:dyDescent="0.25">
      <c r="B27" s="46" t="s">
        <v>55</v>
      </c>
      <c r="C27" s="369" t="s">
        <v>56</v>
      </c>
      <c r="D27" s="369"/>
      <c r="E27" s="369"/>
      <c r="F27" s="369"/>
      <c r="G27" s="365" t="s">
        <v>118</v>
      </c>
      <c r="H27" s="366"/>
      <c r="I27" s="366"/>
      <c r="J27" s="265"/>
      <c r="K27" s="91"/>
      <c r="L27" s="111">
        <f>J27</f>
        <v>0</v>
      </c>
      <c r="M27" s="76"/>
      <c r="N27" s="118"/>
      <c r="O27" s="115"/>
      <c r="P27" s="198"/>
      <c r="Q27" s="68">
        <v>10128</v>
      </c>
      <c r="R27" s="67">
        <f>J27*Q27</f>
        <v>0</v>
      </c>
    </row>
    <row r="28" spans="2:18" s="22" customFormat="1" ht="23.25" hidden="1" customHeight="1" x14ac:dyDescent="0.25">
      <c r="B28" s="46"/>
      <c r="C28" s="129"/>
      <c r="D28" s="129"/>
      <c r="E28" s="129"/>
      <c r="F28" s="129"/>
      <c r="G28" s="47"/>
      <c r="H28" s="48"/>
      <c r="I28" s="261"/>
      <c r="J28" s="229"/>
      <c r="K28" s="91"/>
      <c r="L28" s="111"/>
      <c r="M28" s="76"/>
      <c r="N28" s="118"/>
      <c r="O28" s="115"/>
      <c r="P28" s="198"/>
      <c r="Q28" s="68"/>
      <c r="R28" s="67"/>
    </row>
    <row r="29" spans="2:18" s="22" customFormat="1" ht="30" customHeight="1" x14ac:dyDescent="0.25">
      <c r="B29" s="46" t="s">
        <v>57</v>
      </c>
      <c r="C29" s="369" t="s">
        <v>58</v>
      </c>
      <c r="D29" s="369"/>
      <c r="E29" s="369"/>
      <c r="F29" s="369"/>
      <c r="G29" s="365" t="s">
        <v>119</v>
      </c>
      <c r="H29" s="366"/>
      <c r="I29" s="366"/>
      <c r="J29" s="265"/>
      <c r="K29" s="91"/>
      <c r="L29" s="111">
        <f>J29</f>
        <v>0</v>
      </c>
      <c r="M29" s="76"/>
      <c r="N29" s="118"/>
      <c r="O29" s="115"/>
      <c r="P29" s="198"/>
      <c r="Q29" s="68">
        <v>33760</v>
      </c>
      <c r="R29" s="67">
        <f>J29*Q29</f>
        <v>0</v>
      </c>
    </row>
    <row r="30" spans="2:18" s="22" customFormat="1" ht="26.25" hidden="1" customHeight="1" x14ac:dyDescent="0.25">
      <c r="B30" s="46"/>
      <c r="C30" s="129"/>
      <c r="D30" s="129"/>
      <c r="E30" s="129"/>
      <c r="F30" s="129"/>
      <c r="G30" s="47"/>
      <c r="H30" s="48"/>
      <c r="I30" s="261"/>
      <c r="J30" s="229"/>
      <c r="K30" s="91"/>
      <c r="L30" s="111"/>
      <c r="M30" s="76"/>
      <c r="N30" s="118"/>
      <c r="O30" s="115"/>
      <c r="P30" s="198"/>
      <c r="Q30" s="68"/>
      <c r="R30" s="67"/>
    </row>
    <row r="31" spans="2:18" s="22" customFormat="1" ht="30" customHeight="1" x14ac:dyDescent="0.25">
      <c r="B31" s="46" t="s">
        <v>59</v>
      </c>
      <c r="C31" s="369" t="s">
        <v>60</v>
      </c>
      <c r="D31" s="369"/>
      <c r="E31" s="369"/>
      <c r="F31" s="369"/>
      <c r="G31" s="365" t="s">
        <v>119</v>
      </c>
      <c r="H31" s="366"/>
      <c r="I31" s="366"/>
      <c r="J31" s="265"/>
      <c r="K31" s="91"/>
      <c r="L31" s="111">
        <f>J31</f>
        <v>0</v>
      </c>
      <c r="M31" s="76"/>
      <c r="N31" s="118"/>
      <c r="O31" s="115"/>
      <c r="P31" s="198"/>
      <c r="Q31" s="68">
        <v>33760</v>
      </c>
      <c r="R31" s="67">
        <f>J31*Q31</f>
        <v>0</v>
      </c>
    </row>
    <row r="32" spans="2:18" s="22" customFormat="1" ht="24" hidden="1" customHeight="1" x14ac:dyDescent="0.25">
      <c r="B32" s="46"/>
      <c r="C32" s="129"/>
      <c r="D32" s="129"/>
      <c r="E32" s="129"/>
      <c r="F32" s="129"/>
      <c r="G32" s="47"/>
      <c r="H32" s="48"/>
      <c r="I32" s="261"/>
      <c r="J32" s="229"/>
      <c r="K32" s="91"/>
      <c r="L32" s="111"/>
      <c r="M32" s="76"/>
      <c r="N32" s="118"/>
      <c r="O32" s="115"/>
      <c r="P32" s="198"/>
      <c r="Q32" s="68"/>
      <c r="R32" s="67"/>
    </row>
    <row r="33" spans="2:18" s="22" customFormat="1" ht="30" customHeight="1" x14ac:dyDescent="0.25">
      <c r="B33" s="46" t="s">
        <v>61</v>
      </c>
      <c r="C33" s="369" t="s">
        <v>62</v>
      </c>
      <c r="D33" s="369"/>
      <c r="E33" s="369"/>
      <c r="F33" s="369"/>
      <c r="G33" s="365" t="s">
        <v>134</v>
      </c>
      <c r="H33" s="366"/>
      <c r="I33" s="366"/>
      <c r="J33" s="265"/>
      <c r="K33" s="91"/>
      <c r="L33" s="111">
        <f>J33*2</f>
        <v>0</v>
      </c>
      <c r="M33" s="76"/>
      <c r="N33" s="118"/>
      <c r="O33" s="115"/>
      <c r="P33" s="198"/>
      <c r="Q33" s="68">
        <v>8492</v>
      </c>
      <c r="R33" s="67">
        <f>J33*Q33</f>
        <v>0</v>
      </c>
    </row>
    <row r="34" spans="2:18" s="22" customFormat="1" ht="16.5" hidden="1" customHeight="1" x14ac:dyDescent="0.25">
      <c r="B34" s="46"/>
      <c r="C34" s="129"/>
      <c r="D34" s="129"/>
      <c r="E34" s="129"/>
      <c r="F34" s="129"/>
      <c r="G34" s="47"/>
      <c r="H34" s="48"/>
      <c r="I34" s="261"/>
      <c r="J34" s="229"/>
      <c r="K34" s="91"/>
      <c r="L34" s="111"/>
      <c r="M34" s="76"/>
      <c r="N34" s="118"/>
      <c r="O34" s="115"/>
      <c r="P34" s="198"/>
      <c r="Q34" s="68"/>
      <c r="R34" s="67"/>
    </row>
    <row r="35" spans="2:18" s="22" customFormat="1" ht="30" customHeight="1" x14ac:dyDescent="0.25">
      <c r="B35" s="46" t="s">
        <v>63</v>
      </c>
      <c r="C35" s="369" t="s">
        <v>64</v>
      </c>
      <c r="D35" s="369"/>
      <c r="E35" s="369"/>
      <c r="F35" s="369"/>
      <c r="G35" s="365" t="s">
        <v>135</v>
      </c>
      <c r="H35" s="366"/>
      <c r="I35" s="366"/>
      <c r="J35" s="265"/>
      <c r="K35" s="91"/>
      <c r="L35" s="111">
        <f>J35</f>
        <v>0</v>
      </c>
      <c r="M35" s="76"/>
      <c r="N35" s="118"/>
      <c r="O35" s="115"/>
      <c r="P35" s="198"/>
      <c r="Q35" s="68">
        <v>23950</v>
      </c>
      <c r="R35" s="67">
        <f>J35*Q35</f>
        <v>0</v>
      </c>
    </row>
    <row r="36" spans="2:18" s="22" customFormat="1" ht="17.25" hidden="1" customHeight="1" x14ac:dyDescent="0.25">
      <c r="B36" s="46"/>
      <c r="C36" s="129"/>
      <c r="D36" s="129"/>
      <c r="E36" s="129"/>
      <c r="F36" s="129"/>
      <c r="G36" s="47"/>
      <c r="H36" s="48"/>
      <c r="I36" s="261"/>
      <c r="J36" s="229"/>
      <c r="K36" s="91"/>
      <c r="L36" s="111"/>
      <c r="M36" s="76"/>
      <c r="N36" s="118"/>
      <c r="O36" s="115"/>
      <c r="P36" s="198"/>
      <c r="Q36" s="68"/>
      <c r="R36" s="67"/>
    </row>
    <row r="37" spans="2:18" s="22" customFormat="1" ht="30" customHeight="1" x14ac:dyDescent="0.25">
      <c r="B37" s="46" t="s">
        <v>65</v>
      </c>
      <c r="C37" s="369" t="s">
        <v>66</v>
      </c>
      <c r="D37" s="369"/>
      <c r="E37" s="369"/>
      <c r="F37" s="369"/>
      <c r="G37" s="365" t="s">
        <v>136</v>
      </c>
      <c r="H37" s="366"/>
      <c r="I37" s="366"/>
      <c r="J37" s="265"/>
      <c r="K37" s="91"/>
      <c r="L37" s="111">
        <f>J37*2</f>
        <v>0</v>
      </c>
      <c r="M37" s="76"/>
      <c r="N37" s="118"/>
      <c r="O37" s="115"/>
      <c r="P37" s="198"/>
      <c r="Q37" s="68">
        <v>9336</v>
      </c>
      <c r="R37" s="67">
        <f>J37*Q37</f>
        <v>0</v>
      </c>
    </row>
    <row r="38" spans="2:18" s="22" customFormat="1" ht="22.5" hidden="1" customHeight="1" x14ac:dyDescent="0.25">
      <c r="B38" s="46"/>
      <c r="C38" s="129"/>
      <c r="D38" s="129"/>
      <c r="E38" s="129"/>
      <c r="F38" s="129"/>
      <c r="G38" s="47"/>
      <c r="H38" s="48"/>
      <c r="I38" s="261"/>
      <c r="J38" s="229"/>
      <c r="K38" s="91"/>
      <c r="L38" s="111"/>
      <c r="M38" s="76"/>
      <c r="N38" s="118"/>
      <c r="O38" s="115"/>
      <c r="P38" s="198"/>
      <c r="Q38" s="68"/>
      <c r="R38" s="67"/>
    </row>
    <row r="39" spans="2:18" s="22" customFormat="1" ht="30" customHeight="1" x14ac:dyDescent="0.25">
      <c r="B39" s="46" t="s">
        <v>67</v>
      </c>
      <c r="C39" s="369" t="s">
        <v>68</v>
      </c>
      <c r="D39" s="369"/>
      <c r="E39" s="369"/>
      <c r="F39" s="369"/>
      <c r="G39" s="365" t="s">
        <v>137</v>
      </c>
      <c r="H39" s="366"/>
      <c r="I39" s="366"/>
      <c r="J39" s="265"/>
      <c r="K39" s="91"/>
      <c r="L39" s="111">
        <f>J39</f>
        <v>0</v>
      </c>
      <c r="M39" s="77"/>
      <c r="N39" s="115"/>
      <c r="O39" s="115"/>
      <c r="P39" s="198"/>
      <c r="Q39" s="68">
        <v>12600</v>
      </c>
      <c r="R39" s="67">
        <f>J39*Q39</f>
        <v>0</v>
      </c>
    </row>
    <row r="40" spans="2:18" s="22" customFormat="1" ht="19.5" hidden="1" customHeight="1" x14ac:dyDescent="0.25">
      <c r="B40" s="46"/>
      <c r="C40" s="129"/>
      <c r="D40" s="129"/>
      <c r="E40" s="129"/>
      <c r="F40" s="129"/>
      <c r="G40" s="47"/>
      <c r="H40" s="48"/>
      <c r="I40" s="261"/>
      <c r="J40" s="229"/>
      <c r="K40" s="91"/>
      <c r="L40" s="111"/>
      <c r="M40" s="77"/>
      <c r="N40" s="115"/>
      <c r="O40" s="115"/>
      <c r="P40" s="198"/>
      <c r="Q40" s="68"/>
      <c r="R40" s="67"/>
    </row>
    <row r="41" spans="2:18" s="22" customFormat="1" ht="30" customHeight="1" x14ac:dyDescent="0.25">
      <c r="B41" s="46" t="s">
        <v>69</v>
      </c>
      <c r="C41" s="369" t="s">
        <v>70</v>
      </c>
      <c r="D41" s="369"/>
      <c r="E41" s="369"/>
      <c r="F41" s="369"/>
      <c r="G41" s="365" t="s">
        <v>138</v>
      </c>
      <c r="H41" s="366"/>
      <c r="I41" s="366"/>
      <c r="J41" s="265"/>
      <c r="K41" s="91"/>
      <c r="L41" s="111">
        <f>J41*2</f>
        <v>0</v>
      </c>
      <c r="M41" s="77"/>
      <c r="N41" s="115"/>
      <c r="O41" s="115"/>
      <c r="P41" s="198"/>
      <c r="Q41" s="68">
        <v>53770</v>
      </c>
      <c r="R41" s="67">
        <f>J41*Q41</f>
        <v>0</v>
      </c>
    </row>
    <row r="42" spans="2:18" s="22" customFormat="1" ht="23.25" hidden="1" customHeight="1" x14ac:dyDescent="0.25">
      <c r="B42" s="46"/>
      <c r="C42" s="129"/>
      <c r="D42" s="129"/>
      <c r="E42" s="129"/>
      <c r="F42" s="129"/>
      <c r="G42" s="47"/>
      <c r="H42" s="48"/>
      <c r="I42" s="261"/>
      <c r="J42" s="229"/>
      <c r="K42" s="91"/>
      <c r="L42" s="111"/>
      <c r="M42" s="77"/>
      <c r="N42" s="115"/>
      <c r="O42" s="115"/>
      <c r="P42" s="198"/>
      <c r="Q42" s="68"/>
      <c r="R42" s="67"/>
    </row>
    <row r="43" spans="2:18" s="22" customFormat="1" ht="30" customHeight="1" x14ac:dyDescent="0.25">
      <c r="B43" s="46" t="s">
        <v>105</v>
      </c>
      <c r="C43" s="369" t="s">
        <v>107</v>
      </c>
      <c r="D43" s="369"/>
      <c r="E43" s="369"/>
      <c r="F43" s="369"/>
      <c r="G43" s="365" t="s">
        <v>125</v>
      </c>
      <c r="H43" s="366"/>
      <c r="I43" s="366"/>
      <c r="J43" s="265"/>
      <c r="K43" s="91"/>
      <c r="L43" s="111">
        <f>J43</f>
        <v>0</v>
      </c>
      <c r="M43" s="77"/>
      <c r="N43" s="115"/>
      <c r="O43" s="115"/>
      <c r="P43" s="198"/>
      <c r="Q43" s="68">
        <v>1360</v>
      </c>
      <c r="R43" s="67">
        <f>J43*Q43</f>
        <v>0</v>
      </c>
    </row>
    <row r="44" spans="2:18" s="22" customFormat="1" ht="24.75" hidden="1" customHeight="1" x14ac:dyDescent="0.25">
      <c r="B44" s="46"/>
      <c r="C44" s="129"/>
      <c r="D44" s="129"/>
      <c r="E44" s="129"/>
      <c r="F44" s="129"/>
      <c r="G44" s="47"/>
      <c r="H44" s="48"/>
      <c r="I44" s="261"/>
      <c r="J44" s="229"/>
      <c r="K44" s="91"/>
      <c r="L44" s="111"/>
      <c r="M44" s="77"/>
      <c r="N44" s="115"/>
      <c r="O44" s="115"/>
      <c r="P44" s="198"/>
      <c r="Q44" s="68"/>
      <c r="R44" s="67"/>
    </row>
    <row r="45" spans="2:18" s="22" customFormat="1" ht="30" customHeight="1" x14ac:dyDescent="0.25">
      <c r="B45" s="46" t="s">
        <v>104</v>
      </c>
      <c r="C45" s="369" t="s">
        <v>108</v>
      </c>
      <c r="D45" s="369"/>
      <c r="E45" s="369"/>
      <c r="F45" s="369"/>
      <c r="G45" s="365" t="s">
        <v>139</v>
      </c>
      <c r="H45" s="366"/>
      <c r="I45" s="366"/>
      <c r="J45" s="265"/>
      <c r="K45" s="91"/>
      <c r="L45" s="111">
        <f>J45*3</f>
        <v>0</v>
      </c>
      <c r="M45" s="77"/>
      <c r="N45" s="115"/>
      <c r="O45" s="115"/>
      <c r="P45" s="198"/>
      <c r="Q45" s="68">
        <v>16136</v>
      </c>
      <c r="R45" s="67">
        <f>J45*Q45</f>
        <v>0</v>
      </c>
    </row>
    <row r="46" spans="2:18" s="22" customFormat="1" ht="22.5" hidden="1" customHeight="1" x14ac:dyDescent="0.25">
      <c r="B46" s="46"/>
      <c r="C46" s="129"/>
      <c r="D46" s="129"/>
      <c r="E46" s="129"/>
      <c r="F46" s="129"/>
      <c r="G46" s="47"/>
      <c r="H46" s="48"/>
      <c r="I46" s="261"/>
      <c r="J46" s="229"/>
      <c r="K46" s="91"/>
      <c r="L46" s="111"/>
      <c r="M46" s="77"/>
      <c r="N46" s="115"/>
      <c r="O46" s="115"/>
      <c r="P46" s="198"/>
      <c r="Q46" s="68"/>
      <c r="R46" s="67"/>
    </row>
    <row r="47" spans="2:18" s="22" customFormat="1" ht="30" customHeight="1" x14ac:dyDescent="0.25">
      <c r="B47" s="46" t="s">
        <v>106</v>
      </c>
      <c r="C47" s="369" t="s">
        <v>109</v>
      </c>
      <c r="D47" s="369"/>
      <c r="E47" s="369"/>
      <c r="F47" s="369"/>
      <c r="G47" s="365" t="s">
        <v>140</v>
      </c>
      <c r="H47" s="366"/>
      <c r="I47" s="366"/>
      <c r="J47" s="265"/>
      <c r="K47" s="91"/>
      <c r="L47" s="111">
        <f>J47*2</f>
        <v>0</v>
      </c>
      <c r="M47" s="77"/>
      <c r="N47" s="115"/>
      <c r="O47" s="115"/>
      <c r="P47" s="198"/>
      <c r="Q47" s="68">
        <v>5377</v>
      </c>
      <c r="R47" s="67">
        <f>J47*Q47</f>
        <v>0</v>
      </c>
    </row>
    <row r="48" spans="2:18" s="22" customFormat="1" ht="20.25" hidden="1" customHeight="1" x14ac:dyDescent="0.25">
      <c r="B48" s="46"/>
      <c r="C48" s="129"/>
      <c r="D48" s="129"/>
      <c r="E48" s="129"/>
      <c r="F48" s="129"/>
      <c r="G48" s="47"/>
      <c r="H48" s="48"/>
      <c r="I48" s="261"/>
      <c r="J48" s="229"/>
      <c r="K48" s="91"/>
      <c r="L48" s="111"/>
      <c r="M48" s="77"/>
      <c r="N48" s="115"/>
      <c r="O48" s="115"/>
      <c r="P48" s="198"/>
      <c r="Q48" s="68"/>
      <c r="R48" s="67"/>
    </row>
    <row r="49" spans="2:18" s="22" customFormat="1" ht="30" customHeight="1" x14ac:dyDescent="0.25">
      <c r="B49" s="46" t="s">
        <v>71</v>
      </c>
      <c r="C49" s="369" t="s">
        <v>72</v>
      </c>
      <c r="D49" s="369"/>
      <c r="E49" s="369"/>
      <c r="F49" s="369"/>
      <c r="G49" s="365" t="s">
        <v>126</v>
      </c>
      <c r="H49" s="366"/>
      <c r="I49" s="366"/>
      <c r="J49" s="265"/>
      <c r="K49" s="91"/>
      <c r="L49" s="112"/>
      <c r="M49" s="77"/>
      <c r="N49" s="115">
        <f>J49</f>
        <v>0</v>
      </c>
      <c r="O49" s="115"/>
      <c r="P49" s="199"/>
      <c r="Q49" s="68">
        <v>105000</v>
      </c>
      <c r="R49" s="67">
        <f>J49*Q49</f>
        <v>0</v>
      </c>
    </row>
    <row r="50" spans="2:18" s="22" customFormat="1" ht="15" hidden="1" customHeight="1" x14ac:dyDescent="0.25">
      <c r="B50" s="46"/>
      <c r="C50" s="129"/>
      <c r="D50" s="129"/>
      <c r="E50" s="129"/>
      <c r="F50" s="129"/>
      <c r="G50" s="47"/>
      <c r="H50" s="48"/>
      <c r="I50" s="261"/>
      <c r="J50" s="229"/>
      <c r="K50" s="91"/>
      <c r="L50" s="112"/>
      <c r="M50" s="77"/>
      <c r="N50" s="115"/>
      <c r="O50" s="115"/>
      <c r="P50" s="199"/>
      <c r="Q50" s="68"/>
      <c r="R50" s="67"/>
    </row>
    <row r="51" spans="2:18" s="22" customFormat="1" ht="30" customHeight="1" x14ac:dyDescent="0.25">
      <c r="B51" s="46" t="s">
        <v>73</v>
      </c>
      <c r="C51" s="369" t="s">
        <v>74</v>
      </c>
      <c r="D51" s="369"/>
      <c r="E51" s="369"/>
      <c r="F51" s="369"/>
      <c r="G51" s="365" t="s">
        <v>127</v>
      </c>
      <c r="H51" s="366"/>
      <c r="I51" s="366"/>
      <c r="J51" s="265"/>
      <c r="K51" s="91"/>
      <c r="L51" s="112"/>
      <c r="M51" s="77"/>
      <c r="N51" s="115"/>
      <c r="O51" s="115"/>
      <c r="P51" s="199">
        <f>J51</f>
        <v>0</v>
      </c>
      <c r="Q51" s="68">
        <v>8523</v>
      </c>
      <c r="R51" s="67">
        <f>J51*Q51</f>
        <v>0</v>
      </c>
    </row>
    <row r="52" spans="2:18" s="22" customFormat="1" ht="15" hidden="1" customHeight="1" x14ac:dyDescent="0.25">
      <c r="B52" s="46"/>
      <c r="C52" s="129"/>
      <c r="D52" s="129"/>
      <c r="E52" s="129"/>
      <c r="F52" s="129"/>
      <c r="G52" s="47"/>
      <c r="H52" s="48"/>
      <c r="I52" s="261"/>
      <c r="J52" s="229"/>
      <c r="K52" s="91"/>
      <c r="L52" s="112"/>
      <c r="M52" s="77"/>
      <c r="N52" s="115"/>
      <c r="O52" s="115"/>
      <c r="P52" s="199"/>
      <c r="Q52" s="68"/>
      <c r="R52" s="67"/>
    </row>
    <row r="53" spans="2:18" s="22" customFormat="1" ht="30" customHeight="1" thickBot="1" x14ac:dyDescent="0.3">
      <c r="B53" s="46" t="s">
        <v>75</v>
      </c>
      <c r="C53" s="415" t="s">
        <v>133</v>
      </c>
      <c r="D53" s="415"/>
      <c r="E53" s="415"/>
      <c r="F53" s="415"/>
      <c r="G53" s="367" t="s">
        <v>128</v>
      </c>
      <c r="H53" s="368"/>
      <c r="I53" s="368"/>
      <c r="J53" s="265"/>
      <c r="K53" s="91"/>
      <c r="L53" s="189"/>
      <c r="M53" s="190"/>
      <c r="N53" s="191"/>
      <c r="O53" s="191">
        <f>J53</f>
        <v>0</v>
      </c>
      <c r="P53" s="200"/>
      <c r="Q53" s="68">
        <v>17277</v>
      </c>
      <c r="R53" s="220">
        <f>J53*Q53</f>
        <v>0</v>
      </c>
    </row>
    <row r="54" spans="2:18" s="22" customFormat="1" ht="18.75" customHeight="1" thickBot="1" x14ac:dyDescent="0.3">
      <c r="B54" s="79" t="s">
        <v>302</v>
      </c>
      <c r="C54" s="79"/>
      <c r="D54" s="80"/>
      <c r="E54" s="80"/>
      <c r="F54" s="80"/>
      <c r="G54" s="414"/>
      <c r="H54" s="414"/>
      <c r="I54" s="414"/>
      <c r="J54" s="86"/>
      <c r="K54" s="91"/>
      <c r="L54" s="192">
        <f>SUM(L9:L53)</f>
        <v>0</v>
      </c>
      <c r="M54" s="193">
        <f t="shared" ref="M54:P54" si="0">SUM(M9:M53)</f>
        <v>0</v>
      </c>
      <c r="N54" s="193">
        <f t="shared" si="0"/>
        <v>0</v>
      </c>
      <c r="O54" s="193">
        <f t="shared" si="0"/>
        <v>0</v>
      </c>
      <c r="P54" s="194">
        <f t="shared" si="0"/>
        <v>0</v>
      </c>
      <c r="Q54" s="194"/>
      <c r="R54" s="194">
        <f>SUM(R9:R53)</f>
        <v>0</v>
      </c>
    </row>
    <row r="55" spans="2:18" s="22" customFormat="1" ht="30" customHeight="1" x14ac:dyDescent="0.25">
      <c r="B55" s="55" t="s">
        <v>76</v>
      </c>
      <c r="C55" s="410" t="s">
        <v>77</v>
      </c>
      <c r="D55" s="410"/>
      <c r="E55" s="410"/>
      <c r="F55" s="410"/>
      <c r="G55" s="408" t="s">
        <v>114</v>
      </c>
      <c r="H55" s="409"/>
      <c r="I55" s="409"/>
      <c r="J55" s="266"/>
      <c r="K55" s="91" t="e">
        <f>IF(SUM(#REF!)&lt;&gt;0,1,0)</f>
        <v>#REF!</v>
      </c>
      <c r="L55" s="103"/>
      <c r="M55" s="78">
        <f>J55*1/24</f>
        <v>0</v>
      </c>
      <c r="N55" s="119"/>
      <c r="O55" s="119"/>
      <c r="P55" s="201"/>
      <c r="Q55" s="87">
        <v>5019</v>
      </c>
      <c r="R55" s="49">
        <f>J55*Q55</f>
        <v>0</v>
      </c>
    </row>
    <row r="56" spans="2:18" s="22" customFormat="1" ht="12.75" hidden="1" customHeight="1" x14ac:dyDescent="0.25">
      <c r="B56" s="56"/>
      <c r="C56" s="57"/>
      <c r="D56" s="57"/>
      <c r="E56" s="57"/>
      <c r="F56" s="57"/>
      <c r="G56" s="58"/>
      <c r="H56" s="57"/>
      <c r="I56" s="227"/>
      <c r="J56" s="230"/>
      <c r="K56" s="91"/>
      <c r="L56" s="104"/>
      <c r="M56" s="69"/>
      <c r="N56" s="120"/>
      <c r="O56" s="120"/>
      <c r="P56" s="202"/>
      <c r="Q56" s="50"/>
      <c r="R56" s="51"/>
    </row>
    <row r="57" spans="2:18" s="22" customFormat="1" ht="30" customHeight="1" x14ac:dyDescent="0.25">
      <c r="B57" s="59" t="s">
        <v>78</v>
      </c>
      <c r="C57" s="400" t="s">
        <v>79</v>
      </c>
      <c r="D57" s="400"/>
      <c r="E57" s="400"/>
      <c r="F57" s="400"/>
      <c r="G57" s="401" t="s">
        <v>115</v>
      </c>
      <c r="H57" s="400"/>
      <c r="I57" s="400"/>
      <c r="J57" s="265"/>
      <c r="K57" s="91"/>
      <c r="L57" s="105"/>
      <c r="M57" s="70">
        <f>J57*1/24</f>
        <v>0</v>
      </c>
      <c r="N57" s="121"/>
      <c r="O57" s="121"/>
      <c r="P57" s="203"/>
      <c r="Q57" s="52">
        <v>5019</v>
      </c>
      <c r="R57" s="51">
        <f>J57*Q57</f>
        <v>0</v>
      </c>
    </row>
    <row r="58" spans="2:18" s="22" customFormat="1" ht="30" hidden="1" customHeight="1" x14ac:dyDescent="0.25">
      <c r="B58" s="59"/>
      <c r="C58" s="60"/>
      <c r="D58" s="60"/>
      <c r="E58" s="60"/>
      <c r="F58" s="60"/>
      <c r="G58" s="61"/>
      <c r="H58" s="60"/>
      <c r="I58" s="227"/>
      <c r="J58" s="229"/>
      <c r="K58" s="91"/>
      <c r="L58" s="105"/>
      <c r="M58" s="70"/>
      <c r="N58" s="121"/>
      <c r="O58" s="121"/>
      <c r="P58" s="203"/>
      <c r="Q58" s="52"/>
      <c r="R58" s="51"/>
    </row>
    <row r="59" spans="2:18" s="22" customFormat="1" ht="30" customHeight="1" x14ac:dyDescent="0.25">
      <c r="B59" s="59" t="s">
        <v>80</v>
      </c>
      <c r="C59" s="400" t="s">
        <v>81</v>
      </c>
      <c r="D59" s="400"/>
      <c r="E59" s="400"/>
      <c r="F59" s="400"/>
      <c r="G59" s="401" t="s">
        <v>116</v>
      </c>
      <c r="H59" s="400"/>
      <c r="I59" s="400"/>
      <c r="J59" s="265"/>
      <c r="K59" s="91"/>
      <c r="L59" s="106">
        <f>J59</f>
        <v>0</v>
      </c>
      <c r="M59" s="70"/>
      <c r="N59" s="121"/>
      <c r="O59" s="121"/>
      <c r="P59" s="203"/>
      <c r="Q59" s="52">
        <v>3376</v>
      </c>
      <c r="R59" s="51">
        <f>J59*Q59</f>
        <v>0</v>
      </c>
    </row>
    <row r="60" spans="2:18" s="22" customFormat="1" ht="21" hidden="1" customHeight="1" x14ac:dyDescent="0.25">
      <c r="B60" s="59"/>
      <c r="C60" s="60"/>
      <c r="D60" s="60"/>
      <c r="E60" s="60"/>
      <c r="F60" s="60"/>
      <c r="G60" s="61"/>
      <c r="H60" s="60"/>
      <c r="I60" s="227"/>
      <c r="J60" s="229"/>
      <c r="K60" s="91"/>
      <c r="L60" s="105"/>
      <c r="M60" s="70"/>
      <c r="N60" s="121"/>
      <c r="O60" s="121"/>
      <c r="P60" s="203"/>
      <c r="Q60" s="52"/>
      <c r="R60" s="51"/>
    </row>
    <row r="61" spans="2:18" s="22" customFormat="1" ht="30" customHeight="1" x14ac:dyDescent="0.25">
      <c r="B61" s="59" t="s">
        <v>82</v>
      </c>
      <c r="C61" s="400" t="s">
        <v>83</v>
      </c>
      <c r="D61" s="400"/>
      <c r="E61" s="400"/>
      <c r="F61" s="400"/>
      <c r="G61" s="401" t="s">
        <v>117</v>
      </c>
      <c r="H61" s="400"/>
      <c r="I61" s="400"/>
      <c r="J61" s="265"/>
      <c r="K61" s="91"/>
      <c r="L61" s="106">
        <f>J61</f>
        <v>0</v>
      </c>
      <c r="M61" s="70"/>
      <c r="N61" s="121"/>
      <c r="O61" s="121"/>
      <c r="P61" s="203"/>
      <c r="Q61" s="52">
        <v>6752</v>
      </c>
      <c r="R61" s="51">
        <f>J61*Q61</f>
        <v>0</v>
      </c>
    </row>
    <row r="62" spans="2:18" s="22" customFormat="1" ht="22.5" hidden="1" customHeight="1" x14ac:dyDescent="0.25">
      <c r="B62" s="59"/>
      <c r="C62" s="60"/>
      <c r="D62" s="60"/>
      <c r="E62" s="60"/>
      <c r="F62" s="60"/>
      <c r="G62" s="61"/>
      <c r="H62" s="60"/>
      <c r="I62" s="227"/>
      <c r="J62" s="229"/>
      <c r="K62" s="91"/>
      <c r="L62" s="105"/>
      <c r="M62" s="70"/>
      <c r="N62" s="121"/>
      <c r="O62" s="121"/>
      <c r="P62" s="203"/>
      <c r="Q62" s="52"/>
      <c r="R62" s="51"/>
    </row>
    <row r="63" spans="2:18" s="22" customFormat="1" ht="30" customHeight="1" x14ac:dyDescent="0.25">
      <c r="B63" s="59" t="s">
        <v>84</v>
      </c>
      <c r="C63" s="400" t="s">
        <v>130</v>
      </c>
      <c r="D63" s="400"/>
      <c r="E63" s="400"/>
      <c r="F63" s="400"/>
      <c r="G63" s="401" t="s">
        <v>118</v>
      </c>
      <c r="H63" s="400"/>
      <c r="I63" s="400"/>
      <c r="J63" s="265"/>
      <c r="K63" s="91"/>
      <c r="L63" s="106">
        <f>J63</f>
        <v>0</v>
      </c>
      <c r="M63" s="70"/>
      <c r="N63" s="121"/>
      <c r="O63" s="121"/>
      <c r="P63" s="203"/>
      <c r="Q63" s="52">
        <v>10128</v>
      </c>
      <c r="R63" s="51">
        <f>J63*Q63</f>
        <v>0</v>
      </c>
    </row>
    <row r="64" spans="2:18" s="22" customFormat="1" ht="20.25" hidden="1" customHeight="1" x14ac:dyDescent="0.25">
      <c r="B64" s="59"/>
      <c r="C64" s="60"/>
      <c r="D64" s="60"/>
      <c r="E64" s="60"/>
      <c r="F64" s="60"/>
      <c r="G64" s="61"/>
      <c r="H64" s="60"/>
      <c r="I64" s="227"/>
      <c r="J64" s="229"/>
      <c r="K64" s="91"/>
      <c r="L64" s="105"/>
      <c r="M64" s="70"/>
      <c r="N64" s="121"/>
      <c r="O64" s="121"/>
      <c r="P64" s="203"/>
      <c r="Q64" s="52"/>
      <c r="R64" s="51"/>
    </row>
    <row r="65" spans="2:18" s="22" customFormat="1" ht="30" customHeight="1" x14ac:dyDescent="0.25">
      <c r="B65" s="59" t="s">
        <v>85</v>
      </c>
      <c r="C65" s="400" t="s">
        <v>86</v>
      </c>
      <c r="D65" s="400"/>
      <c r="E65" s="400"/>
      <c r="F65" s="400"/>
      <c r="G65" s="401" t="s">
        <v>118</v>
      </c>
      <c r="H65" s="400"/>
      <c r="I65" s="400"/>
      <c r="J65" s="265"/>
      <c r="K65" s="91"/>
      <c r="L65" s="106">
        <f>J65</f>
        <v>0</v>
      </c>
      <c r="M65" s="71"/>
      <c r="N65" s="121"/>
      <c r="O65" s="121"/>
      <c r="P65" s="203"/>
      <c r="Q65" s="52">
        <v>10128</v>
      </c>
      <c r="R65" s="51">
        <f>J65*Q65</f>
        <v>0</v>
      </c>
    </row>
    <row r="66" spans="2:18" s="22" customFormat="1" ht="19.5" hidden="1" customHeight="1" x14ac:dyDescent="0.25">
      <c r="B66" s="59"/>
      <c r="C66" s="60"/>
      <c r="D66" s="60"/>
      <c r="E66" s="60"/>
      <c r="F66" s="60"/>
      <c r="G66" s="61"/>
      <c r="H66" s="60"/>
      <c r="I66" s="227"/>
      <c r="J66" s="229"/>
      <c r="K66" s="91"/>
      <c r="L66" s="106"/>
      <c r="M66" s="71"/>
      <c r="N66" s="121"/>
      <c r="O66" s="121"/>
      <c r="P66" s="203"/>
      <c r="Q66" s="52"/>
      <c r="R66" s="51"/>
    </row>
    <row r="67" spans="2:18" s="22" customFormat="1" ht="30" customHeight="1" x14ac:dyDescent="0.25">
      <c r="B67" s="59" t="s">
        <v>87</v>
      </c>
      <c r="C67" s="400" t="s">
        <v>88</v>
      </c>
      <c r="D67" s="400"/>
      <c r="E67" s="400"/>
      <c r="F67" s="400"/>
      <c r="G67" s="401" t="s">
        <v>119</v>
      </c>
      <c r="H67" s="400"/>
      <c r="I67" s="400"/>
      <c r="J67" s="265"/>
      <c r="K67" s="91"/>
      <c r="L67" s="106">
        <f>J67</f>
        <v>0</v>
      </c>
      <c r="M67" s="71"/>
      <c r="N67" s="121"/>
      <c r="O67" s="121"/>
      <c r="P67" s="203"/>
      <c r="Q67" s="52">
        <v>33760</v>
      </c>
      <c r="R67" s="51">
        <f>J67*Q67</f>
        <v>0</v>
      </c>
    </row>
    <row r="68" spans="2:18" s="22" customFormat="1" ht="24.75" hidden="1" customHeight="1" x14ac:dyDescent="0.25">
      <c r="B68" s="59"/>
      <c r="C68" s="60"/>
      <c r="D68" s="60"/>
      <c r="E68" s="60"/>
      <c r="F68" s="60"/>
      <c r="G68" s="61"/>
      <c r="H68" s="60"/>
      <c r="I68" s="227"/>
      <c r="J68" s="229"/>
      <c r="K68" s="91"/>
      <c r="L68" s="106"/>
      <c r="M68" s="71"/>
      <c r="N68" s="121"/>
      <c r="O68" s="121"/>
      <c r="P68" s="203"/>
      <c r="Q68" s="52"/>
      <c r="R68" s="51"/>
    </row>
    <row r="69" spans="2:18" s="22" customFormat="1" ht="30" customHeight="1" x14ac:dyDescent="0.25">
      <c r="B69" s="59" t="s">
        <v>89</v>
      </c>
      <c r="C69" s="400" t="s">
        <v>90</v>
      </c>
      <c r="D69" s="400"/>
      <c r="E69" s="400"/>
      <c r="F69" s="400"/>
      <c r="G69" s="401" t="s">
        <v>119</v>
      </c>
      <c r="H69" s="400"/>
      <c r="I69" s="400"/>
      <c r="J69" s="265"/>
      <c r="K69" s="91"/>
      <c r="L69" s="106">
        <f>J69</f>
        <v>0</v>
      </c>
      <c r="M69" s="71"/>
      <c r="N69" s="121"/>
      <c r="O69" s="121"/>
      <c r="P69" s="203"/>
      <c r="Q69" s="52">
        <v>33760</v>
      </c>
      <c r="R69" s="51">
        <f>J69*Q69</f>
        <v>0</v>
      </c>
    </row>
    <row r="70" spans="2:18" s="22" customFormat="1" ht="16.5" hidden="1" customHeight="1" x14ac:dyDescent="0.25">
      <c r="B70" s="59"/>
      <c r="C70" s="60"/>
      <c r="D70" s="60"/>
      <c r="E70" s="60"/>
      <c r="F70" s="60"/>
      <c r="G70" s="61"/>
      <c r="H70" s="60"/>
      <c r="I70" s="227"/>
      <c r="J70" s="229"/>
      <c r="K70" s="91"/>
      <c r="L70" s="106"/>
      <c r="M70" s="71"/>
      <c r="N70" s="121"/>
      <c r="O70" s="121"/>
      <c r="P70" s="203"/>
      <c r="Q70" s="52"/>
      <c r="R70" s="51"/>
    </row>
    <row r="71" spans="2:18" s="22" customFormat="1" ht="30" customHeight="1" x14ac:dyDescent="0.25">
      <c r="B71" s="59" t="s">
        <v>91</v>
      </c>
      <c r="C71" s="400" t="s">
        <v>92</v>
      </c>
      <c r="D71" s="400"/>
      <c r="E71" s="400"/>
      <c r="F71" s="400"/>
      <c r="G71" s="401" t="s">
        <v>134</v>
      </c>
      <c r="H71" s="400"/>
      <c r="I71" s="400"/>
      <c r="J71" s="265"/>
      <c r="K71" s="91"/>
      <c r="L71" s="106">
        <f>J71*2</f>
        <v>0</v>
      </c>
      <c r="M71" s="70"/>
      <c r="N71" s="122"/>
      <c r="O71" s="121"/>
      <c r="P71" s="203"/>
      <c r="Q71" s="52">
        <v>8492</v>
      </c>
      <c r="R71" s="51">
        <f>J71*Q71</f>
        <v>0</v>
      </c>
    </row>
    <row r="72" spans="2:18" s="22" customFormat="1" ht="15" hidden="1" customHeight="1" x14ac:dyDescent="0.25">
      <c r="B72" s="59"/>
      <c r="C72" s="60"/>
      <c r="D72" s="60"/>
      <c r="E72" s="60"/>
      <c r="F72" s="60"/>
      <c r="G72" s="61"/>
      <c r="H72" s="60"/>
      <c r="I72" s="227"/>
      <c r="J72" s="229"/>
      <c r="K72" s="91"/>
      <c r="L72" s="106"/>
      <c r="M72" s="70"/>
      <c r="N72" s="122"/>
      <c r="O72" s="121"/>
      <c r="P72" s="203"/>
      <c r="Q72" s="52"/>
      <c r="R72" s="51"/>
    </row>
    <row r="73" spans="2:18" s="22" customFormat="1" ht="30" customHeight="1" x14ac:dyDescent="0.25">
      <c r="B73" s="59" t="s">
        <v>93</v>
      </c>
      <c r="C73" s="400" t="s">
        <v>94</v>
      </c>
      <c r="D73" s="400"/>
      <c r="E73" s="400"/>
      <c r="F73" s="400"/>
      <c r="G73" s="401" t="s">
        <v>135</v>
      </c>
      <c r="H73" s="400"/>
      <c r="I73" s="400"/>
      <c r="J73" s="265"/>
      <c r="K73" s="91"/>
      <c r="L73" s="106">
        <f>J73</f>
        <v>0</v>
      </c>
      <c r="M73" s="70"/>
      <c r="N73" s="122"/>
      <c r="O73" s="121"/>
      <c r="P73" s="203"/>
      <c r="Q73" s="52">
        <v>23950</v>
      </c>
      <c r="R73" s="51">
        <f>J73*Q73</f>
        <v>0</v>
      </c>
    </row>
    <row r="74" spans="2:18" s="22" customFormat="1" ht="21" hidden="1" customHeight="1" x14ac:dyDescent="0.25">
      <c r="B74" s="59"/>
      <c r="C74" s="60"/>
      <c r="D74" s="60"/>
      <c r="E74" s="60"/>
      <c r="F74" s="60"/>
      <c r="G74" s="128"/>
      <c r="H74" s="127"/>
      <c r="I74" s="227"/>
      <c r="J74" s="229"/>
      <c r="K74" s="91"/>
      <c r="L74" s="106"/>
      <c r="M74" s="70"/>
      <c r="N74" s="122"/>
      <c r="O74" s="121"/>
      <c r="P74" s="203"/>
      <c r="Q74" s="52"/>
      <c r="R74" s="51"/>
    </row>
    <row r="75" spans="2:18" s="22" customFormat="1" ht="30" customHeight="1" x14ac:dyDescent="0.25">
      <c r="B75" s="59" t="s">
        <v>95</v>
      </c>
      <c r="C75" s="400" t="s">
        <v>96</v>
      </c>
      <c r="D75" s="400"/>
      <c r="E75" s="400"/>
      <c r="F75" s="400"/>
      <c r="G75" s="401" t="s">
        <v>136</v>
      </c>
      <c r="H75" s="400"/>
      <c r="I75" s="400"/>
      <c r="J75" s="265"/>
      <c r="K75" s="91"/>
      <c r="L75" s="106">
        <f>J75*2</f>
        <v>0</v>
      </c>
      <c r="M75" s="70"/>
      <c r="N75" s="122"/>
      <c r="O75" s="121"/>
      <c r="P75" s="203"/>
      <c r="Q75" s="52">
        <v>9336</v>
      </c>
      <c r="R75" s="51">
        <f>J75*Q75</f>
        <v>0</v>
      </c>
    </row>
    <row r="76" spans="2:18" s="22" customFormat="1" ht="10.5" hidden="1" customHeight="1" x14ac:dyDescent="0.25">
      <c r="B76" s="59"/>
      <c r="C76" s="60"/>
      <c r="D76" s="60"/>
      <c r="E76" s="60"/>
      <c r="F76" s="60"/>
      <c r="G76" s="128"/>
      <c r="H76" s="127"/>
      <c r="I76" s="227"/>
      <c r="J76" s="229"/>
      <c r="K76" s="91"/>
      <c r="L76" s="106"/>
      <c r="M76" s="70"/>
      <c r="N76" s="122"/>
      <c r="O76" s="121"/>
      <c r="P76" s="203"/>
      <c r="Q76" s="52"/>
      <c r="R76" s="51"/>
    </row>
    <row r="77" spans="2:18" s="22" customFormat="1" ht="30" customHeight="1" x14ac:dyDescent="0.25">
      <c r="B77" s="59" t="s">
        <v>97</v>
      </c>
      <c r="C77" s="400" t="s">
        <v>98</v>
      </c>
      <c r="D77" s="400"/>
      <c r="E77" s="400"/>
      <c r="F77" s="400"/>
      <c r="G77" s="401" t="s">
        <v>137</v>
      </c>
      <c r="H77" s="400"/>
      <c r="I77" s="400"/>
      <c r="J77" s="265"/>
      <c r="K77" s="91"/>
      <c r="L77" s="106">
        <f>J77</f>
        <v>0</v>
      </c>
      <c r="M77" s="70"/>
      <c r="N77" s="122"/>
      <c r="O77" s="121"/>
      <c r="P77" s="203"/>
      <c r="Q77" s="52">
        <v>12600</v>
      </c>
      <c r="R77" s="51">
        <f>J77*Q77</f>
        <v>0</v>
      </c>
    </row>
    <row r="78" spans="2:18" s="22" customFormat="1" ht="14.25" hidden="1" customHeight="1" x14ac:dyDescent="0.25">
      <c r="B78" s="59"/>
      <c r="C78" s="60"/>
      <c r="D78" s="60"/>
      <c r="E78" s="60"/>
      <c r="F78" s="60"/>
      <c r="G78" s="128"/>
      <c r="H78" s="127"/>
      <c r="I78" s="227"/>
      <c r="J78" s="229"/>
      <c r="K78" s="91"/>
      <c r="L78" s="106"/>
      <c r="M78" s="70"/>
      <c r="N78" s="122"/>
      <c r="O78" s="121"/>
      <c r="P78" s="203"/>
      <c r="Q78" s="52"/>
      <c r="R78" s="51"/>
    </row>
    <row r="79" spans="2:18" s="22" customFormat="1" ht="30" customHeight="1" x14ac:dyDescent="0.25">
      <c r="B79" s="59" t="s">
        <v>99</v>
      </c>
      <c r="C79" s="400" t="s">
        <v>100</v>
      </c>
      <c r="D79" s="400"/>
      <c r="E79" s="400"/>
      <c r="F79" s="400"/>
      <c r="G79" s="401" t="s">
        <v>138</v>
      </c>
      <c r="H79" s="400"/>
      <c r="I79" s="400"/>
      <c r="J79" s="265"/>
      <c r="K79" s="91"/>
      <c r="L79" s="106">
        <f>J79*2</f>
        <v>0</v>
      </c>
      <c r="M79" s="70"/>
      <c r="N79" s="122"/>
      <c r="O79" s="121"/>
      <c r="P79" s="203"/>
      <c r="Q79" s="52">
        <v>53770</v>
      </c>
      <c r="R79" s="51">
        <f>J79*Q79</f>
        <v>0</v>
      </c>
    </row>
    <row r="80" spans="2:18" s="22" customFormat="1" ht="19.5" hidden="1" customHeight="1" x14ac:dyDescent="0.25">
      <c r="B80" s="62"/>
      <c r="C80" s="63"/>
      <c r="D80" s="63"/>
      <c r="E80" s="63"/>
      <c r="F80" s="63"/>
      <c r="G80" s="128"/>
      <c r="H80" s="127"/>
      <c r="I80" s="227"/>
      <c r="J80" s="229"/>
      <c r="K80" s="91"/>
      <c r="L80" s="107"/>
      <c r="M80" s="72"/>
      <c r="N80" s="123"/>
      <c r="O80" s="124"/>
      <c r="P80" s="204"/>
      <c r="Q80" s="53"/>
      <c r="R80" s="51"/>
    </row>
    <row r="81" spans="2:28" s="22" customFormat="1" ht="30" customHeight="1" thickBot="1" x14ac:dyDescent="0.3">
      <c r="B81" s="64" t="s">
        <v>101</v>
      </c>
      <c r="C81" s="402" t="s">
        <v>102</v>
      </c>
      <c r="D81" s="402"/>
      <c r="E81" s="402"/>
      <c r="F81" s="402"/>
      <c r="G81" s="404" t="s">
        <v>120</v>
      </c>
      <c r="H81" s="402"/>
      <c r="I81" s="402"/>
      <c r="J81" s="267"/>
      <c r="K81" s="91"/>
      <c r="L81" s="108"/>
      <c r="M81" s="73"/>
      <c r="N81" s="125">
        <f>J81</f>
        <v>0</v>
      </c>
      <c r="O81" s="125"/>
      <c r="P81" s="205"/>
      <c r="Q81" s="88">
        <v>105000</v>
      </c>
      <c r="R81" s="54">
        <f>J81*Q81</f>
        <v>0</v>
      </c>
    </row>
    <row r="82" spans="2:28" s="22" customFormat="1" ht="18.75" customHeight="1" thickBot="1" x14ac:dyDescent="0.3">
      <c r="B82" s="100" t="s">
        <v>303</v>
      </c>
      <c r="C82" s="101"/>
      <c r="D82" s="101"/>
      <c r="E82" s="101"/>
      <c r="F82" s="101"/>
      <c r="G82" s="403"/>
      <c r="H82" s="403"/>
      <c r="I82" s="403"/>
      <c r="J82" s="221"/>
      <c r="K82" s="91"/>
      <c r="L82" s="207">
        <f>SUM(L55:L81)</f>
        <v>0</v>
      </c>
      <c r="M82" s="208">
        <f t="shared" ref="M82:P82" si="1">SUM(M55:M81)</f>
        <v>0</v>
      </c>
      <c r="N82" s="208">
        <f t="shared" si="1"/>
        <v>0</v>
      </c>
      <c r="O82" s="208">
        <f t="shared" si="1"/>
        <v>0</v>
      </c>
      <c r="P82" s="209">
        <f t="shared" si="1"/>
        <v>0</v>
      </c>
      <c r="Q82" s="209"/>
      <c r="R82" s="209">
        <f>SUM(R55:R81)</f>
        <v>0</v>
      </c>
    </row>
    <row r="83" spans="2:28" s="22" customFormat="1" ht="17.25" hidden="1" customHeight="1" thickBot="1" x14ac:dyDescent="0.3">
      <c r="B83" s="26"/>
      <c r="C83" s="27"/>
      <c r="D83" s="27"/>
      <c r="E83" s="27"/>
      <c r="F83" s="28"/>
      <c r="G83" s="27"/>
      <c r="H83" s="27"/>
      <c r="I83" s="27"/>
      <c r="J83" s="29"/>
      <c r="K83" s="91" t="e">
        <f>IF(SUM(#REF!)&lt;&gt;0,1,0)</f>
        <v>#REF!</v>
      </c>
      <c r="L83" s="213">
        <f>SUM(L9:L53)+SUM(L55:L81)</f>
        <v>0</v>
      </c>
      <c r="M83" s="102">
        <f>ROUND(SUM(M9:M53)+SUM(M55:M81),2)</f>
        <v>0</v>
      </c>
      <c r="N83" s="102">
        <f>ROUND(SUM(N9:N53)+SUM(N55:N81),2)</f>
        <v>0</v>
      </c>
      <c r="O83" s="92">
        <f>SUM(O9:O53)+SUM(O55:O81)</f>
        <v>0</v>
      </c>
      <c r="P83" s="206">
        <f>SUM(P9:P53)+SUM(P55:P81)</f>
        <v>0</v>
      </c>
    </row>
    <row r="84" spans="2:28" s="22" customFormat="1" ht="27.75" customHeight="1" thickBot="1" x14ac:dyDescent="0.4">
      <c r="B84" s="222"/>
      <c r="C84" s="223" t="s">
        <v>8</v>
      </c>
      <c r="D84" s="90"/>
      <c r="E84" s="90"/>
      <c r="F84" s="224"/>
      <c r="G84" s="90"/>
      <c r="H84" s="90"/>
      <c r="I84" s="90"/>
      <c r="J84" s="225"/>
      <c r="K84" s="91"/>
    </row>
    <row r="85" spans="2:28" s="22" customFormat="1" ht="18.75" customHeight="1" thickBot="1" x14ac:dyDescent="0.3">
      <c r="B85" s="93" t="s">
        <v>21</v>
      </c>
      <c r="C85" s="179" t="s">
        <v>23</v>
      </c>
      <c r="D85" s="180" t="s">
        <v>22</v>
      </c>
      <c r="E85" s="385"/>
      <c r="F85" s="385"/>
      <c r="G85" s="386"/>
      <c r="H85" s="180" t="s">
        <v>24</v>
      </c>
      <c r="I85" s="396" t="s">
        <v>25</v>
      </c>
      <c r="J85" s="397"/>
      <c r="K85" s="91"/>
    </row>
    <row r="86" spans="2:28" s="22" customFormat="1" ht="18" customHeight="1" x14ac:dyDescent="0.25">
      <c r="B86" s="339" t="s">
        <v>14</v>
      </c>
      <c r="C86" s="182">
        <v>54000</v>
      </c>
      <c r="D86" s="362" t="s">
        <v>13</v>
      </c>
      <c r="E86" s="363"/>
      <c r="F86" s="363"/>
      <c r="G86" s="387"/>
      <c r="H86" s="183">
        <f>L83</f>
        <v>0</v>
      </c>
      <c r="I86" s="373" t="s">
        <v>297</v>
      </c>
      <c r="J86" s="374"/>
      <c r="K86" s="91"/>
    </row>
    <row r="87" spans="2:28" s="22" customFormat="1" ht="18" customHeight="1" x14ac:dyDescent="0.25">
      <c r="B87" s="340"/>
      <c r="C87" s="184">
        <v>50501</v>
      </c>
      <c r="D87" s="359" t="s">
        <v>0</v>
      </c>
      <c r="E87" s="360"/>
      <c r="F87" s="360"/>
      <c r="G87" s="388"/>
      <c r="H87" s="185">
        <f>M83</f>
        <v>0</v>
      </c>
      <c r="I87" s="375"/>
      <c r="J87" s="376"/>
      <c r="K87" s="91"/>
    </row>
    <row r="88" spans="2:28" s="22" customFormat="1" ht="18" customHeight="1" x14ac:dyDescent="0.25">
      <c r="B88" s="340"/>
      <c r="C88" s="184">
        <v>52601</v>
      </c>
      <c r="D88" s="359" t="s">
        <v>1</v>
      </c>
      <c r="E88" s="360"/>
      <c r="F88" s="360"/>
      <c r="G88" s="388"/>
      <c r="H88" s="185">
        <f>N83</f>
        <v>0</v>
      </c>
      <c r="I88" s="375"/>
      <c r="J88" s="376"/>
      <c r="K88" s="91"/>
    </row>
    <row r="89" spans="2:28" s="22" customFormat="1" ht="18" customHeight="1" x14ac:dyDescent="0.25">
      <c r="B89" s="340"/>
      <c r="C89" s="184">
        <v>52105</v>
      </c>
      <c r="D89" s="359" t="s">
        <v>103</v>
      </c>
      <c r="E89" s="360"/>
      <c r="F89" s="360"/>
      <c r="G89" s="388"/>
      <c r="H89" s="186">
        <f>O83</f>
        <v>0</v>
      </c>
      <c r="I89" s="375"/>
      <c r="J89" s="376"/>
      <c r="K89" s="91"/>
      <c r="Q89" s="31"/>
      <c r="R89" s="31"/>
    </row>
    <row r="90" spans="2:28" s="22" customFormat="1" ht="18" customHeight="1" thickBot="1" x14ac:dyDescent="0.3">
      <c r="B90" s="341"/>
      <c r="C90" s="32">
        <v>51212</v>
      </c>
      <c r="D90" s="389" t="s">
        <v>5</v>
      </c>
      <c r="E90" s="390"/>
      <c r="F90" s="390"/>
      <c r="G90" s="391"/>
      <c r="H90" s="33">
        <f>P83</f>
        <v>0</v>
      </c>
      <c r="I90" s="377"/>
      <c r="J90" s="378"/>
      <c r="K90" s="91"/>
      <c r="Q90" s="31"/>
      <c r="R90" s="31"/>
    </row>
    <row r="91" spans="2:28" s="22" customFormat="1" ht="30" customHeight="1" x14ac:dyDescent="0.25">
      <c r="B91" s="339" t="s">
        <v>15</v>
      </c>
      <c r="C91" s="182">
        <v>52510</v>
      </c>
      <c r="D91" s="362" t="s">
        <v>4</v>
      </c>
      <c r="E91" s="363"/>
      <c r="F91" s="363"/>
      <c r="G91" s="363"/>
      <c r="H91" s="364"/>
      <c r="I91" s="398" t="s">
        <v>298</v>
      </c>
      <c r="J91" s="399"/>
      <c r="K91" s="91"/>
    </row>
    <row r="92" spans="2:28" s="22" customFormat="1" ht="28.5" customHeight="1" x14ac:dyDescent="0.25">
      <c r="B92" s="340"/>
      <c r="C92" s="181">
        <v>51010</v>
      </c>
      <c r="D92" s="356" t="s">
        <v>3</v>
      </c>
      <c r="E92" s="357"/>
      <c r="F92" s="357"/>
      <c r="G92" s="357"/>
      <c r="H92" s="358"/>
      <c r="I92" s="379" t="s">
        <v>299</v>
      </c>
      <c r="J92" s="380"/>
      <c r="K92" s="9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</row>
    <row r="93" spans="2:28" s="22" customFormat="1" ht="18" customHeight="1" x14ac:dyDescent="0.25">
      <c r="B93" s="340"/>
      <c r="C93" s="30">
        <v>51610</v>
      </c>
      <c r="D93" s="359" t="s">
        <v>17</v>
      </c>
      <c r="E93" s="360"/>
      <c r="F93" s="360"/>
      <c r="G93" s="360"/>
      <c r="H93" s="361"/>
      <c r="I93" s="379" t="s">
        <v>300</v>
      </c>
      <c r="J93" s="380"/>
      <c r="K93" s="9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</row>
    <row r="94" spans="2:28" s="22" customFormat="1" ht="18" customHeight="1" x14ac:dyDescent="0.25">
      <c r="B94" s="340"/>
      <c r="C94" s="30">
        <v>51710</v>
      </c>
      <c r="D94" s="359" t="s">
        <v>18</v>
      </c>
      <c r="E94" s="360"/>
      <c r="F94" s="360"/>
      <c r="G94" s="360"/>
      <c r="H94" s="361"/>
      <c r="I94" s="381"/>
      <c r="J94" s="382"/>
      <c r="K94" s="91"/>
      <c r="S94" s="31"/>
      <c r="T94" s="31"/>
      <c r="U94" s="31"/>
      <c r="V94" s="31"/>
      <c r="W94" s="31"/>
      <c r="X94" s="31"/>
      <c r="Y94" s="31"/>
      <c r="Z94" s="31"/>
      <c r="AA94" s="31"/>
      <c r="AB94" s="31"/>
    </row>
    <row r="95" spans="2:28" s="22" customFormat="1" ht="18" customHeight="1" thickBot="1" x14ac:dyDescent="0.3">
      <c r="B95" s="341"/>
      <c r="C95" s="30">
        <v>51510</v>
      </c>
      <c r="D95" s="359" t="s">
        <v>19</v>
      </c>
      <c r="E95" s="360"/>
      <c r="F95" s="360"/>
      <c r="G95" s="360"/>
      <c r="H95" s="361"/>
      <c r="I95" s="383"/>
      <c r="J95" s="384"/>
      <c r="K95" s="91"/>
      <c r="S95" s="31"/>
      <c r="T95" s="31"/>
      <c r="U95" s="31"/>
      <c r="V95" s="31"/>
      <c r="W95" s="31"/>
      <c r="X95" s="31"/>
      <c r="Y95" s="31"/>
      <c r="Z95" s="31"/>
      <c r="AA95" s="31"/>
      <c r="AB95" s="31"/>
    </row>
    <row r="96" spans="2:28" s="22" customFormat="1" ht="18" customHeight="1" thickBot="1" x14ac:dyDescent="0.3">
      <c r="B96" s="178" t="s">
        <v>16</v>
      </c>
      <c r="C96" s="177">
        <v>60000</v>
      </c>
      <c r="D96" s="370" t="s">
        <v>2</v>
      </c>
      <c r="E96" s="371"/>
      <c r="F96" s="371"/>
      <c r="G96" s="371"/>
      <c r="H96" s="372"/>
      <c r="I96" s="392" t="s">
        <v>301</v>
      </c>
      <c r="J96" s="393"/>
      <c r="K96" s="91"/>
    </row>
    <row r="97" spans="2:28" s="22" customFormat="1" ht="8.25" customHeight="1" x14ac:dyDescent="0.25">
      <c r="B97" s="214"/>
      <c r="C97" s="215"/>
      <c r="D97" s="216"/>
      <c r="E97" s="216"/>
      <c r="F97" s="217"/>
      <c r="G97" s="218"/>
      <c r="H97" s="218"/>
      <c r="I97" s="218"/>
      <c r="J97" s="219"/>
      <c r="K97" s="91"/>
      <c r="S97" s="34"/>
      <c r="T97" s="34"/>
      <c r="U97" s="34"/>
      <c r="V97" s="34"/>
      <c r="W97" s="34"/>
      <c r="X97" s="34"/>
      <c r="Y97" s="34"/>
      <c r="Z97" s="34"/>
      <c r="AA97" s="34"/>
      <c r="AB97" s="34"/>
    </row>
    <row r="98" spans="2:28" s="24" customFormat="1" ht="18.75" customHeight="1" x14ac:dyDescent="0.25">
      <c r="B98" s="37" t="s">
        <v>6</v>
      </c>
      <c r="C98" s="35"/>
      <c r="D98" s="35"/>
      <c r="E98" s="35"/>
      <c r="F98" s="35"/>
      <c r="G98" s="35"/>
      <c r="H98" s="35"/>
      <c r="I98" s="35"/>
      <c r="J98" s="36"/>
      <c r="K98" s="91"/>
      <c r="L98" s="22"/>
      <c r="M98" s="22"/>
      <c r="N98" s="22"/>
      <c r="O98" s="22"/>
      <c r="P98" s="22"/>
      <c r="Q98" s="22"/>
      <c r="R98" s="22"/>
    </row>
    <row r="99" spans="2:28" s="82" customFormat="1" ht="57" customHeight="1" x14ac:dyDescent="0.25">
      <c r="B99" s="81">
        <v>51610</v>
      </c>
      <c r="C99" s="394" t="s">
        <v>35</v>
      </c>
      <c r="D99" s="394"/>
      <c r="E99" s="394"/>
      <c r="F99" s="394"/>
      <c r="G99" s="394"/>
      <c r="H99" s="394"/>
      <c r="I99" s="394"/>
      <c r="J99" s="395"/>
      <c r="K99" s="91"/>
      <c r="L99" s="22"/>
      <c r="M99" s="22"/>
      <c r="N99" s="22"/>
      <c r="O99" s="22"/>
      <c r="P99" s="22"/>
      <c r="Q99" s="22"/>
      <c r="R99" s="22"/>
    </row>
    <row r="100" spans="2:28" s="82" customFormat="1" ht="105" customHeight="1" x14ac:dyDescent="0.25">
      <c r="B100" s="81">
        <v>51710</v>
      </c>
      <c r="C100" s="394" t="s">
        <v>34</v>
      </c>
      <c r="D100" s="394"/>
      <c r="E100" s="394"/>
      <c r="F100" s="394"/>
      <c r="G100" s="394"/>
      <c r="H100" s="394"/>
      <c r="I100" s="394"/>
      <c r="J100" s="395"/>
      <c r="K100" s="91"/>
      <c r="L100" s="22"/>
      <c r="M100" s="22"/>
      <c r="N100" s="22"/>
      <c r="O100" s="22"/>
      <c r="P100" s="22"/>
      <c r="Q100" s="22"/>
      <c r="R100" s="22"/>
    </row>
    <row r="101" spans="2:28" s="82" customFormat="1" ht="16.5" customHeight="1" x14ac:dyDescent="0.25">
      <c r="B101" s="81">
        <v>51510</v>
      </c>
      <c r="C101" s="394" t="s">
        <v>33</v>
      </c>
      <c r="D101" s="394"/>
      <c r="E101" s="394"/>
      <c r="F101" s="394"/>
      <c r="G101" s="394"/>
      <c r="H101" s="394"/>
      <c r="I101" s="394"/>
      <c r="J101" s="395"/>
      <c r="K101" s="91"/>
      <c r="L101" s="22"/>
      <c r="M101" s="22"/>
      <c r="N101" s="22"/>
      <c r="O101" s="22"/>
      <c r="P101" s="22"/>
      <c r="Q101" s="22"/>
      <c r="R101" s="22"/>
    </row>
    <row r="102" spans="2:28" s="82" customFormat="1" ht="9" customHeight="1" thickBot="1" x14ac:dyDescent="0.3">
      <c r="B102" s="83"/>
      <c r="C102" s="84"/>
      <c r="D102" s="84"/>
      <c r="E102" s="84"/>
      <c r="F102" s="84"/>
      <c r="G102" s="84"/>
      <c r="H102" s="84"/>
      <c r="I102" s="84"/>
      <c r="J102" s="85"/>
      <c r="K102" s="91"/>
      <c r="L102" s="22"/>
      <c r="M102" s="22"/>
      <c r="N102" s="22"/>
      <c r="O102" s="22"/>
      <c r="P102" s="22"/>
      <c r="Q102" s="22"/>
      <c r="R102" s="22"/>
    </row>
    <row r="103" spans="2:28" ht="18.75" customHeight="1" x14ac:dyDescent="0.25">
      <c r="Q103" s="22"/>
      <c r="R103" s="22"/>
    </row>
    <row r="104" spans="2:28" ht="18.75" customHeight="1" x14ac:dyDescent="0.25">
      <c r="Q104" s="22"/>
      <c r="R104" s="22"/>
    </row>
    <row r="105" spans="2:28" ht="18.75" customHeight="1" x14ac:dyDescent="0.25">
      <c r="Q105" s="22"/>
      <c r="R105" s="22"/>
    </row>
    <row r="106" spans="2:28" ht="18.75" customHeight="1" x14ac:dyDescent="0.25">
      <c r="Q106" s="22"/>
      <c r="R106" s="22"/>
    </row>
  </sheetData>
  <sheetProtection algorithmName="SHA-512" hashValue="BqlKzTXXdglijCvcrzWGdwaRFngeVCa1LO+N11dou5PDcP3302oDCv93MbWTsO2CDprqPF1ic3AjWgitrU9Kxw==" saltValue="YcivhJnwBzNmblILljkysg==" spinCount="100000" sheet="1" objects="1" scenarios="1"/>
  <mergeCells count="110">
    <mergeCell ref="G9:I9"/>
    <mergeCell ref="G11:I11"/>
    <mergeCell ref="G13:I13"/>
    <mergeCell ref="G15:I15"/>
    <mergeCell ref="G2:I8"/>
    <mergeCell ref="G79:I79"/>
    <mergeCell ref="G71:I71"/>
    <mergeCell ref="G17:I17"/>
    <mergeCell ref="G19:I19"/>
    <mergeCell ref="G41:I41"/>
    <mergeCell ref="G43:I43"/>
    <mergeCell ref="G45:I45"/>
    <mergeCell ref="G27:I27"/>
    <mergeCell ref="G29:I29"/>
    <mergeCell ref="G31:I31"/>
    <mergeCell ref="G33:I33"/>
    <mergeCell ref="G35:I35"/>
    <mergeCell ref="C25:F25"/>
    <mergeCell ref="C27:F27"/>
    <mergeCell ref="C29:F29"/>
    <mergeCell ref="C31:F31"/>
    <mergeCell ref="C33:F33"/>
    <mergeCell ref="C15:F15"/>
    <mergeCell ref="C17:F17"/>
    <mergeCell ref="C19:F19"/>
    <mergeCell ref="C21:F21"/>
    <mergeCell ref="C23:F23"/>
    <mergeCell ref="B1:D1"/>
    <mergeCell ref="C59:F59"/>
    <mergeCell ref="C61:F61"/>
    <mergeCell ref="C57:F57"/>
    <mergeCell ref="G55:I55"/>
    <mergeCell ref="C55:F55"/>
    <mergeCell ref="G57:I57"/>
    <mergeCell ref="G59:I59"/>
    <mergeCell ref="G61:I61"/>
    <mergeCell ref="B3:F3"/>
    <mergeCell ref="C9:F9"/>
    <mergeCell ref="C43:F43"/>
    <mergeCell ref="C45:F45"/>
    <mergeCell ref="C47:F47"/>
    <mergeCell ref="G54:I54"/>
    <mergeCell ref="G47:I47"/>
    <mergeCell ref="G49:I49"/>
    <mergeCell ref="C11:F11"/>
    <mergeCell ref="C13:F13"/>
    <mergeCell ref="C51:F51"/>
    <mergeCell ref="C53:F53"/>
    <mergeCell ref="C35:F35"/>
    <mergeCell ref="C37:F37"/>
    <mergeCell ref="C39:F39"/>
    <mergeCell ref="C99:J99"/>
    <mergeCell ref="C100:J100"/>
    <mergeCell ref="C101:J101"/>
    <mergeCell ref="I85:J85"/>
    <mergeCell ref="I91:J91"/>
    <mergeCell ref="C73:F73"/>
    <mergeCell ref="C75:F75"/>
    <mergeCell ref="C77:F77"/>
    <mergeCell ref="C63:F63"/>
    <mergeCell ref="C65:F65"/>
    <mergeCell ref="C67:F67"/>
    <mergeCell ref="C69:F69"/>
    <mergeCell ref="C71:F71"/>
    <mergeCell ref="G73:I73"/>
    <mergeCell ref="G75:I75"/>
    <mergeCell ref="G77:I77"/>
    <mergeCell ref="G65:I65"/>
    <mergeCell ref="G67:I67"/>
    <mergeCell ref="G69:I69"/>
    <mergeCell ref="C79:F79"/>
    <mergeCell ref="C81:F81"/>
    <mergeCell ref="G82:I82"/>
    <mergeCell ref="G81:I81"/>
    <mergeCell ref="G63:I63"/>
    <mergeCell ref="D96:H96"/>
    <mergeCell ref="I86:J90"/>
    <mergeCell ref="I92:J92"/>
    <mergeCell ref="I93:J95"/>
    <mergeCell ref="E85:G85"/>
    <mergeCell ref="D86:G86"/>
    <mergeCell ref="D87:G87"/>
    <mergeCell ref="D88:G88"/>
    <mergeCell ref="D89:G89"/>
    <mergeCell ref="D90:G90"/>
    <mergeCell ref="I96:J96"/>
    <mergeCell ref="B91:B95"/>
    <mergeCell ref="R2:R8"/>
    <mergeCell ref="L2:L6"/>
    <mergeCell ref="M2:M6"/>
    <mergeCell ref="N2:N6"/>
    <mergeCell ref="O2:O6"/>
    <mergeCell ref="P2:P6"/>
    <mergeCell ref="J2:J8"/>
    <mergeCell ref="Q2:Q8"/>
    <mergeCell ref="D92:H92"/>
    <mergeCell ref="D93:H93"/>
    <mergeCell ref="D94:H94"/>
    <mergeCell ref="D95:H95"/>
    <mergeCell ref="D91:H91"/>
    <mergeCell ref="G51:I51"/>
    <mergeCell ref="G53:I53"/>
    <mergeCell ref="G21:I21"/>
    <mergeCell ref="G23:I23"/>
    <mergeCell ref="G25:I25"/>
    <mergeCell ref="G37:I37"/>
    <mergeCell ref="G39:I39"/>
    <mergeCell ref="B86:B90"/>
    <mergeCell ref="C41:F41"/>
    <mergeCell ref="C49:F49"/>
  </mergeCells>
  <dataValidations count="6">
    <dataValidation type="whole" allowBlank="1" showInputMessage="1" showErrorMessage="1" sqref="J58:J81 J44:J53 J20:J42 J18 J16 J14 J12 J10 J56">
      <formula1>0</formula1>
      <formula2>999999</formula2>
    </dataValidation>
    <dataValidation type="whole" allowBlank="1" showErrorMessage="1" sqref="J55">
      <formula1>0</formula1>
      <formula2>1000</formula2>
    </dataValidation>
    <dataValidation type="whole" allowBlank="1" showErrorMessage="1" sqref="J17">
      <formula1>0</formula1>
      <formula2>999999</formula2>
    </dataValidation>
    <dataValidation type="whole" allowBlank="1" showErrorMessage="1" sqref="J43">
      <formula1>0</formula1>
      <formula2>999999</formula2>
    </dataValidation>
    <dataValidation type="whole" allowBlank="1" showErrorMessage="1" sqref="J19">
      <formula1>0</formula1>
      <formula2>999999</formula2>
    </dataValidation>
    <dataValidation type="whole" allowBlank="1" showErrorMessage="1" sqref="J57 J9 J11 J13 J15">
      <formula1>0</formula1>
      <formula2>1000</formula2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74" fitToHeight="0" orientation="landscape" r:id="rId1"/>
  <ignoredErrors>
    <ignoredError sqref="R5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B102"/>
  <sheetViews>
    <sheetView workbookViewId="0">
      <selection activeCell="E5" sqref="E5"/>
    </sheetView>
  </sheetViews>
  <sheetFormatPr defaultRowHeight="14.25" x14ac:dyDescent="0.25"/>
  <cols>
    <col min="1" max="1" width="2.42578125" style="23" customWidth="1"/>
    <col min="2" max="2" width="7.140625" style="38" customWidth="1"/>
    <col min="3" max="3" width="13.42578125" style="24" customWidth="1"/>
    <col min="4" max="4" width="10.42578125" style="24" customWidth="1"/>
    <col min="5" max="5" width="34.5703125" style="24" customWidth="1"/>
    <col min="6" max="6" width="6.5703125" style="24" customWidth="1"/>
    <col min="7" max="7" width="9.140625" style="24" customWidth="1"/>
    <col min="8" max="8" width="16.42578125" style="24" customWidth="1"/>
    <col min="9" max="9" width="45.140625" style="24" customWidth="1"/>
    <col min="10" max="10" width="18.42578125" style="24" customWidth="1"/>
    <col min="11" max="11" width="2.85546875" style="91" customWidth="1"/>
    <col min="12" max="13" width="7.85546875" style="24" customWidth="1"/>
    <col min="14" max="14" width="9" style="24" customWidth="1"/>
    <col min="15" max="15" width="8" style="24" customWidth="1"/>
    <col min="16" max="16" width="8.28515625" style="24" customWidth="1"/>
    <col min="17" max="18" width="12.28515625" style="23" customWidth="1"/>
    <col min="19" max="16384" width="9.140625" style="23"/>
  </cols>
  <sheetData>
    <row r="1" spans="2:18" ht="15" thickBot="1" x14ac:dyDescent="0.3">
      <c r="B1" s="405" t="s">
        <v>31</v>
      </c>
      <c r="C1" s="406"/>
      <c r="D1" s="407"/>
      <c r="E1" s="94"/>
      <c r="F1" s="23"/>
    </row>
    <row r="2" spans="2:18" ht="15" customHeight="1" x14ac:dyDescent="0.25">
      <c r="B2" s="237"/>
      <c r="C2" s="238"/>
      <c r="D2" s="238"/>
      <c r="E2" s="238"/>
      <c r="F2" s="238"/>
      <c r="G2" s="442" t="s">
        <v>113</v>
      </c>
      <c r="H2" s="443"/>
      <c r="I2" s="444"/>
      <c r="J2" s="451" t="s">
        <v>294</v>
      </c>
      <c r="L2" s="453" t="s">
        <v>7</v>
      </c>
      <c r="M2" s="431" t="s">
        <v>0</v>
      </c>
      <c r="N2" s="431" t="s">
        <v>1</v>
      </c>
      <c r="O2" s="431" t="s">
        <v>103</v>
      </c>
      <c r="P2" s="434" t="s">
        <v>5</v>
      </c>
      <c r="Q2" s="437" t="s">
        <v>20</v>
      </c>
      <c r="R2" s="437" t="s">
        <v>304</v>
      </c>
    </row>
    <row r="3" spans="2:18" ht="26.25" x14ac:dyDescent="0.25">
      <c r="B3" s="440" t="s">
        <v>36</v>
      </c>
      <c r="C3" s="441"/>
      <c r="D3" s="441"/>
      <c r="E3" s="441"/>
      <c r="F3" s="441"/>
      <c r="G3" s="445"/>
      <c r="H3" s="446"/>
      <c r="I3" s="447"/>
      <c r="J3" s="452"/>
      <c r="L3" s="454"/>
      <c r="M3" s="432"/>
      <c r="N3" s="432"/>
      <c r="O3" s="432"/>
      <c r="P3" s="435"/>
      <c r="Q3" s="438"/>
      <c r="R3" s="438"/>
    </row>
    <row r="4" spans="2:18" s="24" customFormat="1" ht="14.25" customHeight="1" x14ac:dyDescent="0.25">
      <c r="B4" s="239"/>
      <c r="C4" s="240"/>
      <c r="D4" s="241"/>
      <c r="E4" s="240"/>
      <c r="F4" s="240"/>
      <c r="G4" s="445"/>
      <c r="H4" s="446"/>
      <c r="I4" s="447"/>
      <c r="J4" s="452"/>
      <c r="K4" s="91"/>
      <c r="L4" s="454"/>
      <c r="M4" s="432"/>
      <c r="N4" s="432"/>
      <c r="O4" s="432"/>
      <c r="P4" s="435"/>
      <c r="Q4" s="438"/>
      <c r="R4" s="438"/>
    </row>
    <row r="5" spans="2:18" s="24" customFormat="1" ht="15.75" customHeight="1" x14ac:dyDescent="0.25">
      <c r="B5" s="239"/>
      <c r="C5" s="240" t="s">
        <v>295</v>
      </c>
      <c r="D5" s="241"/>
      <c r="E5" s="258"/>
      <c r="F5" s="240"/>
      <c r="G5" s="445"/>
      <c r="H5" s="446"/>
      <c r="I5" s="447"/>
      <c r="J5" s="452"/>
      <c r="K5" s="91"/>
      <c r="L5" s="454"/>
      <c r="M5" s="432"/>
      <c r="N5" s="432"/>
      <c r="O5" s="432"/>
      <c r="P5" s="435"/>
      <c r="Q5" s="438"/>
      <c r="R5" s="438"/>
    </row>
    <row r="6" spans="2:18" s="25" customFormat="1" ht="17.25" customHeight="1" x14ac:dyDescent="0.25">
      <c r="B6" s="239"/>
      <c r="C6" s="240" t="s">
        <v>296</v>
      </c>
      <c r="D6" s="241"/>
      <c r="E6" s="258"/>
      <c r="F6" s="240"/>
      <c r="G6" s="445"/>
      <c r="H6" s="446"/>
      <c r="I6" s="447"/>
      <c r="J6" s="452"/>
      <c r="K6" s="91"/>
      <c r="L6" s="455"/>
      <c r="M6" s="433"/>
      <c r="N6" s="433"/>
      <c r="O6" s="433"/>
      <c r="P6" s="436"/>
      <c r="Q6" s="438"/>
      <c r="R6" s="438"/>
    </row>
    <row r="7" spans="2:18" s="25" customFormat="1" hidden="1" x14ac:dyDescent="0.25">
      <c r="B7" s="239"/>
      <c r="C7" s="240"/>
      <c r="D7" s="241"/>
      <c r="E7" s="259"/>
      <c r="F7" s="240"/>
      <c r="G7" s="445"/>
      <c r="H7" s="446"/>
      <c r="I7" s="447"/>
      <c r="J7" s="452"/>
      <c r="K7" s="91"/>
      <c r="L7" s="242"/>
      <c r="M7" s="243"/>
      <c r="N7" s="243"/>
      <c r="O7" s="243"/>
      <c r="P7" s="244"/>
      <c r="Q7" s="438"/>
      <c r="R7" s="438"/>
    </row>
    <row r="8" spans="2:18" s="25" customFormat="1" ht="18" thickBot="1" x14ac:dyDescent="0.3">
      <c r="B8" s="239"/>
      <c r="C8" s="240"/>
      <c r="D8" s="241"/>
      <c r="E8" s="240"/>
      <c r="F8" s="240"/>
      <c r="G8" s="448"/>
      <c r="H8" s="449"/>
      <c r="I8" s="450"/>
      <c r="J8" s="452"/>
      <c r="L8" s="245">
        <v>54000</v>
      </c>
      <c r="M8" s="246">
        <v>50501</v>
      </c>
      <c r="N8" s="246">
        <v>52601</v>
      </c>
      <c r="O8" s="246">
        <v>52105</v>
      </c>
      <c r="P8" s="247">
        <v>51212</v>
      </c>
      <c r="Q8" s="439"/>
      <c r="R8" s="439"/>
    </row>
    <row r="9" spans="2:18" s="22" customFormat="1" ht="30" customHeight="1" x14ac:dyDescent="0.25">
      <c r="B9" s="43" t="s">
        <v>39</v>
      </c>
      <c r="C9" s="413" t="s">
        <v>40</v>
      </c>
      <c r="D9" s="413"/>
      <c r="E9" s="413"/>
      <c r="F9" s="413"/>
      <c r="G9" s="416" t="s">
        <v>121</v>
      </c>
      <c r="H9" s="417"/>
      <c r="I9" s="417"/>
      <c r="J9" s="264"/>
      <c r="K9" s="91"/>
      <c r="L9" s="109"/>
      <c r="M9" s="74">
        <f>J9*1/24</f>
        <v>0</v>
      </c>
      <c r="N9" s="116"/>
      <c r="O9" s="113"/>
      <c r="P9" s="196"/>
      <c r="Q9" s="89">
        <v>3502</v>
      </c>
      <c r="R9" s="65">
        <f>J9*Q9</f>
        <v>0</v>
      </c>
    </row>
    <row r="10" spans="2:18" s="22" customFormat="1" ht="30" hidden="1" customHeight="1" x14ac:dyDescent="0.25">
      <c r="B10" s="44"/>
      <c r="C10" s="45"/>
      <c r="D10" s="45"/>
      <c r="E10" s="45"/>
      <c r="F10" s="45"/>
      <c r="G10" s="47"/>
      <c r="H10" s="48"/>
      <c r="I10" s="226"/>
      <c r="J10" s="228"/>
      <c r="K10" s="91"/>
      <c r="L10" s="110"/>
      <c r="M10" s="75"/>
      <c r="N10" s="117"/>
      <c r="O10" s="114"/>
      <c r="P10" s="197"/>
      <c r="Q10" s="66"/>
      <c r="R10" s="67"/>
    </row>
    <row r="11" spans="2:18" s="22" customFormat="1" ht="30" customHeight="1" x14ac:dyDescent="0.25">
      <c r="B11" s="46" t="s">
        <v>41</v>
      </c>
      <c r="C11" s="369" t="s">
        <v>42</v>
      </c>
      <c r="D11" s="369"/>
      <c r="E11" s="369"/>
      <c r="F11" s="369"/>
      <c r="G11" s="365" t="s">
        <v>122</v>
      </c>
      <c r="H11" s="366"/>
      <c r="I11" s="366"/>
      <c r="J11" s="265"/>
      <c r="K11" s="91"/>
      <c r="L11" s="111"/>
      <c r="M11" s="76">
        <f>J11*1/24</f>
        <v>0</v>
      </c>
      <c r="N11" s="118"/>
      <c r="O11" s="115"/>
      <c r="P11" s="198"/>
      <c r="Q11" s="68">
        <v>5607</v>
      </c>
      <c r="R11" s="67">
        <f>J11*Q11</f>
        <v>0</v>
      </c>
    </row>
    <row r="12" spans="2:18" s="22" customFormat="1" ht="30" hidden="1" customHeight="1" x14ac:dyDescent="0.25">
      <c r="B12" s="46"/>
      <c r="C12" s="129"/>
      <c r="D12" s="129"/>
      <c r="E12" s="129"/>
      <c r="F12" s="129"/>
      <c r="G12" s="47"/>
      <c r="H12" s="48"/>
      <c r="I12" s="261"/>
      <c r="J12" s="229"/>
      <c r="K12" s="91"/>
      <c r="L12" s="111"/>
      <c r="M12" s="76"/>
      <c r="N12" s="118"/>
      <c r="O12" s="115"/>
      <c r="P12" s="198"/>
      <c r="Q12" s="68"/>
      <c r="R12" s="67"/>
    </row>
    <row r="13" spans="2:18" s="22" customFormat="1" ht="30" customHeight="1" x14ac:dyDescent="0.25">
      <c r="B13" s="46" t="s">
        <v>43</v>
      </c>
      <c r="C13" s="369" t="s">
        <v>44</v>
      </c>
      <c r="D13" s="369"/>
      <c r="E13" s="369"/>
      <c r="F13" s="369"/>
      <c r="G13" s="365" t="s">
        <v>123</v>
      </c>
      <c r="H13" s="366"/>
      <c r="I13" s="366"/>
      <c r="J13" s="265"/>
      <c r="K13" s="91"/>
      <c r="L13" s="111"/>
      <c r="M13" s="76">
        <f>J13*1/24</f>
        <v>0</v>
      </c>
      <c r="N13" s="118"/>
      <c r="O13" s="115"/>
      <c r="P13" s="198"/>
      <c r="Q13" s="68">
        <v>28035</v>
      </c>
      <c r="R13" s="67">
        <f>J13*Q13</f>
        <v>0</v>
      </c>
    </row>
    <row r="14" spans="2:18" s="22" customFormat="1" ht="30" hidden="1" customHeight="1" x14ac:dyDescent="0.25">
      <c r="B14" s="46"/>
      <c r="C14" s="129"/>
      <c r="D14" s="129"/>
      <c r="E14" s="129"/>
      <c r="F14" s="129"/>
      <c r="G14" s="47"/>
      <c r="H14" s="48"/>
      <c r="I14" s="261"/>
      <c r="J14" s="229"/>
      <c r="K14" s="91"/>
      <c r="L14" s="111"/>
      <c r="M14" s="76"/>
      <c r="N14" s="118"/>
      <c r="O14" s="115"/>
      <c r="P14" s="198"/>
      <c r="Q14" s="68"/>
      <c r="R14" s="67"/>
    </row>
    <row r="15" spans="2:18" s="22" customFormat="1" ht="30" customHeight="1" x14ac:dyDescent="0.25">
      <c r="B15" s="46" t="s">
        <v>45</v>
      </c>
      <c r="C15" s="369" t="s">
        <v>46</v>
      </c>
      <c r="D15" s="369"/>
      <c r="E15" s="369"/>
      <c r="F15" s="369"/>
      <c r="G15" s="365" t="s">
        <v>124</v>
      </c>
      <c r="H15" s="366"/>
      <c r="I15" s="366"/>
      <c r="J15" s="265"/>
      <c r="K15" s="91"/>
      <c r="L15" s="111"/>
      <c r="M15" s="76">
        <f>J15*1/24</f>
        <v>0</v>
      </c>
      <c r="N15" s="118"/>
      <c r="O15" s="115"/>
      <c r="P15" s="198"/>
      <c r="Q15" s="68">
        <v>4695</v>
      </c>
      <c r="R15" s="67">
        <f>J15*Q15</f>
        <v>0</v>
      </c>
    </row>
    <row r="16" spans="2:18" s="22" customFormat="1" ht="30" hidden="1" customHeight="1" x14ac:dyDescent="0.25">
      <c r="B16" s="46"/>
      <c r="C16" s="129"/>
      <c r="D16" s="129"/>
      <c r="E16" s="129"/>
      <c r="F16" s="129"/>
      <c r="G16" s="47"/>
      <c r="H16" s="48"/>
      <c r="I16" s="261"/>
      <c r="J16" s="229"/>
      <c r="K16" s="91"/>
      <c r="L16" s="111"/>
      <c r="M16" s="76"/>
      <c r="N16" s="118"/>
      <c r="O16" s="115"/>
      <c r="P16" s="198"/>
      <c r="Q16" s="68"/>
      <c r="R16" s="67"/>
    </row>
    <row r="17" spans="2:18" s="22" customFormat="1" ht="30" customHeight="1" x14ac:dyDescent="0.25">
      <c r="B17" s="46" t="s">
        <v>47</v>
      </c>
      <c r="C17" s="369" t="s">
        <v>48</v>
      </c>
      <c r="D17" s="369"/>
      <c r="E17" s="369"/>
      <c r="F17" s="369"/>
      <c r="G17" s="365" t="s">
        <v>114</v>
      </c>
      <c r="H17" s="366"/>
      <c r="I17" s="366"/>
      <c r="J17" s="265"/>
      <c r="K17" s="91"/>
      <c r="L17" s="111"/>
      <c r="M17" s="76">
        <f>J17*1/24</f>
        <v>0</v>
      </c>
      <c r="N17" s="118"/>
      <c r="O17" s="115"/>
      <c r="P17" s="198"/>
      <c r="Q17" s="68">
        <v>5019</v>
      </c>
      <c r="R17" s="67">
        <f>J17*Q17</f>
        <v>0</v>
      </c>
    </row>
    <row r="18" spans="2:18" s="22" customFormat="1" ht="30" hidden="1" customHeight="1" x14ac:dyDescent="0.25">
      <c r="B18" s="46"/>
      <c r="C18" s="129"/>
      <c r="D18" s="129"/>
      <c r="E18" s="129"/>
      <c r="F18" s="129"/>
      <c r="G18" s="47"/>
      <c r="H18" s="48"/>
      <c r="I18" s="261"/>
      <c r="J18" s="229"/>
      <c r="K18" s="91"/>
      <c r="L18" s="111"/>
      <c r="M18" s="76"/>
      <c r="N18" s="118"/>
      <c r="O18" s="115"/>
      <c r="P18" s="198"/>
      <c r="Q18" s="68"/>
      <c r="R18" s="67"/>
    </row>
    <row r="19" spans="2:18" s="22" customFormat="1" ht="30" customHeight="1" x14ac:dyDescent="0.25">
      <c r="B19" s="46" t="s">
        <v>49</v>
      </c>
      <c r="C19" s="369" t="s">
        <v>50</v>
      </c>
      <c r="D19" s="369"/>
      <c r="E19" s="369"/>
      <c r="F19" s="369"/>
      <c r="G19" s="365" t="s">
        <v>115</v>
      </c>
      <c r="H19" s="366"/>
      <c r="I19" s="366"/>
      <c r="J19" s="265"/>
      <c r="K19" s="91"/>
      <c r="L19" s="111"/>
      <c r="M19" s="76">
        <f>J19*1/24</f>
        <v>0</v>
      </c>
      <c r="N19" s="118"/>
      <c r="O19" s="115"/>
      <c r="P19" s="198"/>
      <c r="Q19" s="68">
        <v>5019</v>
      </c>
      <c r="R19" s="67">
        <f>J19*Q19</f>
        <v>0</v>
      </c>
    </row>
    <row r="20" spans="2:18" s="22" customFormat="1" ht="30" hidden="1" customHeight="1" x14ac:dyDescent="0.25">
      <c r="B20" s="46"/>
      <c r="C20" s="129"/>
      <c r="D20" s="129"/>
      <c r="E20" s="129"/>
      <c r="F20" s="129"/>
      <c r="G20" s="47"/>
      <c r="H20" s="48"/>
      <c r="I20" s="261"/>
      <c r="J20" s="229"/>
      <c r="K20" s="91"/>
      <c r="L20" s="111"/>
      <c r="M20" s="76"/>
      <c r="N20" s="118"/>
      <c r="O20" s="115"/>
      <c r="P20" s="198"/>
      <c r="Q20" s="68"/>
      <c r="R20" s="67"/>
    </row>
    <row r="21" spans="2:18" s="22" customFormat="1" ht="30" customHeight="1" x14ac:dyDescent="0.25">
      <c r="B21" s="46" t="s">
        <v>51</v>
      </c>
      <c r="C21" s="369" t="s">
        <v>52</v>
      </c>
      <c r="D21" s="369"/>
      <c r="E21" s="369"/>
      <c r="F21" s="369"/>
      <c r="G21" s="365" t="s">
        <v>116</v>
      </c>
      <c r="H21" s="366"/>
      <c r="I21" s="366"/>
      <c r="J21" s="265"/>
      <c r="K21" s="91"/>
      <c r="L21" s="111">
        <f>J21</f>
        <v>0</v>
      </c>
      <c r="M21" s="76"/>
      <c r="N21" s="118"/>
      <c r="O21" s="115"/>
      <c r="P21" s="198"/>
      <c r="Q21" s="68">
        <v>3376</v>
      </c>
      <c r="R21" s="67">
        <f>J21*Q21</f>
        <v>0</v>
      </c>
    </row>
    <row r="22" spans="2:18" s="22" customFormat="1" ht="30" hidden="1" customHeight="1" x14ac:dyDescent="0.25">
      <c r="B22" s="46"/>
      <c r="C22" s="129"/>
      <c r="D22" s="129"/>
      <c r="E22" s="129"/>
      <c r="F22" s="129"/>
      <c r="G22" s="47"/>
      <c r="H22" s="48"/>
      <c r="I22" s="261"/>
      <c r="J22" s="229"/>
      <c r="K22" s="91"/>
      <c r="L22" s="111"/>
      <c r="M22" s="76"/>
      <c r="N22" s="118"/>
      <c r="O22" s="115"/>
      <c r="P22" s="198"/>
      <c r="Q22" s="68"/>
      <c r="R22" s="67"/>
    </row>
    <row r="23" spans="2:18" s="22" customFormat="1" ht="30" customHeight="1" x14ac:dyDescent="0.25">
      <c r="B23" s="46" t="s">
        <v>53</v>
      </c>
      <c r="C23" s="369" t="s">
        <v>131</v>
      </c>
      <c r="D23" s="369"/>
      <c r="E23" s="369"/>
      <c r="F23" s="369"/>
      <c r="G23" s="365" t="s">
        <v>117</v>
      </c>
      <c r="H23" s="366"/>
      <c r="I23" s="366"/>
      <c r="J23" s="265"/>
      <c r="K23" s="91"/>
      <c r="L23" s="111">
        <f>J23</f>
        <v>0</v>
      </c>
      <c r="M23" s="76"/>
      <c r="N23" s="118"/>
      <c r="O23" s="115"/>
      <c r="P23" s="198"/>
      <c r="Q23" s="68">
        <v>6752</v>
      </c>
      <c r="R23" s="67">
        <f>J23*Q23</f>
        <v>0</v>
      </c>
    </row>
    <row r="24" spans="2:18" s="22" customFormat="1" ht="30" hidden="1" customHeight="1" x14ac:dyDescent="0.25">
      <c r="B24" s="46"/>
      <c r="C24" s="129"/>
      <c r="D24" s="129"/>
      <c r="E24" s="129"/>
      <c r="F24" s="129"/>
      <c r="G24" s="47"/>
      <c r="H24" s="48"/>
      <c r="I24" s="261"/>
      <c r="J24" s="229"/>
      <c r="K24" s="91"/>
      <c r="L24" s="111"/>
      <c r="M24" s="76"/>
      <c r="N24" s="118"/>
      <c r="O24" s="115"/>
      <c r="P24" s="198"/>
      <c r="Q24" s="68"/>
      <c r="R24" s="67"/>
    </row>
    <row r="25" spans="2:18" s="22" customFormat="1" ht="30" customHeight="1" x14ac:dyDescent="0.25">
      <c r="B25" s="46" t="s">
        <v>54</v>
      </c>
      <c r="C25" s="369" t="s">
        <v>132</v>
      </c>
      <c r="D25" s="369"/>
      <c r="E25" s="369"/>
      <c r="F25" s="369"/>
      <c r="G25" s="365" t="s">
        <v>118</v>
      </c>
      <c r="H25" s="366"/>
      <c r="I25" s="366"/>
      <c r="J25" s="265"/>
      <c r="K25" s="91"/>
      <c r="L25" s="111">
        <f>J25</f>
        <v>0</v>
      </c>
      <c r="M25" s="76"/>
      <c r="N25" s="118"/>
      <c r="O25" s="115"/>
      <c r="P25" s="198"/>
      <c r="Q25" s="68">
        <v>10128</v>
      </c>
      <c r="R25" s="67">
        <f>J25*Q25</f>
        <v>0</v>
      </c>
    </row>
    <row r="26" spans="2:18" s="22" customFormat="1" ht="30" hidden="1" customHeight="1" x14ac:dyDescent="0.25">
      <c r="B26" s="46"/>
      <c r="C26" s="129"/>
      <c r="D26" s="129"/>
      <c r="E26" s="129"/>
      <c r="F26" s="129"/>
      <c r="G26" s="47"/>
      <c r="H26" s="48"/>
      <c r="I26" s="261"/>
      <c r="J26" s="229"/>
      <c r="K26" s="91"/>
      <c r="L26" s="111"/>
      <c r="M26" s="76"/>
      <c r="N26" s="118"/>
      <c r="O26" s="115"/>
      <c r="P26" s="198"/>
      <c r="Q26" s="68"/>
      <c r="R26" s="67"/>
    </row>
    <row r="27" spans="2:18" s="22" customFormat="1" ht="30" customHeight="1" x14ac:dyDescent="0.25">
      <c r="B27" s="46" t="s">
        <v>55</v>
      </c>
      <c r="C27" s="369" t="s">
        <v>56</v>
      </c>
      <c r="D27" s="369"/>
      <c r="E27" s="369"/>
      <c r="F27" s="369"/>
      <c r="G27" s="365" t="s">
        <v>118</v>
      </c>
      <c r="H27" s="366"/>
      <c r="I27" s="366"/>
      <c r="J27" s="265"/>
      <c r="K27" s="91"/>
      <c r="L27" s="111">
        <f>J27</f>
        <v>0</v>
      </c>
      <c r="M27" s="76"/>
      <c r="N27" s="118"/>
      <c r="O27" s="115"/>
      <c r="P27" s="198"/>
      <c r="Q27" s="68">
        <v>10128</v>
      </c>
      <c r="R27" s="67">
        <f>J27*Q27</f>
        <v>0</v>
      </c>
    </row>
    <row r="28" spans="2:18" s="22" customFormat="1" ht="30" hidden="1" customHeight="1" x14ac:dyDescent="0.25">
      <c r="B28" s="46"/>
      <c r="C28" s="129"/>
      <c r="D28" s="129"/>
      <c r="E28" s="129"/>
      <c r="F28" s="129"/>
      <c r="G28" s="47"/>
      <c r="H28" s="48"/>
      <c r="I28" s="261"/>
      <c r="J28" s="229"/>
      <c r="K28" s="91"/>
      <c r="L28" s="111"/>
      <c r="M28" s="76"/>
      <c r="N28" s="118"/>
      <c r="O28" s="115"/>
      <c r="P28" s="198"/>
      <c r="Q28" s="68"/>
      <c r="R28" s="67"/>
    </row>
    <row r="29" spans="2:18" s="22" customFormat="1" ht="30" customHeight="1" x14ac:dyDescent="0.25">
      <c r="B29" s="46" t="s">
        <v>57</v>
      </c>
      <c r="C29" s="369" t="s">
        <v>58</v>
      </c>
      <c r="D29" s="369"/>
      <c r="E29" s="369"/>
      <c r="F29" s="369"/>
      <c r="G29" s="365" t="s">
        <v>119</v>
      </c>
      <c r="H29" s="366"/>
      <c r="I29" s="366"/>
      <c r="J29" s="265"/>
      <c r="K29" s="91"/>
      <c r="L29" s="111">
        <f>J29</f>
        <v>0</v>
      </c>
      <c r="M29" s="76"/>
      <c r="N29" s="118"/>
      <c r="O29" s="115"/>
      <c r="P29" s="198"/>
      <c r="Q29" s="68">
        <v>33760</v>
      </c>
      <c r="R29" s="67">
        <f>J29*Q29</f>
        <v>0</v>
      </c>
    </row>
    <row r="30" spans="2:18" s="22" customFormat="1" ht="30" hidden="1" customHeight="1" x14ac:dyDescent="0.25">
      <c r="B30" s="46"/>
      <c r="C30" s="129"/>
      <c r="D30" s="129"/>
      <c r="E30" s="129"/>
      <c r="F30" s="129"/>
      <c r="G30" s="47"/>
      <c r="H30" s="48"/>
      <c r="I30" s="261"/>
      <c r="J30" s="229"/>
      <c r="K30" s="91"/>
      <c r="L30" s="111"/>
      <c r="M30" s="76"/>
      <c r="N30" s="118"/>
      <c r="O30" s="115"/>
      <c r="P30" s="198"/>
      <c r="Q30" s="68"/>
      <c r="R30" s="67"/>
    </row>
    <row r="31" spans="2:18" s="22" customFormat="1" ht="30" customHeight="1" x14ac:dyDescent="0.25">
      <c r="B31" s="46" t="s">
        <v>59</v>
      </c>
      <c r="C31" s="369" t="s">
        <v>60</v>
      </c>
      <c r="D31" s="369"/>
      <c r="E31" s="369"/>
      <c r="F31" s="369"/>
      <c r="G31" s="365" t="s">
        <v>119</v>
      </c>
      <c r="H31" s="366"/>
      <c r="I31" s="366"/>
      <c r="J31" s="265"/>
      <c r="K31" s="91"/>
      <c r="L31" s="111">
        <f>J31</f>
        <v>0</v>
      </c>
      <c r="M31" s="76"/>
      <c r="N31" s="118"/>
      <c r="O31" s="115"/>
      <c r="P31" s="198"/>
      <c r="Q31" s="68">
        <v>33760</v>
      </c>
      <c r="R31" s="67">
        <f>J31*Q31</f>
        <v>0</v>
      </c>
    </row>
    <row r="32" spans="2:18" s="22" customFormat="1" ht="30" hidden="1" customHeight="1" x14ac:dyDescent="0.25">
      <c r="B32" s="46"/>
      <c r="C32" s="129"/>
      <c r="D32" s="129"/>
      <c r="E32" s="129"/>
      <c r="F32" s="129"/>
      <c r="G32" s="47"/>
      <c r="H32" s="48"/>
      <c r="I32" s="261"/>
      <c r="J32" s="229"/>
      <c r="K32" s="91"/>
      <c r="L32" s="111"/>
      <c r="M32" s="76"/>
      <c r="N32" s="118"/>
      <c r="O32" s="115"/>
      <c r="P32" s="198"/>
      <c r="Q32" s="68"/>
      <c r="R32" s="67"/>
    </row>
    <row r="33" spans="2:18" s="22" customFormat="1" ht="30" customHeight="1" x14ac:dyDescent="0.25">
      <c r="B33" s="46" t="s">
        <v>61</v>
      </c>
      <c r="C33" s="369" t="s">
        <v>62</v>
      </c>
      <c r="D33" s="369"/>
      <c r="E33" s="369"/>
      <c r="F33" s="369"/>
      <c r="G33" s="365" t="s">
        <v>134</v>
      </c>
      <c r="H33" s="366"/>
      <c r="I33" s="366"/>
      <c r="J33" s="265"/>
      <c r="K33" s="91"/>
      <c r="L33" s="111">
        <f>J33*2</f>
        <v>0</v>
      </c>
      <c r="M33" s="76"/>
      <c r="N33" s="118"/>
      <c r="O33" s="115"/>
      <c r="P33" s="198"/>
      <c r="Q33" s="68">
        <v>8492</v>
      </c>
      <c r="R33" s="67">
        <f>J33*Q33</f>
        <v>0</v>
      </c>
    </row>
    <row r="34" spans="2:18" s="22" customFormat="1" ht="30" hidden="1" customHeight="1" x14ac:dyDescent="0.25">
      <c r="B34" s="46"/>
      <c r="C34" s="129"/>
      <c r="D34" s="129"/>
      <c r="E34" s="129"/>
      <c r="F34" s="129"/>
      <c r="G34" s="47"/>
      <c r="H34" s="48"/>
      <c r="I34" s="261"/>
      <c r="J34" s="229"/>
      <c r="K34" s="91"/>
      <c r="L34" s="111"/>
      <c r="M34" s="76"/>
      <c r="N34" s="118"/>
      <c r="O34" s="115"/>
      <c r="P34" s="198"/>
      <c r="Q34" s="68"/>
      <c r="R34" s="67"/>
    </row>
    <row r="35" spans="2:18" s="22" customFormat="1" ht="30" customHeight="1" x14ac:dyDescent="0.25">
      <c r="B35" s="46" t="s">
        <v>63</v>
      </c>
      <c r="C35" s="369" t="s">
        <v>64</v>
      </c>
      <c r="D35" s="369"/>
      <c r="E35" s="369"/>
      <c r="F35" s="369"/>
      <c r="G35" s="365" t="s">
        <v>135</v>
      </c>
      <c r="H35" s="366"/>
      <c r="I35" s="366"/>
      <c r="J35" s="265"/>
      <c r="K35" s="91"/>
      <c r="L35" s="111">
        <f>J35</f>
        <v>0</v>
      </c>
      <c r="M35" s="76"/>
      <c r="N35" s="118"/>
      <c r="O35" s="115"/>
      <c r="P35" s="198"/>
      <c r="Q35" s="68">
        <v>23950</v>
      </c>
      <c r="R35" s="67">
        <f>J35*Q35</f>
        <v>0</v>
      </c>
    </row>
    <row r="36" spans="2:18" s="22" customFormat="1" ht="30" hidden="1" customHeight="1" x14ac:dyDescent="0.25">
      <c r="B36" s="46"/>
      <c r="C36" s="129"/>
      <c r="D36" s="129"/>
      <c r="E36" s="129"/>
      <c r="F36" s="129"/>
      <c r="G36" s="47"/>
      <c r="H36" s="48"/>
      <c r="I36" s="261"/>
      <c r="J36" s="229"/>
      <c r="K36" s="91"/>
      <c r="L36" s="111"/>
      <c r="M36" s="76"/>
      <c r="N36" s="118"/>
      <c r="O36" s="115"/>
      <c r="P36" s="198"/>
      <c r="Q36" s="68"/>
      <c r="R36" s="67"/>
    </row>
    <row r="37" spans="2:18" s="22" customFormat="1" ht="30" customHeight="1" x14ac:dyDescent="0.25">
      <c r="B37" s="46" t="s">
        <v>65</v>
      </c>
      <c r="C37" s="369" t="s">
        <v>66</v>
      </c>
      <c r="D37" s="369"/>
      <c r="E37" s="369"/>
      <c r="F37" s="369"/>
      <c r="G37" s="365" t="s">
        <v>136</v>
      </c>
      <c r="H37" s="366"/>
      <c r="I37" s="366"/>
      <c r="J37" s="265"/>
      <c r="K37" s="91"/>
      <c r="L37" s="111">
        <f>J37*2</f>
        <v>0</v>
      </c>
      <c r="M37" s="76"/>
      <c r="N37" s="118"/>
      <c r="O37" s="115"/>
      <c r="P37" s="198"/>
      <c r="Q37" s="68">
        <v>9336</v>
      </c>
      <c r="R37" s="67">
        <f>J37*Q37</f>
        <v>0</v>
      </c>
    </row>
    <row r="38" spans="2:18" s="22" customFormat="1" ht="30" hidden="1" customHeight="1" x14ac:dyDescent="0.25">
      <c r="B38" s="46"/>
      <c r="C38" s="129"/>
      <c r="D38" s="129"/>
      <c r="E38" s="129"/>
      <c r="F38" s="129"/>
      <c r="G38" s="47"/>
      <c r="H38" s="48"/>
      <c r="I38" s="261"/>
      <c r="J38" s="229"/>
      <c r="K38" s="91"/>
      <c r="L38" s="111"/>
      <c r="M38" s="76"/>
      <c r="N38" s="118"/>
      <c r="O38" s="115"/>
      <c r="P38" s="198"/>
      <c r="Q38" s="68"/>
      <c r="R38" s="67"/>
    </row>
    <row r="39" spans="2:18" s="22" customFormat="1" ht="30" customHeight="1" x14ac:dyDescent="0.25">
      <c r="B39" s="46" t="s">
        <v>67</v>
      </c>
      <c r="C39" s="369" t="s">
        <v>68</v>
      </c>
      <c r="D39" s="369"/>
      <c r="E39" s="369"/>
      <c r="F39" s="369"/>
      <c r="G39" s="365" t="s">
        <v>137</v>
      </c>
      <c r="H39" s="366"/>
      <c r="I39" s="366"/>
      <c r="J39" s="265"/>
      <c r="K39" s="91"/>
      <c r="L39" s="111">
        <f>J39</f>
        <v>0</v>
      </c>
      <c r="M39" s="77"/>
      <c r="N39" s="115"/>
      <c r="O39" s="115"/>
      <c r="P39" s="198"/>
      <c r="Q39" s="68">
        <v>12600</v>
      </c>
      <c r="R39" s="67">
        <f>J39*Q39</f>
        <v>0</v>
      </c>
    </row>
    <row r="40" spans="2:18" s="22" customFormat="1" ht="30" hidden="1" customHeight="1" x14ac:dyDescent="0.25">
      <c r="B40" s="46"/>
      <c r="C40" s="129"/>
      <c r="D40" s="129"/>
      <c r="E40" s="129"/>
      <c r="F40" s="129"/>
      <c r="G40" s="47"/>
      <c r="H40" s="48"/>
      <c r="I40" s="261"/>
      <c r="J40" s="229"/>
      <c r="K40" s="91"/>
      <c r="L40" s="111"/>
      <c r="M40" s="77"/>
      <c r="N40" s="115"/>
      <c r="O40" s="115"/>
      <c r="P40" s="198"/>
      <c r="Q40" s="68"/>
      <c r="R40" s="67"/>
    </row>
    <row r="41" spans="2:18" s="22" customFormat="1" ht="30" customHeight="1" x14ac:dyDescent="0.25">
      <c r="B41" s="46" t="s">
        <v>69</v>
      </c>
      <c r="C41" s="369" t="s">
        <v>70</v>
      </c>
      <c r="D41" s="369"/>
      <c r="E41" s="369"/>
      <c r="F41" s="369"/>
      <c r="G41" s="365" t="s">
        <v>138</v>
      </c>
      <c r="H41" s="366"/>
      <c r="I41" s="366"/>
      <c r="J41" s="265"/>
      <c r="K41" s="91"/>
      <c r="L41" s="111">
        <f>J41*2</f>
        <v>0</v>
      </c>
      <c r="M41" s="77"/>
      <c r="N41" s="115"/>
      <c r="O41" s="115"/>
      <c r="P41" s="198"/>
      <c r="Q41" s="68">
        <v>53770</v>
      </c>
      <c r="R41" s="67">
        <f>J41*Q41</f>
        <v>0</v>
      </c>
    </row>
    <row r="42" spans="2:18" s="22" customFormat="1" ht="30" hidden="1" customHeight="1" x14ac:dyDescent="0.25">
      <c r="B42" s="46"/>
      <c r="C42" s="129"/>
      <c r="D42" s="129"/>
      <c r="E42" s="129"/>
      <c r="F42" s="129"/>
      <c r="G42" s="47"/>
      <c r="H42" s="48"/>
      <c r="I42" s="261"/>
      <c r="J42" s="229"/>
      <c r="K42" s="91"/>
      <c r="L42" s="111"/>
      <c r="M42" s="77"/>
      <c r="N42" s="115"/>
      <c r="O42" s="115"/>
      <c r="P42" s="198"/>
      <c r="Q42" s="68"/>
      <c r="R42" s="67"/>
    </row>
    <row r="43" spans="2:18" s="22" customFormat="1" ht="30" customHeight="1" x14ac:dyDescent="0.25">
      <c r="B43" s="46" t="s">
        <v>105</v>
      </c>
      <c r="C43" s="369" t="s">
        <v>107</v>
      </c>
      <c r="D43" s="369"/>
      <c r="E43" s="369"/>
      <c r="F43" s="369"/>
      <c r="G43" s="365" t="s">
        <v>125</v>
      </c>
      <c r="H43" s="366"/>
      <c r="I43" s="366"/>
      <c r="J43" s="265"/>
      <c r="K43" s="91"/>
      <c r="L43" s="111">
        <f>J43</f>
        <v>0</v>
      </c>
      <c r="M43" s="77"/>
      <c r="N43" s="115"/>
      <c r="O43" s="115"/>
      <c r="P43" s="198"/>
      <c r="Q43" s="68">
        <v>1360</v>
      </c>
      <c r="R43" s="67">
        <f>J43*Q43</f>
        <v>0</v>
      </c>
    </row>
    <row r="44" spans="2:18" s="22" customFormat="1" ht="30" hidden="1" customHeight="1" x14ac:dyDescent="0.25">
      <c r="B44" s="46"/>
      <c r="C44" s="129"/>
      <c r="D44" s="129"/>
      <c r="E44" s="129"/>
      <c r="F44" s="129"/>
      <c r="G44" s="47"/>
      <c r="H44" s="48"/>
      <c r="I44" s="261"/>
      <c r="J44" s="229"/>
      <c r="K44" s="91"/>
      <c r="L44" s="111"/>
      <c r="M44" s="77"/>
      <c r="N44" s="115"/>
      <c r="O44" s="115"/>
      <c r="P44" s="198"/>
      <c r="Q44" s="68"/>
      <c r="R44" s="67"/>
    </row>
    <row r="45" spans="2:18" s="22" customFormat="1" ht="30" customHeight="1" x14ac:dyDescent="0.25">
      <c r="B45" s="46" t="s">
        <v>104</v>
      </c>
      <c r="C45" s="369" t="s">
        <v>108</v>
      </c>
      <c r="D45" s="369"/>
      <c r="E45" s="369"/>
      <c r="F45" s="369"/>
      <c r="G45" s="365" t="s">
        <v>139</v>
      </c>
      <c r="H45" s="366"/>
      <c r="I45" s="366"/>
      <c r="J45" s="265"/>
      <c r="K45" s="91"/>
      <c r="L45" s="111">
        <f>J45*3</f>
        <v>0</v>
      </c>
      <c r="M45" s="77"/>
      <c r="N45" s="115"/>
      <c r="O45" s="115"/>
      <c r="P45" s="198"/>
      <c r="Q45" s="68">
        <v>16136</v>
      </c>
      <c r="R45" s="67">
        <f>J45*Q45</f>
        <v>0</v>
      </c>
    </row>
    <row r="46" spans="2:18" s="22" customFormat="1" ht="30" hidden="1" customHeight="1" x14ac:dyDescent="0.25">
      <c r="B46" s="46"/>
      <c r="C46" s="129"/>
      <c r="D46" s="129"/>
      <c r="E46" s="129"/>
      <c r="F46" s="129"/>
      <c r="G46" s="47"/>
      <c r="H46" s="48"/>
      <c r="I46" s="261"/>
      <c r="J46" s="229"/>
      <c r="K46" s="91"/>
      <c r="L46" s="111"/>
      <c r="M46" s="77"/>
      <c r="N46" s="115"/>
      <c r="O46" s="115"/>
      <c r="P46" s="198"/>
      <c r="Q46" s="68"/>
      <c r="R46" s="67"/>
    </row>
    <row r="47" spans="2:18" s="22" customFormat="1" ht="30" customHeight="1" x14ac:dyDescent="0.25">
      <c r="B47" s="46" t="s">
        <v>106</v>
      </c>
      <c r="C47" s="369" t="s">
        <v>109</v>
      </c>
      <c r="D47" s="369"/>
      <c r="E47" s="369"/>
      <c r="F47" s="369"/>
      <c r="G47" s="365" t="s">
        <v>140</v>
      </c>
      <c r="H47" s="366"/>
      <c r="I47" s="366"/>
      <c r="J47" s="265"/>
      <c r="K47" s="91"/>
      <c r="L47" s="111">
        <f>J47*2</f>
        <v>0</v>
      </c>
      <c r="M47" s="77"/>
      <c r="N47" s="115"/>
      <c r="O47" s="115"/>
      <c r="P47" s="198"/>
      <c r="Q47" s="68">
        <v>5377</v>
      </c>
      <c r="R47" s="67">
        <f>J47*Q47</f>
        <v>0</v>
      </c>
    </row>
    <row r="48" spans="2:18" s="22" customFormat="1" ht="30" hidden="1" customHeight="1" x14ac:dyDescent="0.25">
      <c r="B48" s="46"/>
      <c r="C48" s="129"/>
      <c r="D48" s="129"/>
      <c r="E48" s="129"/>
      <c r="F48" s="129"/>
      <c r="G48" s="47"/>
      <c r="H48" s="48"/>
      <c r="I48" s="261"/>
      <c r="J48" s="229"/>
      <c r="K48" s="91"/>
      <c r="L48" s="111"/>
      <c r="M48" s="77"/>
      <c r="N48" s="115"/>
      <c r="O48" s="115"/>
      <c r="P48" s="198"/>
      <c r="Q48" s="68"/>
      <c r="R48" s="67"/>
    </row>
    <row r="49" spans="2:18" s="22" customFormat="1" ht="30" customHeight="1" x14ac:dyDescent="0.25">
      <c r="B49" s="46" t="s">
        <v>71</v>
      </c>
      <c r="C49" s="369" t="s">
        <v>72</v>
      </c>
      <c r="D49" s="369"/>
      <c r="E49" s="369"/>
      <c r="F49" s="369"/>
      <c r="G49" s="365" t="s">
        <v>126</v>
      </c>
      <c r="H49" s="366"/>
      <c r="I49" s="366"/>
      <c r="J49" s="265"/>
      <c r="K49" s="91"/>
      <c r="L49" s="112"/>
      <c r="M49" s="77"/>
      <c r="N49" s="115">
        <f>J49</f>
        <v>0</v>
      </c>
      <c r="O49" s="115"/>
      <c r="P49" s="199"/>
      <c r="Q49" s="68">
        <v>105000</v>
      </c>
      <c r="R49" s="67">
        <f>J49*Q49</f>
        <v>0</v>
      </c>
    </row>
    <row r="50" spans="2:18" s="22" customFormat="1" ht="30" hidden="1" customHeight="1" x14ac:dyDescent="0.25">
      <c r="B50" s="46"/>
      <c r="C50" s="129"/>
      <c r="D50" s="129"/>
      <c r="E50" s="129"/>
      <c r="F50" s="129"/>
      <c r="G50" s="47"/>
      <c r="H50" s="48"/>
      <c r="I50" s="261"/>
      <c r="J50" s="229"/>
      <c r="K50" s="91"/>
      <c r="L50" s="112"/>
      <c r="M50" s="77"/>
      <c r="N50" s="115"/>
      <c r="O50" s="115"/>
      <c r="P50" s="199"/>
      <c r="Q50" s="68"/>
      <c r="R50" s="67"/>
    </row>
    <row r="51" spans="2:18" s="22" customFormat="1" ht="30" customHeight="1" x14ac:dyDescent="0.25">
      <c r="B51" s="46" t="s">
        <v>73</v>
      </c>
      <c r="C51" s="369" t="s">
        <v>74</v>
      </c>
      <c r="D51" s="369"/>
      <c r="E51" s="369"/>
      <c r="F51" s="369"/>
      <c r="G51" s="365" t="s">
        <v>127</v>
      </c>
      <c r="H51" s="366"/>
      <c r="I51" s="366"/>
      <c r="J51" s="265"/>
      <c r="K51" s="91"/>
      <c r="L51" s="112"/>
      <c r="M51" s="77"/>
      <c r="N51" s="115"/>
      <c r="O51" s="115"/>
      <c r="P51" s="199">
        <f>J51</f>
        <v>0</v>
      </c>
      <c r="Q51" s="68">
        <v>8523</v>
      </c>
      <c r="R51" s="67">
        <f>J51*Q51</f>
        <v>0</v>
      </c>
    </row>
    <row r="52" spans="2:18" s="22" customFormat="1" ht="30" hidden="1" customHeight="1" x14ac:dyDescent="0.25">
      <c r="B52" s="46"/>
      <c r="C52" s="129"/>
      <c r="D52" s="129"/>
      <c r="E52" s="129"/>
      <c r="F52" s="129"/>
      <c r="G52" s="47"/>
      <c r="H52" s="48"/>
      <c r="I52" s="261"/>
      <c r="J52" s="229"/>
      <c r="K52" s="91"/>
      <c r="L52" s="112"/>
      <c r="M52" s="77"/>
      <c r="N52" s="115"/>
      <c r="O52" s="115"/>
      <c r="P52" s="199"/>
      <c r="Q52" s="68"/>
      <c r="R52" s="67"/>
    </row>
    <row r="53" spans="2:18" s="22" customFormat="1" ht="30" customHeight="1" thickBot="1" x14ac:dyDescent="0.3">
      <c r="B53" s="46" t="s">
        <v>75</v>
      </c>
      <c r="C53" s="415" t="s">
        <v>133</v>
      </c>
      <c r="D53" s="415"/>
      <c r="E53" s="415"/>
      <c r="F53" s="415"/>
      <c r="G53" s="367" t="s">
        <v>128</v>
      </c>
      <c r="H53" s="368"/>
      <c r="I53" s="368"/>
      <c r="J53" s="265"/>
      <c r="K53" s="91"/>
      <c r="L53" s="189"/>
      <c r="M53" s="190"/>
      <c r="N53" s="191"/>
      <c r="O53" s="191">
        <f>J53</f>
        <v>0</v>
      </c>
      <c r="P53" s="200"/>
      <c r="Q53" s="68">
        <v>17277</v>
      </c>
      <c r="R53" s="220">
        <f>J53*Q53</f>
        <v>0</v>
      </c>
    </row>
    <row r="54" spans="2:18" s="22" customFormat="1" ht="30" customHeight="1" thickBot="1" x14ac:dyDescent="0.3">
      <c r="B54" s="79" t="s">
        <v>302</v>
      </c>
      <c r="C54" s="79"/>
      <c r="D54" s="80"/>
      <c r="E54" s="80"/>
      <c r="F54" s="80"/>
      <c r="G54" s="414"/>
      <c r="H54" s="414"/>
      <c r="I54" s="414"/>
      <c r="J54" s="86"/>
      <c r="K54" s="91"/>
      <c r="L54" s="192">
        <f>SUM(L9:L53)</f>
        <v>0</v>
      </c>
      <c r="M54" s="193">
        <f t="shared" ref="M54:P54" si="0">SUM(M9:M53)</f>
        <v>0</v>
      </c>
      <c r="N54" s="193">
        <f t="shared" si="0"/>
        <v>0</v>
      </c>
      <c r="O54" s="193">
        <f t="shared" si="0"/>
        <v>0</v>
      </c>
      <c r="P54" s="194">
        <f t="shared" si="0"/>
        <v>0</v>
      </c>
      <c r="Q54" s="194"/>
      <c r="R54" s="194">
        <f>SUM(R9:R53)</f>
        <v>0</v>
      </c>
    </row>
    <row r="55" spans="2:18" s="22" customFormat="1" ht="30" hidden="1" customHeight="1" x14ac:dyDescent="0.25">
      <c r="B55" s="55" t="s">
        <v>76</v>
      </c>
      <c r="C55" s="410" t="s">
        <v>77</v>
      </c>
      <c r="D55" s="410"/>
      <c r="E55" s="410"/>
      <c r="F55" s="410"/>
      <c r="G55" s="408" t="s">
        <v>114</v>
      </c>
      <c r="H55" s="409"/>
      <c r="I55" s="409"/>
      <c r="J55" s="262"/>
      <c r="K55" s="91" t="e">
        <f>IF(SUM(#REF!)&lt;&gt;0,1,0)</f>
        <v>#REF!</v>
      </c>
      <c r="L55" s="103"/>
      <c r="M55" s="78">
        <f>J55*1/24</f>
        <v>0</v>
      </c>
      <c r="N55" s="119"/>
      <c r="O55" s="119"/>
      <c r="P55" s="201"/>
      <c r="Q55" s="87">
        <v>5019</v>
      </c>
      <c r="R55" s="49">
        <f>J55*Q55</f>
        <v>0</v>
      </c>
    </row>
    <row r="56" spans="2:18" s="22" customFormat="1" ht="30" hidden="1" customHeight="1" x14ac:dyDescent="0.25">
      <c r="B56" s="56"/>
      <c r="C56" s="57"/>
      <c r="D56" s="57"/>
      <c r="E56" s="57"/>
      <c r="F56" s="57"/>
      <c r="G56" s="58"/>
      <c r="H56" s="57"/>
      <c r="I56" s="227"/>
      <c r="J56" s="230"/>
      <c r="K56" s="91"/>
      <c r="L56" s="104"/>
      <c r="M56" s="69"/>
      <c r="N56" s="120"/>
      <c r="O56" s="120"/>
      <c r="P56" s="202"/>
      <c r="Q56" s="50"/>
      <c r="R56" s="51"/>
    </row>
    <row r="57" spans="2:18" s="22" customFormat="1" ht="30" hidden="1" customHeight="1" x14ac:dyDescent="0.25">
      <c r="B57" s="59" t="s">
        <v>78</v>
      </c>
      <c r="C57" s="400" t="s">
        <v>79</v>
      </c>
      <c r="D57" s="400"/>
      <c r="E57" s="400"/>
      <c r="F57" s="400"/>
      <c r="G57" s="401" t="s">
        <v>115</v>
      </c>
      <c r="H57" s="400"/>
      <c r="I57" s="400"/>
      <c r="J57" s="229"/>
      <c r="K57" s="91"/>
      <c r="L57" s="105"/>
      <c r="M57" s="70">
        <f>J57*1/24</f>
        <v>0</v>
      </c>
      <c r="N57" s="121"/>
      <c r="O57" s="121"/>
      <c r="P57" s="203"/>
      <c r="Q57" s="52">
        <v>5019</v>
      </c>
      <c r="R57" s="51">
        <f>J57*Q57</f>
        <v>0</v>
      </c>
    </row>
    <row r="58" spans="2:18" s="22" customFormat="1" ht="30" hidden="1" customHeight="1" x14ac:dyDescent="0.25">
      <c r="B58" s="59"/>
      <c r="C58" s="60"/>
      <c r="D58" s="60"/>
      <c r="E58" s="60"/>
      <c r="F58" s="60"/>
      <c r="G58" s="61"/>
      <c r="H58" s="60"/>
      <c r="I58" s="227"/>
      <c r="J58" s="229"/>
      <c r="K58" s="91"/>
      <c r="L58" s="105"/>
      <c r="M58" s="70"/>
      <c r="N58" s="121"/>
      <c r="O58" s="121"/>
      <c r="P58" s="203"/>
      <c r="Q58" s="52"/>
      <c r="R58" s="51"/>
    </row>
    <row r="59" spans="2:18" s="22" customFormat="1" ht="30" hidden="1" customHeight="1" x14ac:dyDescent="0.25">
      <c r="B59" s="59" t="s">
        <v>80</v>
      </c>
      <c r="C59" s="400" t="s">
        <v>81</v>
      </c>
      <c r="D59" s="400"/>
      <c r="E59" s="400"/>
      <c r="F59" s="400"/>
      <c r="G59" s="401" t="s">
        <v>116</v>
      </c>
      <c r="H59" s="400"/>
      <c r="I59" s="400"/>
      <c r="J59" s="229"/>
      <c r="K59" s="91"/>
      <c r="L59" s="106">
        <f>J59</f>
        <v>0</v>
      </c>
      <c r="M59" s="70"/>
      <c r="N59" s="121"/>
      <c r="O59" s="121"/>
      <c r="P59" s="203"/>
      <c r="Q59" s="52">
        <v>3376</v>
      </c>
      <c r="R59" s="51">
        <f>J59*Q59</f>
        <v>0</v>
      </c>
    </row>
    <row r="60" spans="2:18" s="22" customFormat="1" ht="30" hidden="1" customHeight="1" x14ac:dyDescent="0.25">
      <c r="B60" s="59"/>
      <c r="C60" s="60"/>
      <c r="D60" s="60"/>
      <c r="E60" s="60"/>
      <c r="F60" s="60"/>
      <c r="G60" s="61"/>
      <c r="H60" s="60"/>
      <c r="I60" s="227"/>
      <c r="J60" s="229"/>
      <c r="K60" s="91"/>
      <c r="L60" s="105"/>
      <c r="M60" s="70"/>
      <c r="N60" s="121"/>
      <c r="O60" s="121"/>
      <c r="P60" s="203"/>
      <c r="Q60" s="52"/>
      <c r="R60" s="51"/>
    </row>
    <row r="61" spans="2:18" s="22" customFormat="1" ht="30" hidden="1" customHeight="1" x14ac:dyDescent="0.25">
      <c r="B61" s="59" t="s">
        <v>82</v>
      </c>
      <c r="C61" s="400" t="s">
        <v>83</v>
      </c>
      <c r="D61" s="400"/>
      <c r="E61" s="400"/>
      <c r="F61" s="400"/>
      <c r="G61" s="401" t="s">
        <v>117</v>
      </c>
      <c r="H61" s="400"/>
      <c r="I61" s="400"/>
      <c r="J61" s="229"/>
      <c r="K61" s="91"/>
      <c r="L61" s="106">
        <f>J61</f>
        <v>0</v>
      </c>
      <c r="M61" s="70"/>
      <c r="N61" s="121"/>
      <c r="O61" s="121"/>
      <c r="P61" s="203"/>
      <c r="Q61" s="52">
        <v>6752</v>
      </c>
      <c r="R61" s="51">
        <f>J61*Q61</f>
        <v>0</v>
      </c>
    </row>
    <row r="62" spans="2:18" s="22" customFormat="1" ht="30" hidden="1" customHeight="1" x14ac:dyDescent="0.25">
      <c r="B62" s="59"/>
      <c r="C62" s="60"/>
      <c r="D62" s="60"/>
      <c r="E62" s="60"/>
      <c r="F62" s="60"/>
      <c r="G62" s="61"/>
      <c r="H62" s="60"/>
      <c r="I62" s="227"/>
      <c r="J62" s="229"/>
      <c r="K62" s="91"/>
      <c r="L62" s="105"/>
      <c r="M62" s="70"/>
      <c r="N62" s="121"/>
      <c r="O62" s="121"/>
      <c r="P62" s="203"/>
      <c r="Q62" s="52"/>
      <c r="R62" s="51"/>
    </row>
    <row r="63" spans="2:18" s="22" customFormat="1" ht="30" hidden="1" customHeight="1" x14ac:dyDescent="0.25">
      <c r="B63" s="59" t="s">
        <v>84</v>
      </c>
      <c r="C63" s="400" t="s">
        <v>130</v>
      </c>
      <c r="D63" s="400"/>
      <c r="E63" s="400"/>
      <c r="F63" s="400"/>
      <c r="G63" s="401" t="s">
        <v>118</v>
      </c>
      <c r="H63" s="400"/>
      <c r="I63" s="400"/>
      <c r="J63" s="229"/>
      <c r="K63" s="91"/>
      <c r="L63" s="106">
        <f>J63</f>
        <v>0</v>
      </c>
      <c r="M63" s="70"/>
      <c r="N63" s="121"/>
      <c r="O63" s="121"/>
      <c r="P63" s="203"/>
      <c r="Q63" s="52">
        <v>10128</v>
      </c>
      <c r="R63" s="51">
        <f>J63*Q63</f>
        <v>0</v>
      </c>
    </row>
    <row r="64" spans="2:18" s="22" customFormat="1" ht="30" hidden="1" customHeight="1" x14ac:dyDescent="0.25">
      <c r="B64" s="59"/>
      <c r="C64" s="60"/>
      <c r="D64" s="60"/>
      <c r="E64" s="60"/>
      <c r="F64" s="60"/>
      <c r="G64" s="61"/>
      <c r="H64" s="60"/>
      <c r="I64" s="227"/>
      <c r="J64" s="229"/>
      <c r="K64" s="91"/>
      <c r="L64" s="105"/>
      <c r="M64" s="70"/>
      <c r="N64" s="121"/>
      <c r="O64" s="121"/>
      <c r="P64" s="203"/>
      <c r="Q64" s="52"/>
      <c r="R64" s="51"/>
    </row>
    <row r="65" spans="2:18" s="22" customFormat="1" ht="30" hidden="1" customHeight="1" x14ac:dyDescent="0.25">
      <c r="B65" s="59" t="s">
        <v>85</v>
      </c>
      <c r="C65" s="400" t="s">
        <v>86</v>
      </c>
      <c r="D65" s="400"/>
      <c r="E65" s="400"/>
      <c r="F65" s="400"/>
      <c r="G65" s="401" t="s">
        <v>118</v>
      </c>
      <c r="H65" s="400"/>
      <c r="I65" s="400"/>
      <c r="J65" s="229"/>
      <c r="K65" s="91"/>
      <c r="L65" s="106">
        <f>J65</f>
        <v>0</v>
      </c>
      <c r="M65" s="71"/>
      <c r="N65" s="121"/>
      <c r="O65" s="121"/>
      <c r="P65" s="203"/>
      <c r="Q65" s="52">
        <v>10128</v>
      </c>
      <c r="R65" s="51">
        <f>J65*Q65</f>
        <v>0</v>
      </c>
    </row>
    <row r="66" spans="2:18" s="22" customFormat="1" ht="30" hidden="1" customHeight="1" x14ac:dyDescent="0.25">
      <c r="B66" s="59"/>
      <c r="C66" s="60"/>
      <c r="D66" s="60"/>
      <c r="E66" s="60"/>
      <c r="F66" s="60"/>
      <c r="G66" s="61"/>
      <c r="H66" s="60"/>
      <c r="I66" s="227"/>
      <c r="J66" s="229"/>
      <c r="K66" s="91"/>
      <c r="L66" s="106"/>
      <c r="M66" s="71"/>
      <c r="N66" s="121"/>
      <c r="O66" s="121"/>
      <c r="P66" s="203"/>
      <c r="Q66" s="52"/>
      <c r="R66" s="51"/>
    </row>
    <row r="67" spans="2:18" s="22" customFormat="1" ht="30" hidden="1" customHeight="1" x14ac:dyDescent="0.25">
      <c r="B67" s="59" t="s">
        <v>87</v>
      </c>
      <c r="C67" s="400" t="s">
        <v>88</v>
      </c>
      <c r="D67" s="400"/>
      <c r="E67" s="400"/>
      <c r="F67" s="400"/>
      <c r="G67" s="401" t="s">
        <v>119</v>
      </c>
      <c r="H67" s="400"/>
      <c r="I67" s="400"/>
      <c r="J67" s="229"/>
      <c r="K67" s="91"/>
      <c r="L67" s="106">
        <f>J67</f>
        <v>0</v>
      </c>
      <c r="M67" s="71"/>
      <c r="N67" s="121"/>
      <c r="O67" s="121"/>
      <c r="P67" s="203"/>
      <c r="Q67" s="52">
        <v>33760</v>
      </c>
      <c r="R67" s="51">
        <f>J67*Q67</f>
        <v>0</v>
      </c>
    </row>
    <row r="68" spans="2:18" s="22" customFormat="1" ht="30" hidden="1" customHeight="1" x14ac:dyDescent="0.25">
      <c r="B68" s="59"/>
      <c r="C68" s="60"/>
      <c r="D68" s="60"/>
      <c r="E68" s="60"/>
      <c r="F68" s="60"/>
      <c r="G68" s="61"/>
      <c r="H68" s="60"/>
      <c r="I68" s="227"/>
      <c r="J68" s="229"/>
      <c r="K68" s="91"/>
      <c r="L68" s="106"/>
      <c r="M68" s="71"/>
      <c r="N68" s="121"/>
      <c r="O68" s="121"/>
      <c r="P68" s="203"/>
      <c r="Q68" s="52"/>
      <c r="R68" s="51"/>
    </row>
    <row r="69" spans="2:18" s="22" customFormat="1" ht="30" hidden="1" customHeight="1" x14ac:dyDescent="0.25">
      <c r="B69" s="59" t="s">
        <v>89</v>
      </c>
      <c r="C69" s="400" t="s">
        <v>90</v>
      </c>
      <c r="D69" s="400"/>
      <c r="E69" s="400"/>
      <c r="F69" s="400"/>
      <c r="G69" s="401" t="s">
        <v>119</v>
      </c>
      <c r="H69" s="400"/>
      <c r="I69" s="400"/>
      <c r="J69" s="229"/>
      <c r="K69" s="91"/>
      <c r="L69" s="106">
        <f>J69</f>
        <v>0</v>
      </c>
      <c r="M69" s="71"/>
      <c r="N69" s="121"/>
      <c r="O69" s="121"/>
      <c r="P69" s="203"/>
      <c r="Q69" s="52">
        <v>33760</v>
      </c>
      <c r="R69" s="51">
        <f>J69*Q69</f>
        <v>0</v>
      </c>
    </row>
    <row r="70" spans="2:18" s="22" customFormat="1" ht="30" hidden="1" customHeight="1" x14ac:dyDescent="0.25">
      <c r="B70" s="59"/>
      <c r="C70" s="60"/>
      <c r="D70" s="60"/>
      <c r="E70" s="60"/>
      <c r="F70" s="60"/>
      <c r="G70" s="61"/>
      <c r="H70" s="60"/>
      <c r="I70" s="227"/>
      <c r="J70" s="229"/>
      <c r="K70" s="91"/>
      <c r="L70" s="106"/>
      <c r="M70" s="71"/>
      <c r="N70" s="121"/>
      <c r="O70" s="121"/>
      <c r="P70" s="203"/>
      <c r="Q70" s="52"/>
      <c r="R70" s="51"/>
    </row>
    <row r="71" spans="2:18" s="22" customFormat="1" ht="30" hidden="1" customHeight="1" x14ac:dyDescent="0.25">
      <c r="B71" s="59" t="s">
        <v>91</v>
      </c>
      <c r="C71" s="400" t="s">
        <v>92</v>
      </c>
      <c r="D71" s="400"/>
      <c r="E71" s="400"/>
      <c r="F71" s="400"/>
      <c r="G71" s="401" t="s">
        <v>134</v>
      </c>
      <c r="H71" s="400"/>
      <c r="I71" s="400"/>
      <c r="J71" s="229"/>
      <c r="K71" s="91"/>
      <c r="L71" s="106">
        <f>J71*2</f>
        <v>0</v>
      </c>
      <c r="M71" s="70"/>
      <c r="N71" s="122"/>
      <c r="O71" s="121"/>
      <c r="P71" s="203"/>
      <c r="Q71" s="52">
        <v>8492</v>
      </c>
      <c r="R71" s="51">
        <f>J71*Q71</f>
        <v>0</v>
      </c>
    </row>
    <row r="72" spans="2:18" s="22" customFormat="1" ht="30" hidden="1" customHeight="1" x14ac:dyDescent="0.25">
      <c r="B72" s="59"/>
      <c r="C72" s="60"/>
      <c r="D72" s="60"/>
      <c r="E72" s="60"/>
      <c r="F72" s="60"/>
      <c r="G72" s="61"/>
      <c r="H72" s="60"/>
      <c r="I72" s="227"/>
      <c r="J72" s="229"/>
      <c r="K72" s="91"/>
      <c r="L72" s="106"/>
      <c r="M72" s="70"/>
      <c r="N72" s="122"/>
      <c r="O72" s="121"/>
      <c r="P72" s="203"/>
      <c r="Q72" s="52"/>
      <c r="R72" s="51"/>
    </row>
    <row r="73" spans="2:18" s="22" customFormat="1" ht="30" hidden="1" customHeight="1" x14ac:dyDescent="0.25">
      <c r="B73" s="59" t="s">
        <v>93</v>
      </c>
      <c r="C73" s="400" t="s">
        <v>94</v>
      </c>
      <c r="D73" s="400"/>
      <c r="E73" s="400"/>
      <c r="F73" s="400"/>
      <c r="G73" s="401" t="s">
        <v>135</v>
      </c>
      <c r="H73" s="400"/>
      <c r="I73" s="400"/>
      <c r="J73" s="229"/>
      <c r="K73" s="91"/>
      <c r="L73" s="106">
        <f>J73</f>
        <v>0</v>
      </c>
      <c r="M73" s="70"/>
      <c r="N73" s="122"/>
      <c r="O73" s="121"/>
      <c r="P73" s="203"/>
      <c r="Q73" s="52">
        <v>23950</v>
      </c>
      <c r="R73" s="51">
        <f>J73*Q73</f>
        <v>0</v>
      </c>
    </row>
    <row r="74" spans="2:18" s="22" customFormat="1" ht="30" hidden="1" customHeight="1" x14ac:dyDescent="0.25">
      <c r="B74" s="59"/>
      <c r="C74" s="60"/>
      <c r="D74" s="60"/>
      <c r="E74" s="60"/>
      <c r="F74" s="60"/>
      <c r="G74" s="128"/>
      <c r="H74" s="127"/>
      <c r="I74" s="227"/>
      <c r="J74" s="229"/>
      <c r="K74" s="91"/>
      <c r="L74" s="106"/>
      <c r="M74" s="70"/>
      <c r="N74" s="122"/>
      <c r="O74" s="121"/>
      <c r="P74" s="203"/>
      <c r="Q74" s="52"/>
      <c r="R74" s="51"/>
    </row>
    <row r="75" spans="2:18" s="22" customFormat="1" ht="30" hidden="1" customHeight="1" x14ac:dyDescent="0.25">
      <c r="B75" s="59" t="s">
        <v>95</v>
      </c>
      <c r="C75" s="400" t="s">
        <v>96</v>
      </c>
      <c r="D75" s="400"/>
      <c r="E75" s="400"/>
      <c r="F75" s="400"/>
      <c r="G75" s="401" t="s">
        <v>136</v>
      </c>
      <c r="H75" s="400"/>
      <c r="I75" s="400"/>
      <c r="J75" s="229"/>
      <c r="K75" s="91"/>
      <c r="L75" s="106">
        <f>J75*2</f>
        <v>0</v>
      </c>
      <c r="M75" s="70"/>
      <c r="N75" s="122"/>
      <c r="O75" s="121"/>
      <c r="P75" s="203"/>
      <c r="Q75" s="52">
        <v>9336</v>
      </c>
      <c r="R75" s="51">
        <f>J75*Q75</f>
        <v>0</v>
      </c>
    </row>
    <row r="76" spans="2:18" s="22" customFormat="1" ht="30" hidden="1" customHeight="1" x14ac:dyDescent="0.25">
      <c r="B76" s="59"/>
      <c r="C76" s="60"/>
      <c r="D76" s="60"/>
      <c r="E76" s="60"/>
      <c r="F76" s="60"/>
      <c r="G76" s="128"/>
      <c r="H76" s="127"/>
      <c r="I76" s="227"/>
      <c r="J76" s="229"/>
      <c r="K76" s="91"/>
      <c r="L76" s="106"/>
      <c r="M76" s="70"/>
      <c r="N76" s="122"/>
      <c r="O76" s="121"/>
      <c r="P76" s="203"/>
      <c r="Q76" s="52"/>
      <c r="R76" s="51"/>
    </row>
    <row r="77" spans="2:18" s="22" customFormat="1" ht="30" hidden="1" customHeight="1" x14ac:dyDescent="0.25">
      <c r="B77" s="59" t="s">
        <v>97</v>
      </c>
      <c r="C77" s="400" t="s">
        <v>98</v>
      </c>
      <c r="D77" s="400"/>
      <c r="E77" s="400"/>
      <c r="F77" s="400"/>
      <c r="G77" s="401" t="s">
        <v>137</v>
      </c>
      <c r="H77" s="400"/>
      <c r="I77" s="400"/>
      <c r="J77" s="229"/>
      <c r="K77" s="91"/>
      <c r="L77" s="106">
        <f>J77</f>
        <v>0</v>
      </c>
      <c r="M77" s="70"/>
      <c r="N77" s="122"/>
      <c r="O77" s="121"/>
      <c r="P77" s="203"/>
      <c r="Q77" s="52">
        <v>12600</v>
      </c>
      <c r="R77" s="51">
        <f>J77*Q77</f>
        <v>0</v>
      </c>
    </row>
    <row r="78" spans="2:18" s="22" customFormat="1" ht="30" hidden="1" customHeight="1" x14ac:dyDescent="0.25">
      <c r="B78" s="59"/>
      <c r="C78" s="60"/>
      <c r="D78" s="60"/>
      <c r="E78" s="60"/>
      <c r="F78" s="60"/>
      <c r="G78" s="128"/>
      <c r="H78" s="127"/>
      <c r="I78" s="227"/>
      <c r="J78" s="229"/>
      <c r="K78" s="91"/>
      <c r="L78" s="106"/>
      <c r="M78" s="70"/>
      <c r="N78" s="122"/>
      <c r="O78" s="121"/>
      <c r="P78" s="203"/>
      <c r="Q78" s="52"/>
      <c r="R78" s="51"/>
    </row>
    <row r="79" spans="2:18" s="22" customFormat="1" ht="30" hidden="1" customHeight="1" x14ac:dyDescent="0.25">
      <c r="B79" s="59" t="s">
        <v>99</v>
      </c>
      <c r="C79" s="400" t="s">
        <v>100</v>
      </c>
      <c r="D79" s="400"/>
      <c r="E79" s="400"/>
      <c r="F79" s="400"/>
      <c r="G79" s="401" t="s">
        <v>138</v>
      </c>
      <c r="H79" s="400"/>
      <c r="I79" s="400"/>
      <c r="J79" s="229"/>
      <c r="K79" s="91"/>
      <c r="L79" s="106">
        <f>J79*2</f>
        <v>0</v>
      </c>
      <c r="M79" s="70"/>
      <c r="N79" s="122"/>
      <c r="O79" s="121"/>
      <c r="P79" s="203"/>
      <c r="Q79" s="52">
        <v>53770</v>
      </c>
      <c r="R79" s="51">
        <f>J79*Q79</f>
        <v>0</v>
      </c>
    </row>
    <row r="80" spans="2:18" s="22" customFormat="1" ht="30" hidden="1" customHeight="1" x14ac:dyDescent="0.25">
      <c r="B80" s="62"/>
      <c r="C80" s="63"/>
      <c r="D80" s="63"/>
      <c r="E80" s="63"/>
      <c r="F80" s="63"/>
      <c r="G80" s="128"/>
      <c r="H80" s="127"/>
      <c r="I80" s="227"/>
      <c r="J80" s="229"/>
      <c r="K80" s="91"/>
      <c r="L80" s="107"/>
      <c r="M80" s="72"/>
      <c r="N80" s="123"/>
      <c r="O80" s="124"/>
      <c r="P80" s="204"/>
      <c r="Q80" s="53"/>
      <c r="R80" s="51"/>
    </row>
    <row r="81" spans="2:28" s="22" customFormat="1" ht="30" hidden="1" customHeight="1" thickBot="1" x14ac:dyDescent="0.3">
      <c r="B81" s="64" t="s">
        <v>101</v>
      </c>
      <c r="C81" s="402" t="s">
        <v>102</v>
      </c>
      <c r="D81" s="402"/>
      <c r="E81" s="402"/>
      <c r="F81" s="402"/>
      <c r="G81" s="404" t="s">
        <v>120</v>
      </c>
      <c r="H81" s="402"/>
      <c r="I81" s="402"/>
      <c r="J81" s="263"/>
      <c r="K81" s="91"/>
      <c r="L81" s="108"/>
      <c r="M81" s="73"/>
      <c r="N81" s="125">
        <f>J81</f>
        <v>0</v>
      </c>
      <c r="O81" s="125"/>
      <c r="P81" s="205"/>
      <c r="Q81" s="88">
        <v>105000</v>
      </c>
      <c r="R81" s="54">
        <f>J81*Q81</f>
        <v>0</v>
      </c>
    </row>
    <row r="82" spans="2:28" s="22" customFormat="1" ht="30" hidden="1" customHeight="1" thickBot="1" x14ac:dyDescent="0.3">
      <c r="B82" s="100" t="s">
        <v>303</v>
      </c>
      <c r="C82" s="101"/>
      <c r="D82" s="101"/>
      <c r="E82" s="101"/>
      <c r="F82" s="101"/>
      <c r="G82" s="403"/>
      <c r="H82" s="403"/>
      <c r="I82" s="403"/>
      <c r="J82" s="221"/>
      <c r="K82" s="91"/>
      <c r="L82" s="207">
        <f>SUM(L55:L81)</f>
        <v>0</v>
      </c>
      <c r="M82" s="208">
        <f t="shared" ref="M82:P82" si="1">SUM(M55:M81)</f>
        <v>0</v>
      </c>
      <c r="N82" s="208">
        <f t="shared" si="1"/>
        <v>0</v>
      </c>
      <c r="O82" s="208">
        <f t="shared" si="1"/>
        <v>0</v>
      </c>
      <c r="P82" s="209">
        <f t="shared" si="1"/>
        <v>0</v>
      </c>
      <c r="Q82" s="209"/>
      <c r="R82" s="209">
        <f>SUM(R55:R81)</f>
        <v>0</v>
      </c>
    </row>
    <row r="83" spans="2:28" s="22" customFormat="1" ht="15" hidden="1" thickBot="1" x14ac:dyDescent="0.3">
      <c r="B83" s="26"/>
      <c r="C83" s="27"/>
      <c r="D83" s="27"/>
      <c r="E83" s="27"/>
      <c r="F83" s="28"/>
      <c r="G83" s="27"/>
      <c r="H83" s="27"/>
      <c r="I83" s="27"/>
      <c r="J83" s="29"/>
      <c r="K83" s="91" t="e">
        <f>IF(SUM(#REF!)&lt;&gt;0,1,0)</f>
        <v>#REF!</v>
      </c>
      <c r="L83" s="213">
        <f>SUM(L9:L53)+SUM(L55:L81)</f>
        <v>0</v>
      </c>
      <c r="M83" s="102">
        <f>ROUND(SUM(M9:M53)+SUM(M55:M81),2)</f>
        <v>0</v>
      </c>
      <c r="N83" s="102">
        <f>ROUND(SUM(N9:N53)+SUM(N55:N81),2)</f>
        <v>0</v>
      </c>
      <c r="O83" s="92">
        <f>SUM(O9:O53)+SUM(O55:O81)</f>
        <v>0</v>
      </c>
      <c r="P83" s="206">
        <f>SUM(P9:P53)+SUM(P55:P81)</f>
        <v>0</v>
      </c>
    </row>
    <row r="84" spans="2:28" s="22" customFormat="1" ht="28.5" customHeight="1" thickBot="1" x14ac:dyDescent="0.4">
      <c r="B84" s="222"/>
      <c r="C84" s="223" t="s">
        <v>8</v>
      </c>
      <c r="D84" s="90"/>
      <c r="E84" s="90"/>
      <c r="F84" s="224"/>
      <c r="G84" s="90"/>
      <c r="H84" s="90"/>
      <c r="I84" s="90"/>
      <c r="J84" s="225"/>
      <c r="K84" s="91"/>
    </row>
    <row r="85" spans="2:28" s="22" customFormat="1" ht="18" customHeight="1" thickBot="1" x14ac:dyDescent="0.3">
      <c r="B85" s="99" t="s">
        <v>21</v>
      </c>
      <c r="C85" s="248" t="s">
        <v>23</v>
      </c>
      <c r="D85" s="249" t="s">
        <v>22</v>
      </c>
      <c r="E85" s="427"/>
      <c r="F85" s="427"/>
      <c r="G85" s="428"/>
      <c r="H85" s="249" t="s">
        <v>24</v>
      </c>
      <c r="I85" s="429" t="s">
        <v>25</v>
      </c>
      <c r="J85" s="430"/>
      <c r="K85" s="91"/>
    </row>
    <row r="86" spans="2:28" s="22" customFormat="1" ht="18" customHeight="1" x14ac:dyDescent="0.25">
      <c r="B86" s="339" t="s">
        <v>14</v>
      </c>
      <c r="C86" s="182">
        <v>54000</v>
      </c>
      <c r="D86" s="362" t="s">
        <v>13</v>
      </c>
      <c r="E86" s="363"/>
      <c r="F86" s="363"/>
      <c r="G86" s="387"/>
      <c r="H86" s="183">
        <f>L83</f>
        <v>0</v>
      </c>
      <c r="I86" s="373" t="s">
        <v>297</v>
      </c>
      <c r="J86" s="374"/>
      <c r="K86" s="91"/>
    </row>
    <row r="87" spans="2:28" s="22" customFormat="1" ht="18" customHeight="1" x14ac:dyDescent="0.25">
      <c r="B87" s="340"/>
      <c r="C87" s="184">
        <v>50501</v>
      </c>
      <c r="D87" s="359" t="s">
        <v>0</v>
      </c>
      <c r="E87" s="360"/>
      <c r="F87" s="360"/>
      <c r="G87" s="388"/>
      <c r="H87" s="185">
        <f>M83</f>
        <v>0</v>
      </c>
      <c r="I87" s="375"/>
      <c r="J87" s="376"/>
      <c r="K87" s="91"/>
    </row>
    <row r="88" spans="2:28" s="22" customFormat="1" ht="18" customHeight="1" x14ac:dyDescent="0.25">
      <c r="B88" s="340"/>
      <c r="C88" s="184">
        <v>52601</v>
      </c>
      <c r="D88" s="359" t="s">
        <v>1</v>
      </c>
      <c r="E88" s="360"/>
      <c r="F88" s="360"/>
      <c r="G88" s="388"/>
      <c r="H88" s="185">
        <f>N83</f>
        <v>0</v>
      </c>
      <c r="I88" s="375"/>
      <c r="J88" s="376"/>
      <c r="K88" s="91"/>
    </row>
    <row r="89" spans="2:28" s="22" customFormat="1" ht="18" customHeight="1" x14ac:dyDescent="0.25">
      <c r="B89" s="340"/>
      <c r="C89" s="184">
        <v>52105</v>
      </c>
      <c r="D89" s="359" t="s">
        <v>103</v>
      </c>
      <c r="E89" s="360"/>
      <c r="F89" s="360"/>
      <c r="G89" s="388"/>
      <c r="H89" s="186">
        <f>O83</f>
        <v>0</v>
      </c>
      <c r="I89" s="375"/>
      <c r="J89" s="376"/>
      <c r="K89" s="91"/>
      <c r="Q89" s="31"/>
      <c r="R89" s="31"/>
    </row>
    <row r="90" spans="2:28" s="22" customFormat="1" ht="18" customHeight="1" thickBot="1" x14ac:dyDescent="0.3">
      <c r="B90" s="341"/>
      <c r="C90" s="32">
        <v>51212</v>
      </c>
      <c r="D90" s="389" t="s">
        <v>5</v>
      </c>
      <c r="E90" s="390"/>
      <c r="F90" s="390"/>
      <c r="G90" s="391"/>
      <c r="H90" s="33">
        <f>P83</f>
        <v>0</v>
      </c>
      <c r="I90" s="377"/>
      <c r="J90" s="378"/>
      <c r="K90" s="91"/>
      <c r="Q90" s="31"/>
      <c r="R90" s="31"/>
    </row>
    <row r="91" spans="2:28" s="22" customFormat="1" ht="30" customHeight="1" x14ac:dyDescent="0.25">
      <c r="B91" s="339" t="s">
        <v>15</v>
      </c>
      <c r="C91" s="182">
        <v>52510</v>
      </c>
      <c r="D91" s="362" t="s">
        <v>4</v>
      </c>
      <c r="E91" s="363"/>
      <c r="F91" s="363"/>
      <c r="G91" s="363"/>
      <c r="H91" s="364"/>
      <c r="I91" s="398" t="s">
        <v>298</v>
      </c>
      <c r="J91" s="399"/>
      <c r="K91" s="91"/>
    </row>
    <row r="92" spans="2:28" s="22" customFormat="1" ht="33" customHeight="1" x14ac:dyDescent="0.25">
      <c r="B92" s="340"/>
      <c r="C92" s="181">
        <v>51010</v>
      </c>
      <c r="D92" s="356" t="s">
        <v>3</v>
      </c>
      <c r="E92" s="357"/>
      <c r="F92" s="357"/>
      <c r="G92" s="357"/>
      <c r="H92" s="358"/>
      <c r="I92" s="379" t="s">
        <v>299</v>
      </c>
      <c r="J92" s="380"/>
      <c r="K92" s="9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</row>
    <row r="93" spans="2:28" s="22" customFormat="1" ht="18" customHeight="1" x14ac:dyDescent="0.25">
      <c r="B93" s="340"/>
      <c r="C93" s="30">
        <v>51610</v>
      </c>
      <c r="D93" s="359" t="s">
        <v>17</v>
      </c>
      <c r="E93" s="360"/>
      <c r="F93" s="360"/>
      <c r="G93" s="360"/>
      <c r="H93" s="361"/>
      <c r="I93" s="379" t="s">
        <v>300</v>
      </c>
      <c r="J93" s="380"/>
      <c r="K93" s="9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</row>
    <row r="94" spans="2:28" s="22" customFormat="1" ht="18" customHeight="1" x14ac:dyDescent="0.25">
      <c r="B94" s="340"/>
      <c r="C94" s="30">
        <v>51710</v>
      </c>
      <c r="D94" s="359" t="s">
        <v>18</v>
      </c>
      <c r="E94" s="360"/>
      <c r="F94" s="360"/>
      <c r="G94" s="360"/>
      <c r="H94" s="361"/>
      <c r="I94" s="381"/>
      <c r="J94" s="382"/>
      <c r="K94" s="91"/>
      <c r="S94" s="31"/>
      <c r="T94" s="31"/>
      <c r="U94" s="31"/>
      <c r="V94" s="31"/>
      <c r="W94" s="31"/>
      <c r="X94" s="31"/>
      <c r="Y94" s="31"/>
      <c r="Z94" s="31"/>
      <c r="AA94" s="31"/>
      <c r="AB94" s="31"/>
    </row>
    <row r="95" spans="2:28" s="22" customFormat="1" ht="18" customHeight="1" thickBot="1" x14ac:dyDescent="0.3">
      <c r="B95" s="341"/>
      <c r="C95" s="30">
        <v>51510</v>
      </c>
      <c r="D95" s="359" t="s">
        <v>19</v>
      </c>
      <c r="E95" s="360"/>
      <c r="F95" s="360"/>
      <c r="G95" s="360"/>
      <c r="H95" s="361"/>
      <c r="I95" s="383"/>
      <c r="J95" s="384"/>
      <c r="K95" s="91"/>
      <c r="S95" s="31"/>
      <c r="T95" s="31"/>
      <c r="U95" s="31"/>
      <c r="V95" s="31"/>
      <c r="W95" s="31"/>
      <c r="X95" s="31"/>
      <c r="Y95" s="31"/>
      <c r="Z95" s="31"/>
      <c r="AA95" s="31"/>
      <c r="AB95" s="31"/>
    </row>
    <row r="96" spans="2:28" s="22" customFormat="1" ht="18" customHeight="1" thickBot="1" x14ac:dyDescent="0.3">
      <c r="B96" s="178" t="s">
        <v>16</v>
      </c>
      <c r="C96" s="177">
        <v>60000</v>
      </c>
      <c r="D96" s="370" t="s">
        <v>2</v>
      </c>
      <c r="E96" s="371"/>
      <c r="F96" s="371"/>
      <c r="G96" s="371"/>
      <c r="H96" s="372"/>
      <c r="I96" s="392" t="s">
        <v>301</v>
      </c>
      <c r="J96" s="393"/>
      <c r="K96" s="91"/>
    </row>
    <row r="97" spans="2:28" s="22" customFormat="1" ht="18" customHeight="1" x14ac:dyDescent="0.25">
      <c r="B97" s="214"/>
      <c r="C97" s="215"/>
      <c r="D97" s="216"/>
      <c r="E97" s="216"/>
      <c r="F97" s="217"/>
      <c r="G97" s="218"/>
      <c r="H97" s="218"/>
      <c r="I97" s="218"/>
      <c r="J97" s="219"/>
      <c r="K97" s="91"/>
      <c r="S97" s="34"/>
      <c r="T97" s="34"/>
      <c r="U97" s="34"/>
      <c r="V97" s="34"/>
      <c r="W97" s="34"/>
      <c r="X97" s="34"/>
      <c r="Y97" s="34"/>
      <c r="Z97" s="34"/>
      <c r="AA97" s="34"/>
      <c r="AB97" s="34"/>
    </row>
    <row r="98" spans="2:28" s="24" customFormat="1" ht="18" customHeight="1" x14ac:dyDescent="0.25">
      <c r="B98" s="37" t="s">
        <v>6</v>
      </c>
      <c r="C98" s="35"/>
      <c r="D98" s="35"/>
      <c r="E98" s="35"/>
      <c r="F98" s="35"/>
      <c r="G98" s="35"/>
      <c r="H98" s="35"/>
      <c r="I98" s="35"/>
      <c r="J98" s="36"/>
      <c r="K98" s="91"/>
      <c r="L98" s="22"/>
      <c r="M98" s="22"/>
      <c r="N98" s="22"/>
      <c r="O98" s="22"/>
      <c r="P98" s="22"/>
      <c r="Q98" s="22"/>
      <c r="R98" s="22"/>
    </row>
    <row r="99" spans="2:28" s="82" customFormat="1" ht="63" customHeight="1" x14ac:dyDescent="0.25">
      <c r="B99" s="81">
        <v>51610</v>
      </c>
      <c r="C99" s="394" t="s">
        <v>35</v>
      </c>
      <c r="D99" s="394"/>
      <c r="E99" s="394"/>
      <c r="F99" s="394"/>
      <c r="G99" s="394"/>
      <c r="H99" s="394"/>
      <c r="I99" s="394"/>
      <c r="J99" s="395"/>
      <c r="K99" s="91"/>
      <c r="L99" s="22"/>
      <c r="M99" s="22"/>
      <c r="N99" s="22"/>
      <c r="O99" s="22"/>
      <c r="P99" s="22"/>
      <c r="Q99" s="22"/>
      <c r="R99" s="22"/>
    </row>
    <row r="100" spans="2:28" s="82" customFormat="1" ht="102.75" customHeight="1" x14ac:dyDescent="0.25">
      <c r="B100" s="81">
        <v>51710</v>
      </c>
      <c r="C100" s="394" t="s">
        <v>34</v>
      </c>
      <c r="D100" s="394"/>
      <c r="E100" s="394"/>
      <c r="F100" s="394"/>
      <c r="G100" s="394"/>
      <c r="H100" s="394"/>
      <c r="I100" s="394"/>
      <c r="J100" s="395"/>
      <c r="K100" s="91"/>
      <c r="L100" s="22"/>
      <c r="M100" s="22"/>
      <c r="N100" s="22"/>
      <c r="O100" s="22"/>
      <c r="P100" s="22"/>
      <c r="Q100" s="22"/>
      <c r="R100" s="22"/>
    </row>
    <row r="101" spans="2:28" s="82" customFormat="1" ht="18" customHeight="1" x14ac:dyDescent="0.25">
      <c r="B101" s="81">
        <v>51510</v>
      </c>
      <c r="C101" s="394" t="s">
        <v>33</v>
      </c>
      <c r="D101" s="394"/>
      <c r="E101" s="394"/>
      <c r="F101" s="394"/>
      <c r="G101" s="394"/>
      <c r="H101" s="394"/>
      <c r="I101" s="394"/>
      <c r="J101" s="395"/>
      <c r="K101" s="91"/>
      <c r="L101" s="22"/>
      <c r="M101" s="22"/>
      <c r="N101" s="22"/>
      <c r="O101" s="22"/>
      <c r="P101" s="22"/>
      <c r="Q101" s="22"/>
      <c r="R101" s="22"/>
    </row>
    <row r="102" spans="2:28" s="82" customFormat="1" ht="9" customHeight="1" thickBot="1" x14ac:dyDescent="0.3">
      <c r="B102" s="83"/>
      <c r="C102" s="84"/>
      <c r="D102" s="84"/>
      <c r="E102" s="84"/>
      <c r="F102" s="84"/>
      <c r="G102" s="84"/>
      <c r="H102" s="84"/>
      <c r="I102" s="84"/>
      <c r="J102" s="85"/>
      <c r="K102" s="91"/>
      <c r="L102" s="22"/>
      <c r="M102" s="22"/>
      <c r="N102" s="22"/>
      <c r="O102" s="22"/>
      <c r="P102" s="22"/>
      <c r="Q102" s="22"/>
      <c r="R102" s="22"/>
    </row>
  </sheetData>
  <sheetProtection algorithmName="SHA-512" hashValue="dso4rwOJ/I0ND3R90HcllkZCql1Eq7j2eLuBTBxBFlXqJEVbO51NUDiIUSE/ey9mShDcxBpTivBDRHe6r3JPAA==" saltValue="nj4NgCd9fOlLCxEmGwUdwA==" spinCount="100000" sheet="1" objects="1" scenarios="1"/>
  <mergeCells count="110">
    <mergeCell ref="O2:O6"/>
    <mergeCell ref="P2:P6"/>
    <mergeCell ref="Q2:Q8"/>
    <mergeCell ref="R2:R8"/>
    <mergeCell ref="B3:F3"/>
    <mergeCell ref="C9:F9"/>
    <mergeCell ref="G9:I9"/>
    <mergeCell ref="B1:D1"/>
    <mergeCell ref="G2:I8"/>
    <mergeCell ref="J2:J8"/>
    <mergeCell ref="L2:L6"/>
    <mergeCell ref="M2:M6"/>
    <mergeCell ref="N2:N6"/>
    <mergeCell ref="C17:F17"/>
    <mergeCell ref="G17:I17"/>
    <mergeCell ref="C19:F19"/>
    <mergeCell ref="G19:I19"/>
    <mergeCell ref="C21:F21"/>
    <mergeCell ref="G21:I21"/>
    <mergeCell ref="C11:F11"/>
    <mergeCell ref="G11:I11"/>
    <mergeCell ref="C13:F13"/>
    <mergeCell ref="G13:I13"/>
    <mergeCell ref="C15:F15"/>
    <mergeCell ref="G15:I15"/>
    <mergeCell ref="C29:F29"/>
    <mergeCell ref="G29:I29"/>
    <mergeCell ref="C31:F31"/>
    <mergeCell ref="G31:I31"/>
    <mergeCell ref="C33:F33"/>
    <mergeCell ref="G33:I33"/>
    <mergeCell ref="C23:F23"/>
    <mergeCell ref="G23:I23"/>
    <mergeCell ref="C25:F25"/>
    <mergeCell ref="G25:I25"/>
    <mergeCell ref="C27:F27"/>
    <mergeCell ref="G27:I27"/>
    <mergeCell ref="C41:F41"/>
    <mergeCell ref="G41:I41"/>
    <mergeCell ref="C43:F43"/>
    <mergeCell ref="G43:I43"/>
    <mergeCell ref="C45:F45"/>
    <mergeCell ref="G45:I45"/>
    <mergeCell ref="C35:F35"/>
    <mergeCell ref="G35:I35"/>
    <mergeCell ref="C37:F37"/>
    <mergeCell ref="G37:I37"/>
    <mergeCell ref="C39:F39"/>
    <mergeCell ref="G39:I39"/>
    <mergeCell ref="C53:F53"/>
    <mergeCell ref="G53:I53"/>
    <mergeCell ref="G54:I54"/>
    <mergeCell ref="C55:F55"/>
    <mergeCell ref="G55:I55"/>
    <mergeCell ref="C57:F57"/>
    <mergeCell ref="G57:I57"/>
    <mergeCell ref="C47:F47"/>
    <mergeCell ref="G47:I47"/>
    <mergeCell ref="C49:F49"/>
    <mergeCell ref="G49:I49"/>
    <mergeCell ref="C51:F51"/>
    <mergeCell ref="G51:I51"/>
    <mergeCell ref="C65:F65"/>
    <mergeCell ref="G65:I65"/>
    <mergeCell ref="C67:F67"/>
    <mergeCell ref="G67:I67"/>
    <mergeCell ref="C69:F69"/>
    <mergeCell ref="G69:I69"/>
    <mergeCell ref="C59:F59"/>
    <mergeCell ref="G59:I59"/>
    <mergeCell ref="C61:F61"/>
    <mergeCell ref="G61:I61"/>
    <mergeCell ref="C63:F63"/>
    <mergeCell ref="G63:I63"/>
    <mergeCell ref="C77:F77"/>
    <mergeCell ref="G77:I77"/>
    <mergeCell ref="C79:F79"/>
    <mergeCell ref="G79:I79"/>
    <mergeCell ref="C81:F81"/>
    <mergeCell ref="G81:I81"/>
    <mergeCell ref="C71:F71"/>
    <mergeCell ref="G71:I71"/>
    <mergeCell ref="C73:F73"/>
    <mergeCell ref="G73:I73"/>
    <mergeCell ref="C75:F75"/>
    <mergeCell ref="G75:I75"/>
    <mergeCell ref="G82:I82"/>
    <mergeCell ref="E85:G85"/>
    <mergeCell ref="I85:J85"/>
    <mergeCell ref="B86:B90"/>
    <mergeCell ref="D86:G86"/>
    <mergeCell ref="I86:J90"/>
    <mergeCell ref="D87:G87"/>
    <mergeCell ref="D88:G88"/>
    <mergeCell ref="D89:G89"/>
    <mergeCell ref="D90:G90"/>
    <mergeCell ref="D96:H96"/>
    <mergeCell ref="I96:J96"/>
    <mergeCell ref="C99:J99"/>
    <mergeCell ref="C100:J100"/>
    <mergeCell ref="C101:J101"/>
    <mergeCell ref="B91:B95"/>
    <mergeCell ref="D91:H91"/>
    <mergeCell ref="I91:J91"/>
    <mergeCell ref="D92:H92"/>
    <mergeCell ref="I92:J92"/>
    <mergeCell ref="D93:H93"/>
    <mergeCell ref="I93:J95"/>
    <mergeCell ref="D94:H94"/>
    <mergeCell ref="D95:H95"/>
  </mergeCells>
  <dataValidations xWindow="1107" yWindow="501" count="7">
    <dataValidation type="whole" allowBlank="1" showErrorMessage="1" sqref="J57 J11 J13">
      <formula1>0</formula1>
      <formula2>1000</formula2>
    </dataValidation>
    <dataValidation type="whole" allowBlank="1" showErrorMessage="1" sqref="J19">
      <formula1>0</formula1>
      <formula2>999999</formula2>
    </dataValidation>
    <dataValidation type="whole" allowBlank="1" showErrorMessage="1" sqref="J43">
      <formula1>0</formula1>
      <formula2>999999</formula2>
    </dataValidation>
    <dataValidation type="whole" allowBlank="1" showErrorMessage="1" sqref="J17">
      <formula1>0</formula1>
      <formula2>999999</formula2>
    </dataValidation>
    <dataValidation type="whole" allowBlank="1" showInputMessage="1" showErrorMessage="1" prompt="nejméně 12" sqref="J55 J15">
      <formula1>0</formula1>
      <formula2>1000</formula2>
    </dataValidation>
    <dataValidation type="whole" allowBlank="1" showInputMessage="1" showErrorMessage="1" sqref="J58:J81 J44:J53 J20:J42 J18 J16 J14 J12 J10 J56">
      <formula1>0</formula1>
      <formula2>999999</formula2>
    </dataValidation>
    <dataValidation type="whole" allowBlank="1" showErrorMessage="1" sqref="J9">
      <formula1>0</formula1>
      <formula2>1000</formula2>
    </dataValidation>
  </dataValidations>
  <hyperlinks>
    <hyperlink ref="B1:D1" location="'Hlavní strana'!A1" display="zpět na hlavní stranu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B106"/>
  <sheetViews>
    <sheetView workbookViewId="0">
      <selection activeCell="E5" sqref="E5"/>
    </sheetView>
  </sheetViews>
  <sheetFormatPr defaultRowHeight="14.25" x14ac:dyDescent="0.25"/>
  <cols>
    <col min="1" max="1" width="2.42578125" style="23" customWidth="1"/>
    <col min="2" max="2" width="7.140625" style="38" customWidth="1"/>
    <col min="3" max="3" width="13.42578125" style="24" customWidth="1"/>
    <col min="4" max="4" width="10.42578125" style="24" customWidth="1"/>
    <col min="5" max="5" width="30.7109375" style="24" customWidth="1"/>
    <col min="6" max="6" width="9" style="24" customWidth="1"/>
    <col min="7" max="7" width="9.140625" style="24" customWidth="1"/>
    <col min="8" max="8" width="16.42578125" style="24" customWidth="1"/>
    <col min="9" max="9" width="46.85546875" style="24" customWidth="1"/>
    <col min="10" max="10" width="18.42578125" style="24" customWidth="1"/>
    <col min="11" max="11" width="2.85546875" style="91" customWidth="1"/>
    <col min="12" max="13" width="7.85546875" style="24" customWidth="1"/>
    <col min="14" max="14" width="9" style="24" customWidth="1"/>
    <col min="15" max="15" width="8" style="24" customWidth="1"/>
    <col min="16" max="16" width="8.85546875" style="24" customWidth="1"/>
    <col min="17" max="18" width="12.28515625" style="23" customWidth="1"/>
    <col min="19" max="16384" width="9.140625" style="23"/>
  </cols>
  <sheetData>
    <row r="1" spans="2:18" ht="20.25" customHeight="1" thickBot="1" x14ac:dyDescent="0.3">
      <c r="B1" s="405" t="s">
        <v>31</v>
      </c>
      <c r="C1" s="406"/>
      <c r="D1" s="407"/>
      <c r="E1" s="94"/>
      <c r="F1" s="23"/>
    </row>
    <row r="2" spans="2:18" ht="14.25" customHeight="1" x14ac:dyDescent="0.25">
      <c r="B2" s="95"/>
      <c r="C2" s="96"/>
      <c r="D2" s="96"/>
      <c r="E2" s="96"/>
      <c r="F2" s="96"/>
      <c r="G2" s="471" t="s">
        <v>113</v>
      </c>
      <c r="H2" s="472"/>
      <c r="I2" s="473"/>
      <c r="J2" s="480" t="s">
        <v>294</v>
      </c>
      <c r="L2" s="482" t="s">
        <v>7</v>
      </c>
      <c r="M2" s="460" t="s">
        <v>0</v>
      </c>
      <c r="N2" s="460" t="s">
        <v>1</v>
      </c>
      <c r="O2" s="460" t="s">
        <v>103</v>
      </c>
      <c r="P2" s="463" t="s">
        <v>5</v>
      </c>
      <c r="Q2" s="466" t="s">
        <v>20</v>
      </c>
      <c r="R2" s="466" t="s">
        <v>304</v>
      </c>
    </row>
    <row r="3" spans="2:18" ht="26.25" customHeight="1" x14ac:dyDescent="0.25">
      <c r="B3" s="469" t="s">
        <v>129</v>
      </c>
      <c r="C3" s="470"/>
      <c r="D3" s="470"/>
      <c r="E3" s="470"/>
      <c r="F3" s="470"/>
      <c r="G3" s="474"/>
      <c r="H3" s="475"/>
      <c r="I3" s="476"/>
      <c r="J3" s="481"/>
      <c r="L3" s="483"/>
      <c r="M3" s="461"/>
      <c r="N3" s="461"/>
      <c r="O3" s="461"/>
      <c r="P3" s="464"/>
      <c r="Q3" s="467"/>
      <c r="R3" s="467"/>
    </row>
    <row r="4" spans="2:18" s="24" customFormat="1" ht="14.25" customHeight="1" x14ac:dyDescent="0.25">
      <c r="B4" s="97"/>
      <c r="C4" s="98"/>
      <c r="D4" s="231"/>
      <c r="E4" s="98"/>
      <c r="F4" s="98"/>
      <c r="G4" s="474"/>
      <c r="H4" s="475"/>
      <c r="I4" s="476"/>
      <c r="J4" s="481"/>
      <c r="K4" s="91"/>
      <c r="L4" s="483"/>
      <c r="M4" s="461"/>
      <c r="N4" s="461"/>
      <c r="O4" s="461"/>
      <c r="P4" s="464"/>
      <c r="Q4" s="467"/>
      <c r="R4" s="467"/>
    </row>
    <row r="5" spans="2:18" s="24" customFormat="1" ht="21" customHeight="1" x14ac:dyDescent="0.25">
      <c r="B5" s="97"/>
      <c r="C5" s="98" t="s">
        <v>295</v>
      </c>
      <c r="D5" s="231"/>
      <c r="E5" s="258"/>
      <c r="F5" s="98"/>
      <c r="G5" s="474"/>
      <c r="H5" s="475"/>
      <c r="I5" s="476"/>
      <c r="J5" s="481"/>
      <c r="K5" s="91"/>
      <c r="L5" s="483"/>
      <c r="M5" s="461"/>
      <c r="N5" s="461"/>
      <c r="O5" s="461"/>
      <c r="P5" s="464"/>
      <c r="Q5" s="467"/>
      <c r="R5" s="467"/>
    </row>
    <row r="6" spans="2:18" s="25" customFormat="1" ht="19.5" customHeight="1" x14ac:dyDescent="0.25">
      <c r="B6" s="97"/>
      <c r="C6" s="98" t="s">
        <v>296</v>
      </c>
      <c r="D6" s="231"/>
      <c r="E6" s="258"/>
      <c r="F6" s="98"/>
      <c r="G6" s="474"/>
      <c r="H6" s="475"/>
      <c r="I6" s="476"/>
      <c r="J6" s="481"/>
      <c r="K6" s="91"/>
      <c r="L6" s="484"/>
      <c r="M6" s="462"/>
      <c r="N6" s="462"/>
      <c r="O6" s="462"/>
      <c r="P6" s="465"/>
      <c r="Q6" s="467"/>
      <c r="R6" s="467"/>
    </row>
    <row r="7" spans="2:18" s="25" customFormat="1" ht="14.25" hidden="1" customHeight="1" x14ac:dyDescent="0.25">
      <c r="B7" s="97"/>
      <c r="C7" s="98"/>
      <c r="D7" s="231"/>
      <c r="E7" s="98"/>
      <c r="F7" s="98"/>
      <c r="G7" s="474"/>
      <c r="H7" s="475"/>
      <c r="I7" s="476"/>
      <c r="J7" s="481"/>
      <c r="K7" s="91"/>
      <c r="L7" s="130"/>
      <c r="M7" s="232"/>
      <c r="N7" s="232"/>
      <c r="O7" s="232"/>
      <c r="P7" s="233"/>
      <c r="Q7" s="467"/>
      <c r="R7" s="467"/>
    </row>
    <row r="8" spans="2:18" s="25" customFormat="1" ht="18" customHeight="1" thickBot="1" x14ac:dyDescent="0.3">
      <c r="B8" s="97"/>
      <c r="C8" s="98"/>
      <c r="D8" s="231"/>
      <c r="E8" s="98"/>
      <c r="F8" s="98"/>
      <c r="G8" s="477"/>
      <c r="H8" s="478"/>
      <c r="I8" s="479"/>
      <c r="J8" s="481"/>
      <c r="L8" s="234">
        <v>54000</v>
      </c>
      <c r="M8" s="235">
        <v>50501</v>
      </c>
      <c r="N8" s="235">
        <v>52601</v>
      </c>
      <c r="O8" s="235">
        <v>52105</v>
      </c>
      <c r="P8" s="236">
        <v>51212</v>
      </c>
      <c r="Q8" s="468"/>
      <c r="R8" s="468"/>
    </row>
    <row r="9" spans="2:18" s="22" customFormat="1" ht="16.5" hidden="1" customHeight="1" x14ac:dyDescent="0.25">
      <c r="B9" s="43" t="s">
        <v>39</v>
      </c>
      <c r="C9" s="413" t="s">
        <v>40</v>
      </c>
      <c r="D9" s="413"/>
      <c r="E9" s="413"/>
      <c r="F9" s="413"/>
      <c r="G9" s="416" t="s">
        <v>121</v>
      </c>
      <c r="H9" s="417"/>
      <c r="I9" s="417"/>
      <c r="J9" s="260"/>
      <c r="K9" s="91"/>
      <c r="L9" s="109"/>
      <c r="M9" s="74">
        <f>J9*1/24</f>
        <v>0</v>
      </c>
      <c r="N9" s="116"/>
      <c r="O9" s="113"/>
      <c r="P9" s="196"/>
      <c r="Q9" s="89">
        <v>3502</v>
      </c>
      <c r="R9" s="65">
        <f>J9*Q9</f>
        <v>0</v>
      </c>
    </row>
    <row r="10" spans="2:18" s="22" customFormat="1" ht="16.5" hidden="1" x14ac:dyDescent="0.25">
      <c r="B10" s="44"/>
      <c r="C10" s="45"/>
      <c r="D10" s="45"/>
      <c r="E10" s="45"/>
      <c r="F10" s="45"/>
      <c r="G10" s="47"/>
      <c r="H10" s="48"/>
      <c r="I10" s="226"/>
      <c r="J10" s="228"/>
      <c r="K10" s="91"/>
      <c r="L10" s="110"/>
      <c r="M10" s="75"/>
      <c r="N10" s="117"/>
      <c r="O10" s="114"/>
      <c r="P10" s="197"/>
      <c r="Q10" s="66"/>
      <c r="R10" s="67"/>
    </row>
    <row r="11" spans="2:18" s="22" customFormat="1" ht="16.5" hidden="1" customHeight="1" x14ac:dyDescent="0.25">
      <c r="B11" s="46" t="s">
        <v>41</v>
      </c>
      <c r="C11" s="369" t="s">
        <v>42</v>
      </c>
      <c r="D11" s="369"/>
      <c r="E11" s="369"/>
      <c r="F11" s="369"/>
      <c r="G11" s="365" t="s">
        <v>122</v>
      </c>
      <c r="H11" s="366"/>
      <c r="I11" s="366"/>
      <c r="J11" s="229"/>
      <c r="K11" s="91"/>
      <c r="L11" s="111"/>
      <c r="M11" s="76">
        <f>J11*1/24</f>
        <v>0</v>
      </c>
      <c r="N11" s="118"/>
      <c r="O11" s="115"/>
      <c r="P11" s="198"/>
      <c r="Q11" s="68">
        <v>5607</v>
      </c>
      <c r="R11" s="67">
        <f>J11*Q11</f>
        <v>0</v>
      </c>
    </row>
    <row r="12" spans="2:18" s="22" customFormat="1" ht="16.5" hidden="1" x14ac:dyDescent="0.25">
      <c r="B12" s="46"/>
      <c r="C12" s="129"/>
      <c r="D12" s="129"/>
      <c r="E12" s="129"/>
      <c r="F12" s="129"/>
      <c r="G12" s="47"/>
      <c r="H12" s="48"/>
      <c r="I12" s="261"/>
      <c r="J12" s="229"/>
      <c r="K12" s="91"/>
      <c r="L12" s="111"/>
      <c r="M12" s="76"/>
      <c r="N12" s="118"/>
      <c r="O12" s="115"/>
      <c r="P12" s="198"/>
      <c r="Q12" s="68"/>
      <c r="R12" s="67"/>
    </row>
    <row r="13" spans="2:18" s="22" customFormat="1" ht="16.5" hidden="1" customHeight="1" x14ac:dyDescent="0.25">
      <c r="B13" s="46" t="s">
        <v>43</v>
      </c>
      <c r="C13" s="369" t="s">
        <v>44</v>
      </c>
      <c r="D13" s="369"/>
      <c r="E13" s="369"/>
      <c r="F13" s="369"/>
      <c r="G13" s="365" t="s">
        <v>123</v>
      </c>
      <c r="H13" s="366"/>
      <c r="I13" s="366"/>
      <c r="J13" s="229"/>
      <c r="K13" s="91"/>
      <c r="L13" s="111"/>
      <c r="M13" s="76">
        <f>J13*1/24</f>
        <v>0</v>
      </c>
      <c r="N13" s="118"/>
      <c r="O13" s="115"/>
      <c r="P13" s="198"/>
      <c r="Q13" s="68">
        <v>28035</v>
      </c>
      <c r="R13" s="67">
        <f>J13*Q13</f>
        <v>0</v>
      </c>
    </row>
    <row r="14" spans="2:18" s="22" customFormat="1" ht="16.5" hidden="1" x14ac:dyDescent="0.25">
      <c r="B14" s="46"/>
      <c r="C14" s="129"/>
      <c r="D14" s="129"/>
      <c r="E14" s="129"/>
      <c r="F14" s="129"/>
      <c r="G14" s="47"/>
      <c r="H14" s="48"/>
      <c r="I14" s="261"/>
      <c r="J14" s="229"/>
      <c r="K14" s="91"/>
      <c r="L14" s="111"/>
      <c r="M14" s="76"/>
      <c r="N14" s="118"/>
      <c r="O14" s="115"/>
      <c r="P14" s="198"/>
      <c r="Q14" s="68"/>
      <c r="R14" s="67"/>
    </row>
    <row r="15" spans="2:18" s="22" customFormat="1" ht="16.5" hidden="1" customHeight="1" x14ac:dyDescent="0.25">
      <c r="B15" s="46" t="s">
        <v>45</v>
      </c>
      <c r="C15" s="369" t="s">
        <v>46</v>
      </c>
      <c r="D15" s="369"/>
      <c r="E15" s="369"/>
      <c r="F15" s="369"/>
      <c r="G15" s="365" t="s">
        <v>124</v>
      </c>
      <c r="H15" s="366"/>
      <c r="I15" s="366"/>
      <c r="J15" s="229"/>
      <c r="K15" s="91"/>
      <c r="L15" s="111"/>
      <c r="M15" s="76">
        <f>J15*1/24</f>
        <v>0</v>
      </c>
      <c r="N15" s="118"/>
      <c r="O15" s="115"/>
      <c r="P15" s="198"/>
      <c r="Q15" s="68">
        <v>4695</v>
      </c>
      <c r="R15" s="67">
        <f>J15*Q15</f>
        <v>0</v>
      </c>
    </row>
    <row r="16" spans="2:18" s="22" customFormat="1" ht="16.5" hidden="1" x14ac:dyDescent="0.25">
      <c r="B16" s="46"/>
      <c r="C16" s="129"/>
      <c r="D16" s="129"/>
      <c r="E16" s="129"/>
      <c r="F16" s="129"/>
      <c r="G16" s="47"/>
      <c r="H16" s="48"/>
      <c r="I16" s="261"/>
      <c r="J16" s="229"/>
      <c r="K16" s="91"/>
      <c r="L16" s="111"/>
      <c r="M16" s="76"/>
      <c r="N16" s="118"/>
      <c r="O16" s="115"/>
      <c r="P16" s="198"/>
      <c r="Q16" s="68"/>
      <c r="R16" s="67"/>
    </row>
    <row r="17" spans="2:18" s="22" customFormat="1" ht="16.5" hidden="1" customHeight="1" x14ac:dyDescent="0.25">
      <c r="B17" s="46" t="s">
        <v>47</v>
      </c>
      <c r="C17" s="369" t="s">
        <v>48</v>
      </c>
      <c r="D17" s="369"/>
      <c r="E17" s="369"/>
      <c r="F17" s="369"/>
      <c r="G17" s="365" t="s">
        <v>114</v>
      </c>
      <c r="H17" s="366"/>
      <c r="I17" s="366"/>
      <c r="J17" s="229"/>
      <c r="K17" s="91"/>
      <c r="L17" s="111"/>
      <c r="M17" s="76">
        <f>J17*1/24</f>
        <v>0</v>
      </c>
      <c r="N17" s="118"/>
      <c r="O17" s="115"/>
      <c r="P17" s="198"/>
      <c r="Q17" s="68">
        <v>4942</v>
      </c>
      <c r="R17" s="67">
        <f>J17*Q17</f>
        <v>0</v>
      </c>
    </row>
    <row r="18" spans="2:18" s="22" customFormat="1" ht="16.5" hidden="1" x14ac:dyDescent="0.25">
      <c r="B18" s="46"/>
      <c r="C18" s="129"/>
      <c r="D18" s="129"/>
      <c r="E18" s="129"/>
      <c r="F18" s="129"/>
      <c r="G18" s="47"/>
      <c r="H18" s="48"/>
      <c r="I18" s="261"/>
      <c r="J18" s="229"/>
      <c r="K18" s="91"/>
      <c r="L18" s="111"/>
      <c r="M18" s="76"/>
      <c r="N18" s="118"/>
      <c r="O18" s="115"/>
      <c r="P18" s="198"/>
      <c r="Q18" s="68"/>
      <c r="R18" s="67"/>
    </row>
    <row r="19" spans="2:18" s="22" customFormat="1" ht="16.5" hidden="1" customHeight="1" x14ac:dyDescent="0.25">
      <c r="B19" s="46" t="s">
        <v>49</v>
      </c>
      <c r="C19" s="369" t="s">
        <v>50</v>
      </c>
      <c r="D19" s="369"/>
      <c r="E19" s="369"/>
      <c r="F19" s="369"/>
      <c r="G19" s="365" t="s">
        <v>115</v>
      </c>
      <c r="H19" s="366"/>
      <c r="I19" s="366"/>
      <c r="J19" s="229"/>
      <c r="K19" s="91"/>
      <c r="L19" s="111"/>
      <c r="M19" s="76">
        <f>J19*1/24</f>
        <v>0</v>
      </c>
      <c r="N19" s="118"/>
      <c r="O19" s="115"/>
      <c r="P19" s="198"/>
      <c r="Q19" s="68">
        <v>4942</v>
      </c>
      <c r="R19" s="67">
        <f>J19*Q19</f>
        <v>0</v>
      </c>
    </row>
    <row r="20" spans="2:18" s="22" customFormat="1" ht="16.5" hidden="1" x14ac:dyDescent="0.25">
      <c r="B20" s="46"/>
      <c r="C20" s="129"/>
      <c r="D20" s="129"/>
      <c r="E20" s="129"/>
      <c r="F20" s="129"/>
      <c r="G20" s="47"/>
      <c r="H20" s="48"/>
      <c r="I20" s="261"/>
      <c r="J20" s="229"/>
      <c r="K20" s="91"/>
      <c r="L20" s="111"/>
      <c r="M20" s="76"/>
      <c r="N20" s="118"/>
      <c r="O20" s="115"/>
      <c r="P20" s="198"/>
      <c r="Q20" s="68"/>
      <c r="R20" s="67"/>
    </row>
    <row r="21" spans="2:18" s="22" customFormat="1" ht="16.5" hidden="1" customHeight="1" x14ac:dyDescent="0.25">
      <c r="B21" s="46" t="s">
        <v>51</v>
      </c>
      <c r="C21" s="369" t="s">
        <v>52</v>
      </c>
      <c r="D21" s="369"/>
      <c r="E21" s="369"/>
      <c r="F21" s="369"/>
      <c r="G21" s="365" t="s">
        <v>116</v>
      </c>
      <c r="H21" s="366"/>
      <c r="I21" s="366"/>
      <c r="J21" s="229"/>
      <c r="K21" s="91"/>
      <c r="L21" s="111">
        <f>J21</f>
        <v>0</v>
      </c>
      <c r="M21" s="76"/>
      <c r="N21" s="118"/>
      <c r="O21" s="115"/>
      <c r="P21" s="198"/>
      <c r="Q21" s="68">
        <v>3376</v>
      </c>
      <c r="R21" s="67">
        <f>J21*Q21</f>
        <v>0</v>
      </c>
    </row>
    <row r="22" spans="2:18" s="22" customFormat="1" ht="16.5" hidden="1" x14ac:dyDescent="0.25">
      <c r="B22" s="46"/>
      <c r="C22" s="129"/>
      <c r="D22" s="129"/>
      <c r="E22" s="129"/>
      <c r="F22" s="129"/>
      <c r="G22" s="47"/>
      <c r="H22" s="48"/>
      <c r="I22" s="261"/>
      <c r="J22" s="229"/>
      <c r="K22" s="91"/>
      <c r="L22" s="111"/>
      <c r="M22" s="76"/>
      <c r="N22" s="118"/>
      <c r="O22" s="115"/>
      <c r="P22" s="198"/>
      <c r="Q22" s="68"/>
      <c r="R22" s="67"/>
    </row>
    <row r="23" spans="2:18" s="22" customFormat="1" ht="16.5" hidden="1" customHeight="1" x14ac:dyDescent="0.25">
      <c r="B23" s="46" t="s">
        <v>53</v>
      </c>
      <c r="C23" s="369" t="s">
        <v>131</v>
      </c>
      <c r="D23" s="369"/>
      <c r="E23" s="369"/>
      <c r="F23" s="369"/>
      <c r="G23" s="365" t="s">
        <v>117</v>
      </c>
      <c r="H23" s="366"/>
      <c r="I23" s="366"/>
      <c r="J23" s="229"/>
      <c r="K23" s="91"/>
      <c r="L23" s="111">
        <f>J23</f>
        <v>0</v>
      </c>
      <c r="M23" s="76"/>
      <c r="N23" s="118"/>
      <c r="O23" s="115"/>
      <c r="P23" s="198"/>
      <c r="Q23" s="68">
        <v>6752</v>
      </c>
      <c r="R23" s="67">
        <f>J23*Q23</f>
        <v>0</v>
      </c>
    </row>
    <row r="24" spans="2:18" s="22" customFormat="1" ht="16.5" hidden="1" x14ac:dyDescent="0.25">
      <c r="B24" s="46"/>
      <c r="C24" s="129"/>
      <c r="D24" s="129"/>
      <c r="E24" s="129"/>
      <c r="F24" s="129"/>
      <c r="G24" s="47"/>
      <c r="H24" s="48"/>
      <c r="I24" s="261"/>
      <c r="J24" s="229"/>
      <c r="K24" s="91"/>
      <c r="L24" s="111"/>
      <c r="M24" s="76"/>
      <c r="N24" s="118"/>
      <c r="O24" s="115"/>
      <c r="P24" s="198"/>
      <c r="Q24" s="68"/>
      <c r="R24" s="67"/>
    </row>
    <row r="25" spans="2:18" s="22" customFormat="1" ht="16.5" hidden="1" customHeight="1" x14ac:dyDescent="0.25">
      <c r="B25" s="46" t="s">
        <v>54</v>
      </c>
      <c r="C25" s="369" t="s">
        <v>132</v>
      </c>
      <c r="D25" s="369"/>
      <c r="E25" s="369"/>
      <c r="F25" s="369"/>
      <c r="G25" s="365" t="s">
        <v>118</v>
      </c>
      <c r="H25" s="366"/>
      <c r="I25" s="366"/>
      <c r="J25" s="229"/>
      <c r="K25" s="91"/>
      <c r="L25" s="111">
        <f>J25</f>
        <v>0</v>
      </c>
      <c r="M25" s="76"/>
      <c r="N25" s="118"/>
      <c r="O25" s="115"/>
      <c r="P25" s="198"/>
      <c r="Q25" s="68">
        <v>10128</v>
      </c>
      <c r="R25" s="67">
        <f>J25*Q25</f>
        <v>0</v>
      </c>
    </row>
    <row r="26" spans="2:18" s="22" customFormat="1" ht="16.5" hidden="1" x14ac:dyDescent="0.25">
      <c r="B26" s="46"/>
      <c r="C26" s="129"/>
      <c r="D26" s="129"/>
      <c r="E26" s="129"/>
      <c r="F26" s="129"/>
      <c r="G26" s="47"/>
      <c r="H26" s="48"/>
      <c r="I26" s="261"/>
      <c r="J26" s="229"/>
      <c r="K26" s="91"/>
      <c r="L26" s="111"/>
      <c r="M26" s="76"/>
      <c r="N26" s="118"/>
      <c r="O26" s="115"/>
      <c r="P26" s="198"/>
      <c r="Q26" s="68"/>
      <c r="R26" s="67"/>
    </row>
    <row r="27" spans="2:18" s="22" customFormat="1" ht="16.5" hidden="1" customHeight="1" x14ac:dyDescent="0.25">
      <c r="B27" s="46" t="s">
        <v>55</v>
      </c>
      <c r="C27" s="369" t="s">
        <v>56</v>
      </c>
      <c r="D27" s="369"/>
      <c r="E27" s="369"/>
      <c r="F27" s="369"/>
      <c r="G27" s="365" t="s">
        <v>118</v>
      </c>
      <c r="H27" s="366"/>
      <c r="I27" s="366"/>
      <c r="J27" s="229"/>
      <c r="K27" s="91"/>
      <c r="L27" s="111">
        <f>J27</f>
        <v>0</v>
      </c>
      <c r="M27" s="76"/>
      <c r="N27" s="118"/>
      <c r="O27" s="115"/>
      <c r="P27" s="198"/>
      <c r="Q27" s="68">
        <v>10128</v>
      </c>
      <c r="R27" s="67">
        <f>J27*Q27</f>
        <v>0</v>
      </c>
    </row>
    <row r="28" spans="2:18" s="22" customFormat="1" ht="16.5" hidden="1" x14ac:dyDescent="0.25">
      <c r="B28" s="46"/>
      <c r="C28" s="129"/>
      <c r="D28" s="129"/>
      <c r="E28" s="129"/>
      <c r="F28" s="129"/>
      <c r="G28" s="47"/>
      <c r="H28" s="48"/>
      <c r="I28" s="261"/>
      <c r="J28" s="229"/>
      <c r="K28" s="91"/>
      <c r="L28" s="111"/>
      <c r="M28" s="76"/>
      <c r="N28" s="118"/>
      <c r="O28" s="115"/>
      <c r="P28" s="198"/>
      <c r="Q28" s="68"/>
      <c r="R28" s="67"/>
    </row>
    <row r="29" spans="2:18" s="22" customFormat="1" ht="16.5" hidden="1" customHeight="1" x14ac:dyDescent="0.25">
      <c r="B29" s="46" t="s">
        <v>57</v>
      </c>
      <c r="C29" s="369" t="s">
        <v>58</v>
      </c>
      <c r="D29" s="369"/>
      <c r="E29" s="369"/>
      <c r="F29" s="369"/>
      <c r="G29" s="365" t="s">
        <v>119</v>
      </c>
      <c r="H29" s="366"/>
      <c r="I29" s="366"/>
      <c r="J29" s="229"/>
      <c r="K29" s="91"/>
      <c r="L29" s="111">
        <f>J29</f>
        <v>0</v>
      </c>
      <c r="M29" s="76"/>
      <c r="N29" s="118"/>
      <c r="O29" s="115"/>
      <c r="P29" s="198"/>
      <c r="Q29" s="68">
        <v>33760</v>
      </c>
      <c r="R29" s="67">
        <f>J29*Q29</f>
        <v>0</v>
      </c>
    </row>
    <row r="30" spans="2:18" s="22" customFormat="1" ht="16.5" hidden="1" x14ac:dyDescent="0.25">
      <c r="B30" s="46"/>
      <c r="C30" s="129"/>
      <c r="D30" s="129"/>
      <c r="E30" s="129"/>
      <c r="F30" s="129"/>
      <c r="G30" s="47"/>
      <c r="H30" s="48"/>
      <c r="I30" s="261"/>
      <c r="J30" s="229"/>
      <c r="K30" s="91"/>
      <c r="L30" s="111"/>
      <c r="M30" s="76"/>
      <c r="N30" s="118"/>
      <c r="O30" s="115"/>
      <c r="P30" s="198"/>
      <c r="Q30" s="68"/>
      <c r="R30" s="67"/>
    </row>
    <row r="31" spans="2:18" s="22" customFormat="1" ht="16.5" hidden="1" customHeight="1" x14ac:dyDescent="0.25">
      <c r="B31" s="46" t="s">
        <v>59</v>
      </c>
      <c r="C31" s="369" t="s">
        <v>60</v>
      </c>
      <c r="D31" s="369"/>
      <c r="E31" s="369"/>
      <c r="F31" s="369"/>
      <c r="G31" s="365" t="s">
        <v>119</v>
      </c>
      <c r="H31" s="366"/>
      <c r="I31" s="366"/>
      <c r="J31" s="229"/>
      <c r="K31" s="91"/>
      <c r="L31" s="111">
        <f>J31</f>
        <v>0</v>
      </c>
      <c r="M31" s="76"/>
      <c r="N31" s="118"/>
      <c r="O31" s="115"/>
      <c r="P31" s="198"/>
      <c r="Q31" s="68">
        <v>33760</v>
      </c>
      <c r="R31" s="67">
        <f>J31*Q31</f>
        <v>0</v>
      </c>
    </row>
    <row r="32" spans="2:18" s="22" customFormat="1" ht="16.5" hidden="1" x14ac:dyDescent="0.25">
      <c r="B32" s="46"/>
      <c r="C32" s="129"/>
      <c r="D32" s="129"/>
      <c r="E32" s="129"/>
      <c r="F32" s="129"/>
      <c r="G32" s="47"/>
      <c r="H32" s="48"/>
      <c r="I32" s="261"/>
      <c r="J32" s="229"/>
      <c r="K32" s="91"/>
      <c r="L32" s="111"/>
      <c r="M32" s="76"/>
      <c r="N32" s="118"/>
      <c r="O32" s="115"/>
      <c r="P32" s="198"/>
      <c r="Q32" s="68"/>
      <c r="R32" s="67"/>
    </row>
    <row r="33" spans="2:18" s="22" customFormat="1" ht="16.5" hidden="1" customHeight="1" x14ac:dyDescent="0.25">
      <c r="B33" s="46" t="s">
        <v>61</v>
      </c>
      <c r="C33" s="369" t="s">
        <v>62</v>
      </c>
      <c r="D33" s="369"/>
      <c r="E33" s="369"/>
      <c r="F33" s="369"/>
      <c r="G33" s="365" t="s">
        <v>134</v>
      </c>
      <c r="H33" s="366"/>
      <c r="I33" s="366"/>
      <c r="J33" s="229"/>
      <c r="K33" s="91"/>
      <c r="L33" s="111">
        <f>J33*2</f>
        <v>0</v>
      </c>
      <c r="M33" s="76"/>
      <c r="N33" s="118"/>
      <c r="O33" s="115"/>
      <c r="P33" s="198"/>
      <c r="Q33" s="68">
        <v>8492</v>
      </c>
      <c r="R33" s="67">
        <f>J33*Q33</f>
        <v>0</v>
      </c>
    </row>
    <row r="34" spans="2:18" s="22" customFormat="1" ht="16.5" hidden="1" x14ac:dyDescent="0.25">
      <c r="B34" s="46"/>
      <c r="C34" s="129"/>
      <c r="D34" s="129"/>
      <c r="E34" s="129"/>
      <c r="F34" s="129"/>
      <c r="G34" s="47"/>
      <c r="H34" s="48"/>
      <c r="I34" s="261"/>
      <c r="J34" s="229"/>
      <c r="K34" s="91"/>
      <c r="L34" s="111"/>
      <c r="M34" s="76"/>
      <c r="N34" s="118"/>
      <c r="O34" s="115"/>
      <c r="P34" s="198"/>
      <c r="Q34" s="68"/>
      <c r="R34" s="67"/>
    </row>
    <row r="35" spans="2:18" s="22" customFormat="1" ht="16.5" hidden="1" customHeight="1" x14ac:dyDescent="0.25">
      <c r="B35" s="46" t="s">
        <v>63</v>
      </c>
      <c r="C35" s="369" t="s">
        <v>64</v>
      </c>
      <c r="D35" s="369"/>
      <c r="E35" s="369"/>
      <c r="F35" s="369"/>
      <c r="G35" s="365" t="s">
        <v>135</v>
      </c>
      <c r="H35" s="366"/>
      <c r="I35" s="366"/>
      <c r="J35" s="229"/>
      <c r="K35" s="91"/>
      <c r="L35" s="111">
        <f>J35</f>
        <v>0</v>
      </c>
      <c r="M35" s="76"/>
      <c r="N35" s="118"/>
      <c r="O35" s="115"/>
      <c r="P35" s="198"/>
      <c r="Q35" s="68">
        <v>23950</v>
      </c>
      <c r="R35" s="67">
        <f>J35*Q35</f>
        <v>0</v>
      </c>
    </row>
    <row r="36" spans="2:18" s="22" customFormat="1" ht="16.5" hidden="1" x14ac:dyDescent="0.25">
      <c r="B36" s="46"/>
      <c r="C36" s="129"/>
      <c r="D36" s="129"/>
      <c r="E36" s="129"/>
      <c r="F36" s="129"/>
      <c r="G36" s="47"/>
      <c r="H36" s="48"/>
      <c r="I36" s="261"/>
      <c r="J36" s="229"/>
      <c r="K36" s="91"/>
      <c r="L36" s="111"/>
      <c r="M36" s="76"/>
      <c r="N36" s="118"/>
      <c r="O36" s="115"/>
      <c r="P36" s="198"/>
      <c r="Q36" s="68"/>
      <c r="R36" s="67"/>
    </row>
    <row r="37" spans="2:18" s="22" customFormat="1" ht="16.5" hidden="1" customHeight="1" x14ac:dyDescent="0.25">
      <c r="B37" s="46" t="s">
        <v>65</v>
      </c>
      <c r="C37" s="369" t="s">
        <v>66</v>
      </c>
      <c r="D37" s="369"/>
      <c r="E37" s="369"/>
      <c r="F37" s="369"/>
      <c r="G37" s="365" t="s">
        <v>136</v>
      </c>
      <c r="H37" s="366"/>
      <c r="I37" s="366"/>
      <c r="J37" s="229"/>
      <c r="K37" s="91"/>
      <c r="L37" s="111">
        <f>J37*2</f>
        <v>0</v>
      </c>
      <c r="M37" s="76"/>
      <c r="N37" s="118"/>
      <c r="O37" s="115"/>
      <c r="P37" s="198"/>
      <c r="Q37" s="68">
        <v>9336</v>
      </c>
      <c r="R37" s="67">
        <f>J37*Q37</f>
        <v>0</v>
      </c>
    </row>
    <row r="38" spans="2:18" s="22" customFormat="1" ht="16.5" hidden="1" x14ac:dyDescent="0.25">
      <c r="B38" s="46"/>
      <c r="C38" s="129"/>
      <c r="D38" s="129"/>
      <c r="E38" s="129"/>
      <c r="F38" s="129"/>
      <c r="G38" s="47"/>
      <c r="H38" s="48"/>
      <c r="I38" s="261"/>
      <c r="J38" s="229"/>
      <c r="K38" s="91"/>
      <c r="L38" s="111"/>
      <c r="M38" s="76"/>
      <c r="N38" s="118"/>
      <c r="O38" s="115"/>
      <c r="P38" s="198"/>
      <c r="Q38" s="68"/>
      <c r="R38" s="67"/>
    </row>
    <row r="39" spans="2:18" s="22" customFormat="1" ht="16.5" hidden="1" customHeight="1" x14ac:dyDescent="0.25">
      <c r="B39" s="46" t="s">
        <v>67</v>
      </c>
      <c r="C39" s="369" t="s">
        <v>68</v>
      </c>
      <c r="D39" s="369"/>
      <c r="E39" s="369"/>
      <c r="F39" s="369"/>
      <c r="G39" s="365" t="s">
        <v>137</v>
      </c>
      <c r="H39" s="366"/>
      <c r="I39" s="366"/>
      <c r="J39" s="229"/>
      <c r="K39" s="91"/>
      <c r="L39" s="111">
        <f>J39</f>
        <v>0</v>
      </c>
      <c r="M39" s="77"/>
      <c r="N39" s="115"/>
      <c r="O39" s="115"/>
      <c r="P39" s="198"/>
      <c r="Q39" s="68">
        <v>12600</v>
      </c>
      <c r="R39" s="67">
        <f>J39*Q39</f>
        <v>0</v>
      </c>
    </row>
    <row r="40" spans="2:18" s="22" customFormat="1" ht="16.5" hidden="1" x14ac:dyDescent="0.25">
      <c r="B40" s="46"/>
      <c r="C40" s="129"/>
      <c r="D40" s="129"/>
      <c r="E40" s="129"/>
      <c r="F40" s="129"/>
      <c r="G40" s="47"/>
      <c r="H40" s="48"/>
      <c r="I40" s="261"/>
      <c r="J40" s="229"/>
      <c r="K40" s="91"/>
      <c r="L40" s="111"/>
      <c r="M40" s="77"/>
      <c r="N40" s="115"/>
      <c r="O40" s="115"/>
      <c r="P40" s="198"/>
      <c r="Q40" s="68"/>
      <c r="R40" s="67"/>
    </row>
    <row r="41" spans="2:18" s="22" customFormat="1" ht="16.5" hidden="1" customHeight="1" x14ac:dyDescent="0.25">
      <c r="B41" s="46" t="s">
        <v>69</v>
      </c>
      <c r="C41" s="369" t="s">
        <v>70</v>
      </c>
      <c r="D41" s="369"/>
      <c r="E41" s="369"/>
      <c r="F41" s="369"/>
      <c r="G41" s="365" t="s">
        <v>138</v>
      </c>
      <c r="H41" s="366"/>
      <c r="I41" s="366"/>
      <c r="J41" s="229"/>
      <c r="K41" s="91"/>
      <c r="L41" s="111">
        <f>J41*2</f>
        <v>0</v>
      </c>
      <c r="M41" s="77"/>
      <c r="N41" s="115"/>
      <c r="O41" s="115"/>
      <c r="P41" s="198"/>
      <c r="Q41" s="68">
        <v>53770</v>
      </c>
      <c r="R41" s="67">
        <f>J41*Q41</f>
        <v>0</v>
      </c>
    </row>
    <row r="42" spans="2:18" s="22" customFormat="1" ht="16.5" hidden="1" x14ac:dyDescent="0.25">
      <c r="B42" s="46"/>
      <c r="C42" s="129"/>
      <c r="D42" s="129"/>
      <c r="E42" s="129"/>
      <c r="F42" s="129"/>
      <c r="G42" s="47"/>
      <c r="H42" s="48"/>
      <c r="I42" s="261"/>
      <c r="J42" s="229"/>
      <c r="K42" s="91"/>
      <c r="L42" s="111"/>
      <c r="M42" s="77"/>
      <c r="N42" s="115"/>
      <c r="O42" s="115"/>
      <c r="P42" s="198"/>
      <c r="Q42" s="68"/>
      <c r="R42" s="67"/>
    </row>
    <row r="43" spans="2:18" s="22" customFormat="1" ht="16.5" hidden="1" customHeight="1" x14ac:dyDescent="0.25">
      <c r="B43" s="46" t="s">
        <v>105</v>
      </c>
      <c r="C43" s="369" t="s">
        <v>107</v>
      </c>
      <c r="D43" s="369"/>
      <c r="E43" s="369"/>
      <c r="F43" s="369"/>
      <c r="G43" s="365" t="s">
        <v>125</v>
      </c>
      <c r="H43" s="366"/>
      <c r="I43" s="366"/>
      <c r="J43" s="229"/>
      <c r="K43" s="91"/>
      <c r="L43" s="111">
        <f>J43</f>
        <v>0</v>
      </c>
      <c r="M43" s="77"/>
      <c r="N43" s="115"/>
      <c r="O43" s="115"/>
      <c r="P43" s="198"/>
      <c r="Q43" s="68">
        <v>1360</v>
      </c>
      <c r="R43" s="67">
        <f>J43*Q43</f>
        <v>0</v>
      </c>
    </row>
    <row r="44" spans="2:18" s="22" customFormat="1" ht="16.5" hidden="1" x14ac:dyDescent="0.25">
      <c r="B44" s="46"/>
      <c r="C44" s="129"/>
      <c r="D44" s="129"/>
      <c r="E44" s="129"/>
      <c r="F44" s="129"/>
      <c r="G44" s="47"/>
      <c r="H44" s="48"/>
      <c r="I44" s="261"/>
      <c r="J44" s="229"/>
      <c r="K44" s="91"/>
      <c r="L44" s="111"/>
      <c r="M44" s="77"/>
      <c r="N44" s="115"/>
      <c r="O44" s="115"/>
      <c r="P44" s="198"/>
      <c r="Q44" s="68"/>
      <c r="R44" s="67"/>
    </row>
    <row r="45" spans="2:18" s="22" customFormat="1" ht="16.5" hidden="1" customHeight="1" x14ac:dyDescent="0.25">
      <c r="B45" s="46" t="s">
        <v>104</v>
      </c>
      <c r="C45" s="369" t="s">
        <v>108</v>
      </c>
      <c r="D45" s="369"/>
      <c r="E45" s="369"/>
      <c r="F45" s="369"/>
      <c r="G45" s="365" t="s">
        <v>139</v>
      </c>
      <c r="H45" s="366"/>
      <c r="I45" s="366"/>
      <c r="J45" s="229"/>
      <c r="K45" s="91"/>
      <c r="L45" s="111">
        <f>J45*3</f>
        <v>0</v>
      </c>
      <c r="M45" s="77"/>
      <c r="N45" s="115"/>
      <c r="O45" s="115"/>
      <c r="P45" s="198"/>
      <c r="Q45" s="68">
        <v>16136</v>
      </c>
      <c r="R45" s="67">
        <f>J45*Q45</f>
        <v>0</v>
      </c>
    </row>
    <row r="46" spans="2:18" s="22" customFormat="1" ht="16.5" hidden="1" x14ac:dyDescent="0.25">
      <c r="B46" s="46"/>
      <c r="C46" s="129"/>
      <c r="D46" s="129"/>
      <c r="E46" s="129"/>
      <c r="F46" s="129"/>
      <c r="G46" s="47"/>
      <c r="H46" s="48"/>
      <c r="I46" s="261"/>
      <c r="J46" s="229"/>
      <c r="K46" s="91"/>
      <c r="L46" s="111"/>
      <c r="M46" s="77"/>
      <c r="N46" s="115"/>
      <c r="O46" s="115"/>
      <c r="P46" s="198"/>
      <c r="Q46" s="68"/>
      <c r="R46" s="67"/>
    </row>
    <row r="47" spans="2:18" s="22" customFormat="1" ht="16.5" hidden="1" customHeight="1" x14ac:dyDescent="0.25">
      <c r="B47" s="46" t="s">
        <v>106</v>
      </c>
      <c r="C47" s="369" t="s">
        <v>109</v>
      </c>
      <c r="D47" s="369"/>
      <c r="E47" s="369"/>
      <c r="F47" s="369"/>
      <c r="G47" s="365" t="s">
        <v>140</v>
      </c>
      <c r="H47" s="366"/>
      <c r="I47" s="366"/>
      <c r="J47" s="229"/>
      <c r="K47" s="91"/>
      <c r="L47" s="111">
        <f>J47*2</f>
        <v>0</v>
      </c>
      <c r="M47" s="77"/>
      <c r="N47" s="115"/>
      <c r="O47" s="115"/>
      <c r="P47" s="198"/>
      <c r="Q47" s="68">
        <v>5377</v>
      </c>
      <c r="R47" s="67">
        <f>J47*Q47</f>
        <v>0</v>
      </c>
    </row>
    <row r="48" spans="2:18" s="22" customFormat="1" ht="16.5" hidden="1" x14ac:dyDescent="0.25">
      <c r="B48" s="46"/>
      <c r="C48" s="129"/>
      <c r="D48" s="129"/>
      <c r="E48" s="129"/>
      <c r="F48" s="129"/>
      <c r="G48" s="47"/>
      <c r="H48" s="48"/>
      <c r="I48" s="261"/>
      <c r="J48" s="229"/>
      <c r="K48" s="91"/>
      <c r="L48" s="111"/>
      <c r="M48" s="77"/>
      <c r="N48" s="115"/>
      <c r="O48" s="115"/>
      <c r="P48" s="198"/>
      <c r="Q48" s="68"/>
      <c r="R48" s="67"/>
    </row>
    <row r="49" spans="2:18" s="22" customFormat="1" ht="16.5" hidden="1" customHeight="1" x14ac:dyDescent="0.25">
      <c r="B49" s="46" t="s">
        <v>71</v>
      </c>
      <c r="C49" s="369" t="s">
        <v>72</v>
      </c>
      <c r="D49" s="369"/>
      <c r="E49" s="369"/>
      <c r="F49" s="369"/>
      <c r="G49" s="365" t="s">
        <v>126</v>
      </c>
      <c r="H49" s="366"/>
      <c r="I49" s="366"/>
      <c r="J49" s="229"/>
      <c r="K49" s="91"/>
      <c r="L49" s="112"/>
      <c r="M49" s="77"/>
      <c r="N49" s="115">
        <f>J49</f>
        <v>0</v>
      </c>
      <c r="O49" s="115"/>
      <c r="P49" s="199"/>
      <c r="Q49" s="68">
        <v>105000</v>
      </c>
      <c r="R49" s="67">
        <f>J49*Q49</f>
        <v>0</v>
      </c>
    </row>
    <row r="50" spans="2:18" s="22" customFormat="1" ht="16.5" hidden="1" x14ac:dyDescent="0.25">
      <c r="B50" s="46"/>
      <c r="C50" s="129"/>
      <c r="D50" s="129"/>
      <c r="E50" s="129"/>
      <c r="F50" s="129"/>
      <c r="G50" s="47"/>
      <c r="H50" s="48"/>
      <c r="I50" s="261"/>
      <c r="J50" s="229"/>
      <c r="K50" s="91"/>
      <c r="L50" s="112"/>
      <c r="M50" s="77"/>
      <c r="N50" s="115"/>
      <c r="O50" s="115"/>
      <c r="P50" s="199"/>
      <c r="Q50" s="68"/>
      <c r="R50" s="67"/>
    </row>
    <row r="51" spans="2:18" s="22" customFormat="1" ht="16.5" hidden="1" customHeight="1" x14ac:dyDescent="0.25">
      <c r="B51" s="46" t="s">
        <v>73</v>
      </c>
      <c r="C51" s="369" t="s">
        <v>74</v>
      </c>
      <c r="D51" s="369"/>
      <c r="E51" s="369"/>
      <c r="F51" s="369"/>
      <c r="G51" s="365" t="s">
        <v>127</v>
      </c>
      <c r="H51" s="366"/>
      <c r="I51" s="366"/>
      <c r="J51" s="229"/>
      <c r="K51" s="91"/>
      <c r="L51" s="112"/>
      <c r="M51" s="77"/>
      <c r="N51" s="115"/>
      <c r="O51" s="115"/>
      <c r="P51" s="199">
        <f>J51</f>
        <v>0</v>
      </c>
      <c r="Q51" s="68">
        <v>8523</v>
      </c>
      <c r="R51" s="67">
        <f>J51*Q51</f>
        <v>0</v>
      </c>
    </row>
    <row r="52" spans="2:18" s="22" customFormat="1" ht="16.5" hidden="1" x14ac:dyDescent="0.25">
      <c r="B52" s="46"/>
      <c r="C52" s="129"/>
      <c r="D52" s="129"/>
      <c r="E52" s="129"/>
      <c r="F52" s="129"/>
      <c r="G52" s="47"/>
      <c r="H52" s="48"/>
      <c r="I52" s="261"/>
      <c r="J52" s="229"/>
      <c r="K52" s="91"/>
      <c r="L52" s="112"/>
      <c r="M52" s="77"/>
      <c r="N52" s="115"/>
      <c r="O52" s="115"/>
      <c r="P52" s="199"/>
      <c r="Q52" s="68"/>
      <c r="R52" s="67"/>
    </row>
    <row r="53" spans="2:18" s="22" customFormat="1" ht="17.25" hidden="1" customHeight="1" thickBot="1" x14ac:dyDescent="0.3">
      <c r="B53" s="46" t="s">
        <v>75</v>
      </c>
      <c r="C53" s="415" t="s">
        <v>133</v>
      </c>
      <c r="D53" s="415"/>
      <c r="E53" s="415"/>
      <c r="F53" s="415"/>
      <c r="G53" s="367" t="s">
        <v>128</v>
      </c>
      <c r="H53" s="368"/>
      <c r="I53" s="368"/>
      <c r="J53" s="229"/>
      <c r="K53" s="91"/>
      <c r="L53" s="189"/>
      <c r="M53" s="190"/>
      <c r="N53" s="191"/>
      <c r="O53" s="191">
        <f>J53</f>
        <v>0</v>
      </c>
      <c r="P53" s="200"/>
      <c r="Q53" s="68">
        <v>17277</v>
      </c>
      <c r="R53" s="220">
        <f>J53*Q53</f>
        <v>0</v>
      </c>
    </row>
    <row r="54" spans="2:18" s="22" customFormat="1" ht="18" hidden="1" thickBot="1" x14ac:dyDescent="0.3">
      <c r="B54" s="79" t="s">
        <v>302</v>
      </c>
      <c r="C54" s="79"/>
      <c r="D54" s="80"/>
      <c r="E54" s="80"/>
      <c r="F54" s="80"/>
      <c r="G54" s="414"/>
      <c r="H54" s="414"/>
      <c r="I54" s="414"/>
      <c r="J54" s="86"/>
      <c r="K54" s="91"/>
      <c r="L54" s="192">
        <f>SUM(L9:L53)</f>
        <v>0</v>
      </c>
      <c r="M54" s="193">
        <f t="shared" ref="M54:P54" si="0">SUM(M9:M53)</f>
        <v>0</v>
      </c>
      <c r="N54" s="193">
        <f t="shared" si="0"/>
        <v>0</v>
      </c>
      <c r="O54" s="193">
        <f t="shared" si="0"/>
        <v>0</v>
      </c>
      <c r="P54" s="194">
        <f t="shared" si="0"/>
        <v>0</v>
      </c>
      <c r="Q54" s="194"/>
      <c r="R54" s="194">
        <f>SUM(R9:R53)</f>
        <v>0</v>
      </c>
    </row>
    <row r="55" spans="2:18" s="22" customFormat="1" ht="30" customHeight="1" x14ac:dyDescent="0.25">
      <c r="B55" s="55" t="s">
        <v>76</v>
      </c>
      <c r="C55" s="410" t="s">
        <v>77</v>
      </c>
      <c r="D55" s="410"/>
      <c r="E55" s="410"/>
      <c r="F55" s="410"/>
      <c r="G55" s="408" t="s">
        <v>114</v>
      </c>
      <c r="H55" s="409"/>
      <c r="I55" s="409"/>
      <c r="J55" s="266"/>
      <c r="K55" s="91" t="e">
        <f>IF(SUM(#REF!)&lt;&gt;0,1,0)</f>
        <v>#REF!</v>
      </c>
      <c r="L55" s="103"/>
      <c r="M55" s="78">
        <f>J55*1/24</f>
        <v>0</v>
      </c>
      <c r="N55" s="119"/>
      <c r="O55" s="119"/>
      <c r="P55" s="201"/>
      <c r="Q55" s="87">
        <v>5019</v>
      </c>
      <c r="R55" s="49">
        <f>J55*Q55</f>
        <v>0</v>
      </c>
    </row>
    <row r="56" spans="2:18" s="22" customFormat="1" ht="30" hidden="1" customHeight="1" x14ac:dyDescent="0.25">
      <c r="B56" s="56"/>
      <c r="C56" s="57"/>
      <c r="D56" s="57"/>
      <c r="E56" s="57"/>
      <c r="F56" s="57"/>
      <c r="G56" s="58"/>
      <c r="H56" s="57"/>
      <c r="I56" s="227"/>
      <c r="J56" s="230"/>
      <c r="K56" s="91"/>
      <c r="L56" s="104"/>
      <c r="M56" s="69"/>
      <c r="N56" s="120"/>
      <c r="O56" s="120"/>
      <c r="P56" s="202"/>
      <c r="Q56" s="50"/>
      <c r="R56" s="51"/>
    </row>
    <row r="57" spans="2:18" s="22" customFormat="1" ht="30" customHeight="1" x14ac:dyDescent="0.25">
      <c r="B57" s="59" t="s">
        <v>78</v>
      </c>
      <c r="C57" s="400" t="s">
        <v>79</v>
      </c>
      <c r="D57" s="400"/>
      <c r="E57" s="400"/>
      <c r="F57" s="400"/>
      <c r="G57" s="401" t="s">
        <v>115</v>
      </c>
      <c r="H57" s="400"/>
      <c r="I57" s="400"/>
      <c r="J57" s="265"/>
      <c r="K57" s="91"/>
      <c r="L57" s="105"/>
      <c r="M57" s="70">
        <f>J57*1/24</f>
        <v>0</v>
      </c>
      <c r="N57" s="121"/>
      <c r="O57" s="121"/>
      <c r="P57" s="203"/>
      <c r="Q57" s="52">
        <v>5019</v>
      </c>
      <c r="R57" s="51">
        <f>J57*Q57</f>
        <v>0</v>
      </c>
    </row>
    <row r="58" spans="2:18" s="22" customFormat="1" ht="30" hidden="1" customHeight="1" x14ac:dyDescent="0.25">
      <c r="B58" s="59"/>
      <c r="C58" s="60"/>
      <c r="D58" s="60"/>
      <c r="E58" s="60"/>
      <c r="F58" s="60"/>
      <c r="G58" s="61"/>
      <c r="H58" s="60"/>
      <c r="I58" s="227"/>
      <c r="J58" s="229"/>
      <c r="K58" s="91"/>
      <c r="L58" s="105"/>
      <c r="M58" s="70"/>
      <c r="N58" s="121"/>
      <c r="O58" s="121"/>
      <c r="P58" s="203"/>
      <c r="Q58" s="52"/>
      <c r="R58" s="51"/>
    </row>
    <row r="59" spans="2:18" s="22" customFormat="1" ht="30" customHeight="1" x14ac:dyDescent="0.25">
      <c r="B59" s="59" t="s">
        <v>80</v>
      </c>
      <c r="C59" s="400" t="s">
        <v>81</v>
      </c>
      <c r="D59" s="400"/>
      <c r="E59" s="400"/>
      <c r="F59" s="400"/>
      <c r="G59" s="401" t="s">
        <v>116</v>
      </c>
      <c r="H59" s="400"/>
      <c r="I59" s="400"/>
      <c r="J59" s="265"/>
      <c r="K59" s="91"/>
      <c r="L59" s="106">
        <f>J59</f>
        <v>0</v>
      </c>
      <c r="M59" s="70"/>
      <c r="N59" s="121"/>
      <c r="O59" s="121"/>
      <c r="P59" s="203"/>
      <c r="Q59" s="52">
        <v>3376</v>
      </c>
      <c r="R59" s="51">
        <f>J59*Q59</f>
        <v>0</v>
      </c>
    </row>
    <row r="60" spans="2:18" s="22" customFormat="1" ht="30" hidden="1" customHeight="1" x14ac:dyDescent="0.25">
      <c r="B60" s="59"/>
      <c r="C60" s="60"/>
      <c r="D60" s="60"/>
      <c r="E60" s="60"/>
      <c r="F60" s="60"/>
      <c r="G60" s="61"/>
      <c r="H60" s="60"/>
      <c r="I60" s="227"/>
      <c r="J60" s="229"/>
      <c r="K60" s="91"/>
      <c r="L60" s="105"/>
      <c r="M60" s="70"/>
      <c r="N60" s="121"/>
      <c r="O60" s="121"/>
      <c r="P60" s="203"/>
      <c r="Q60" s="52"/>
      <c r="R60" s="51"/>
    </row>
    <row r="61" spans="2:18" s="22" customFormat="1" ht="30" customHeight="1" x14ac:dyDescent="0.25">
      <c r="B61" s="59" t="s">
        <v>82</v>
      </c>
      <c r="C61" s="400" t="s">
        <v>83</v>
      </c>
      <c r="D61" s="400"/>
      <c r="E61" s="400"/>
      <c r="F61" s="400"/>
      <c r="G61" s="401" t="s">
        <v>117</v>
      </c>
      <c r="H61" s="400"/>
      <c r="I61" s="400"/>
      <c r="J61" s="265"/>
      <c r="K61" s="91"/>
      <c r="L61" s="106">
        <f>J61</f>
        <v>0</v>
      </c>
      <c r="M61" s="70"/>
      <c r="N61" s="121"/>
      <c r="O61" s="121"/>
      <c r="P61" s="203"/>
      <c r="Q61" s="52">
        <v>6752</v>
      </c>
      <c r="R61" s="51">
        <f>J61*Q61</f>
        <v>0</v>
      </c>
    </row>
    <row r="62" spans="2:18" s="22" customFormat="1" ht="30" hidden="1" customHeight="1" x14ac:dyDescent="0.25">
      <c r="B62" s="59"/>
      <c r="C62" s="60"/>
      <c r="D62" s="60"/>
      <c r="E62" s="60"/>
      <c r="F62" s="60"/>
      <c r="G62" s="61"/>
      <c r="H62" s="60"/>
      <c r="I62" s="227"/>
      <c r="J62" s="229"/>
      <c r="K62" s="91"/>
      <c r="L62" s="105"/>
      <c r="M62" s="70"/>
      <c r="N62" s="121"/>
      <c r="O62" s="121"/>
      <c r="P62" s="203"/>
      <c r="Q62" s="52"/>
      <c r="R62" s="51"/>
    </row>
    <row r="63" spans="2:18" s="22" customFormat="1" ht="30" customHeight="1" x14ac:dyDescent="0.25">
      <c r="B63" s="59" t="s">
        <v>84</v>
      </c>
      <c r="C63" s="400" t="s">
        <v>130</v>
      </c>
      <c r="D63" s="400"/>
      <c r="E63" s="400"/>
      <c r="F63" s="400"/>
      <c r="G63" s="401" t="s">
        <v>118</v>
      </c>
      <c r="H63" s="400"/>
      <c r="I63" s="400"/>
      <c r="J63" s="265"/>
      <c r="K63" s="91"/>
      <c r="L63" s="106">
        <f>J63</f>
        <v>0</v>
      </c>
      <c r="M63" s="70"/>
      <c r="N63" s="121"/>
      <c r="O63" s="121"/>
      <c r="P63" s="203"/>
      <c r="Q63" s="52">
        <v>10128</v>
      </c>
      <c r="R63" s="51">
        <f>J63*Q63</f>
        <v>0</v>
      </c>
    </row>
    <row r="64" spans="2:18" s="22" customFormat="1" ht="30" hidden="1" customHeight="1" x14ac:dyDescent="0.25">
      <c r="B64" s="59"/>
      <c r="C64" s="60"/>
      <c r="D64" s="60"/>
      <c r="E64" s="60"/>
      <c r="F64" s="60"/>
      <c r="G64" s="61"/>
      <c r="H64" s="60"/>
      <c r="I64" s="227"/>
      <c r="J64" s="229"/>
      <c r="K64" s="91"/>
      <c r="L64" s="105"/>
      <c r="M64" s="70"/>
      <c r="N64" s="121"/>
      <c r="O64" s="121"/>
      <c r="P64" s="203"/>
      <c r="Q64" s="52"/>
      <c r="R64" s="51"/>
    </row>
    <row r="65" spans="2:18" s="22" customFormat="1" ht="30" customHeight="1" x14ac:dyDescent="0.25">
      <c r="B65" s="59" t="s">
        <v>85</v>
      </c>
      <c r="C65" s="400" t="s">
        <v>86</v>
      </c>
      <c r="D65" s="400"/>
      <c r="E65" s="400"/>
      <c r="F65" s="400"/>
      <c r="G65" s="401" t="s">
        <v>118</v>
      </c>
      <c r="H65" s="400"/>
      <c r="I65" s="400"/>
      <c r="J65" s="265"/>
      <c r="K65" s="91"/>
      <c r="L65" s="106">
        <f>J65</f>
        <v>0</v>
      </c>
      <c r="M65" s="71"/>
      <c r="N65" s="121"/>
      <c r="O65" s="121"/>
      <c r="P65" s="203"/>
      <c r="Q65" s="52">
        <v>10128</v>
      </c>
      <c r="R65" s="51">
        <f>J65*Q65</f>
        <v>0</v>
      </c>
    </row>
    <row r="66" spans="2:18" s="22" customFormat="1" ht="30" hidden="1" customHeight="1" x14ac:dyDescent="0.25">
      <c r="B66" s="59"/>
      <c r="C66" s="60"/>
      <c r="D66" s="60"/>
      <c r="E66" s="60"/>
      <c r="F66" s="60"/>
      <c r="G66" s="61"/>
      <c r="H66" s="60"/>
      <c r="I66" s="227"/>
      <c r="J66" s="229"/>
      <c r="K66" s="91"/>
      <c r="L66" s="106"/>
      <c r="M66" s="71"/>
      <c r="N66" s="121"/>
      <c r="O66" s="121"/>
      <c r="P66" s="203"/>
      <c r="Q66" s="52"/>
      <c r="R66" s="51"/>
    </row>
    <row r="67" spans="2:18" s="22" customFormat="1" ht="30" customHeight="1" x14ac:dyDescent="0.25">
      <c r="B67" s="59" t="s">
        <v>87</v>
      </c>
      <c r="C67" s="400" t="s">
        <v>88</v>
      </c>
      <c r="D67" s="400"/>
      <c r="E67" s="400"/>
      <c r="F67" s="400"/>
      <c r="G67" s="401" t="s">
        <v>119</v>
      </c>
      <c r="H67" s="400"/>
      <c r="I67" s="400"/>
      <c r="J67" s="265"/>
      <c r="K67" s="91"/>
      <c r="L67" s="106">
        <f>J67</f>
        <v>0</v>
      </c>
      <c r="M67" s="71"/>
      <c r="N67" s="121"/>
      <c r="O67" s="121"/>
      <c r="P67" s="203"/>
      <c r="Q67" s="52">
        <v>33760</v>
      </c>
      <c r="R67" s="51">
        <f>J67*Q67</f>
        <v>0</v>
      </c>
    </row>
    <row r="68" spans="2:18" s="22" customFormat="1" ht="30" hidden="1" customHeight="1" x14ac:dyDescent="0.25">
      <c r="B68" s="59"/>
      <c r="C68" s="60"/>
      <c r="D68" s="60"/>
      <c r="E68" s="60"/>
      <c r="F68" s="60"/>
      <c r="G68" s="61"/>
      <c r="H68" s="60"/>
      <c r="I68" s="227"/>
      <c r="J68" s="229"/>
      <c r="K68" s="91"/>
      <c r="L68" s="106"/>
      <c r="M68" s="71"/>
      <c r="N68" s="121"/>
      <c r="O68" s="121"/>
      <c r="P68" s="203"/>
      <c r="Q68" s="52"/>
      <c r="R68" s="51"/>
    </row>
    <row r="69" spans="2:18" s="22" customFormat="1" ht="30" customHeight="1" x14ac:dyDescent="0.25">
      <c r="B69" s="59" t="s">
        <v>89</v>
      </c>
      <c r="C69" s="400" t="s">
        <v>90</v>
      </c>
      <c r="D69" s="400"/>
      <c r="E69" s="400"/>
      <c r="F69" s="400"/>
      <c r="G69" s="401" t="s">
        <v>119</v>
      </c>
      <c r="H69" s="400"/>
      <c r="I69" s="400"/>
      <c r="J69" s="265"/>
      <c r="K69" s="91"/>
      <c r="L69" s="106">
        <f>J69</f>
        <v>0</v>
      </c>
      <c r="M69" s="71"/>
      <c r="N69" s="121"/>
      <c r="O69" s="121"/>
      <c r="P69" s="203"/>
      <c r="Q69" s="52">
        <v>33760</v>
      </c>
      <c r="R69" s="51">
        <f>J69*Q69</f>
        <v>0</v>
      </c>
    </row>
    <row r="70" spans="2:18" s="22" customFormat="1" ht="30" hidden="1" customHeight="1" x14ac:dyDescent="0.25">
      <c r="B70" s="59"/>
      <c r="C70" s="60"/>
      <c r="D70" s="60"/>
      <c r="E70" s="60"/>
      <c r="F70" s="60"/>
      <c r="G70" s="61"/>
      <c r="H70" s="60"/>
      <c r="I70" s="227"/>
      <c r="J70" s="229"/>
      <c r="K70" s="91"/>
      <c r="L70" s="106"/>
      <c r="M70" s="71"/>
      <c r="N70" s="121"/>
      <c r="O70" s="121"/>
      <c r="P70" s="203"/>
      <c r="Q70" s="52"/>
      <c r="R70" s="51"/>
    </row>
    <row r="71" spans="2:18" s="22" customFormat="1" ht="30" customHeight="1" x14ac:dyDescent="0.25">
      <c r="B71" s="59" t="s">
        <v>91</v>
      </c>
      <c r="C71" s="400" t="s">
        <v>92</v>
      </c>
      <c r="D71" s="400"/>
      <c r="E71" s="400"/>
      <c r="F71" s="400"/>
      <c r="G71" s="401" t="s">
        <v>134</v>
      </c>
      <c r="H71" s="400"/>
      <c r="I71" s="400"/>
      <c r="J71" s="265"/>
      <c r="K71" s="91"/>
      <c r="L71" s="106">
        <f>J71*2</f>
        <v>0</v>
      </c>
      <c r="M71" s="70"/>
      <c r="N71" s="122"/>
      <c r="O71" s="121"/>
      <c r="P71" s="203"/>
      <c r="Q71" s="52">
        <v>8492</v>
      </c>
      <c r="R71" s="51">
        <f>J71*Q71</f>
        <v>0</v>
      </c>
    </row>
    <row r="72" spans="2:18" s="22" customFormat="1" ht="30" hidden="1" customHeight="1" x14ac:dyDescent="0.25">
      <c r="B72" s="59"/>
      <c r="C72" s="60"/>
      <c r="D72" s="60"/>
      <c r="E72" s="60"/>
      <c r="F72" s="60"/>
      <c r="G72" s="61"/>
      <c r="H72" s="60"/>
      <c r="I72" s="227"/>
      <c r="J72" s="229"/>
      <c r="K72" s="91"/>
      <c r="L72" s="106"/>
      <c r="M72" s="70"/>
      <c r="N72" s="122"/>
      <c r="O72" s="121"/>
      <c r="P72" s="203"/>
      <c r="Q72" s="52"/>
      <c r="R72" s="51"/>
    </row>
    <row r="73" spans="2:18" s="22" customFormat="1" ht="30" customHeight="1" x14ac:dyDescent="0.25">
      <c r="B73" s="59" t="s">
        <v>93</v>
      </c>
      <c r="C73" s="400" t="s">
        <v>94</v>
      </c>
      <c r="D73" s="400"/>
      <c r="E73" s="400"/>
      <c r="F73" s="400"/>
      <c r="G73" s="401" t="s">
        <v>135</v>
      </c>
      <c r="H73" s="400"/>
      <c r="I73" s="400"/>
      <c r="J73" s="265"/>
      <c r="K73" s="91"/>
      <c r="L73" s="106">
        <f>J73</f>
        <v>0</v>
      </c>
      <c r="M73" s="70"/>
      <c r="N73" s="122"/>
      <c r="O73" s="121"/>
      <c r="P73" s="203"/>
      <c r="Q73" s="52">
        <v>23950</v>
      </c>
      <c r="R73" s="51">
        <f>J73*Q73</f>
        <v>0</v>
      </c>
    </row>
    <row r="74" spans="2:18" s="22" customFormat="1" ht="30" hidden="1" customHeight="1" x14ac:dyDescent="0.25">
      <c r="B74" s="59"/>
      <c r="C74" s="60"/>
      <c r="D74" s="60"/>
      <c r="E74" s="60"/>
      <c r="F74" s="60"/>
      <c r="G74" s="128"/>
      <c r="H74" s="127"/>
      <c r="I74" s="227"/>
      <c r="J74" s="229"/>
      <c r="K74" s="91"/>
      <c r="L74" s="106"/>
      <c r="M74" s="70"/>
      <c r="N74" s="122"/>
      <c r="O74" s="121"/>
      <c r="P74" s="203"/>
      <c r="Q74" s="52"/>
      <c r="R74" s="51"/>
    </row>
    <row r="75" spans="2:18" s="22" customFormat="1" ht="30" customHeight="1" x14ac:dyDescent="0.25">
      <c r="B75" s="59" t="s">
        <v>95</v>
      </c>
      <c r="C75" s="400" t="s">
        <v>96</v>
      </c>
      <c r="D75" s="400"/>
      <c r="E75" s="400"/>
      <c r="F75" s="400"/>
      <c r="G75" s="401" t="s">
        <v>136</v>
      </c>
      <c r="H75" s="400"/>
      <c r="I75" s="400"/>
      <c r="J75" s="265"/>
      <c r="K75" s="91"/>
      <c r="L75" s="106">
        <f>J75*2</f>
        <v>0</v>
      </c>
      <c r="M75" s="70"/>
      <c r="N75" s="122"/>
      <c r="O75" s="121"/>
      <c r="P75" s="203"/>
      <c r="Q75" s="52">
        <v>9336</v>
      </c>
      <c r="R75" s="51">
        <f>J75*Q75</f>
        <v>0</v>
      </c>
    </row>
    <row r="76" spans="2:18" s="22" customFormat="1" ht="30" hidden="1" customHeight="1" x14ac:dyDescent="0.25">
      <c r="B76" s="59"/>
      <c r="C76" s="60"/>
      <c r="D76" s="60"/>
      <c r="E76" s="60"/>
      <c r="F76" s="60"/>
      <c r="G76" s="128"/>
      <c r="H76" s="127"/>
      <c r="I76" s="227"/>
      <c r="J76" s="229"/>
      <c r="K76" s="91"/>
      <c r="L76" s="106"/>
      <c r="M76" s="70"/>
      <c r="N76" s="122"/>
      <c r="O76" s="121"/>
      <c r="P76" s="203"/>
      <c r="Q76" s="52"/>
      <c r="R76" s="51"/>
    </row>
    <row r="77" spans="2:18" s="22" customFormat="1" ht="30" customHeight="1" x14ac:dyDescent="0.25">
      <c r="B77" s="59" t="s">
        <v>97</v>
      </c>
      <c r="C77" s="400" t="s">
        <v>98</v>
      </c>
      <c r="D77" s="400"/>
      <c r="E77" s="400"/>
      <c r="F77" s="400"/>
      <c r="G77" s="401" t="s">
        <v>137</v>
      </c>
      <c r="H77" s="400"/>
      <c r="I77" s="400"/>
      <c r="J77" s="265"/>
      <c r="K77" s="91"/>
      <c r="L77" s="106">
        <f>J77</f>
        <v>0</v>
      </c>
      <c r="M77" s="70"/>
      <c r="N77" s="122"/>
      <c r="O77" s="121"/>
      <c r="P77" s="203"/>
      <c r="Q77" s="52">
        <v>12600</v>
      </c>
      <c r="R77" s="51">
        <f>J77*Q77</f>
        <v>0</v>
      </c>
    </row>
    <row r="78" spans="2:18" s="22" customFormat="1" ht="30" hidden="1" customHeight="1" x14ac:dyDescent="0.25">
      <c r="B78" s="59"/>
      <c r="C78" s="60"/>
      <c r="D78" s="60"/>
      <c r="E78" s="60"/>
      <c r="F78" s="60"/>
      <c r="G78" s="128"/>
      <c r="H78" s="127"/>
      <c r="I78" s="227"/>
      <c r="J78" s="229"/>
      <c r="K78" s="91"/>
      <c r="L78" s="106"/>
      <c r="M78" s="70"/>
      <c r="N78" s="122"/>
      <c r="O78" s="121"/>
      <c r="P78" s="203"/>
      <c r="Q78" s="52"/>
      <c r="R78" s="51"/>
    </row>
    <row r="79" spans="2:18" s="22" customFormat="1" ht="30" customHeight="1" x14ac:dyDescent="0.25">
      <c r="B79" s="59" t="s">
        <v>99</v>
      </c>
      <c r="C79" s="400" t="s">
        <v>100</v>
      </c>
      <c r="D79" s="400"/>
      <c r="E79" s="400"/>
      <c r="F79" s="400"/>
      <c r="G79" s="401" t="s">
        <v>138</v>
      </c>
      <c r="H79" s="400"/>
      <c r="I79" s="400"/>
      <c r="J79" s="265"/>
      <c r="K79" s="91"/>
      <c r="L79" s="106">
        <f>J79*2</f>
        <v>0</v>
      </c>
      <c r="M79" s="70"/>
      <c r="N79" s="122"/>
      <c r="O79" s="121"/>
      <c r="P79" s="203"/>
      <c r="Q79" s="52">
        <v>53770</v>
      </c>
      <c r="R79" s="51">
        <f>J79*Q79</f>
        <v>0</v>
      </c>
    </row>
    <row r="80" spans="2:18" s="22" customFormat="1" ht="30" hidden="1" customHeight="1" x14ac:dyDescent="0.25">
      <c r="B80" s="62"/>
      <c r="C80" s="63"/>
      <c r="D80" s="63"/>
      <c r="E80" s="63"/>
      <c r="F80" s="63"/>
      <c r="G80" s="128"/>
      <c r="H80" s="127"/>
      <c r="I80" s="227"/>
      <c r="J80" s="229"/>
      <c r="K80" s="91"/>
      <c r="L80" s="107"/>
      <c r="M80" s="72"/>
      <c r="N80" s="123"/>
      <c r="O80" s="124"/>
      <c r="P80" s="204"/>
      <c r="Q80" s="53"/>
      <c r="R80" s="51"/>
    </row>
    <row r="81" spans="2:28" s="22" customFormat="1" ht="30" customHeight="1" thickBot="1" x14ac:dyDescent="0.3">
      <c r="B81" s="64" t="s">
        <v>101</v>
      </c>
      <c r="C81" s="402" t="s">
        <v>102</v>
      </c>
      <c r="D81" s="402"/>
      <c r="E81" s="402"/>
      <c r="F81" s="402"/>
      <c r="G81" s="404" t="s">
        <v>120</v>
      </c>
      <c r="H81" s="402"/>
      <c r="I81" s="402"/>
      <c r="J81" s="267"/>
      <c r="K81" s="91"/>
      <c r="L81" s="108"/>
      <c r="M81" s="73"/>
      <c r="N81" s="125">
        <f>J81</f>
        <v>0</v>
      </c>
      <c r="O81" s="125"/>
      <c r="P81" s="205"/>
      <c r="Q81" s="88">
        <v>105000</v>
      </c>
      <c r="R81" s="54">
        <f>J81*Q81</f>
        <v>0</v>
      </c>
    </row>
    <row r="82" spans="2:28" s="22" customFormat="1" ht="30" customHeight="1" thickBot="1" x14ac:dyDescent="0.3">
      <c r="B82" s="100" t="s">
        <v>303</v>
      </c>
      <c r="C82" s="101"/>
      <c r="D82" s="101"/>
      <c r="E82" s="101"/>
      <c r="F82" s="101"/>
      <c r="G82" s="403"/>
      <c r="H82" s="403"/>
      <c r="I82" s="403"/>
      <c r="J82" s="221"/>
      <c r="K82" s="91"/>
      <c r="L82" s="207">
        <f>SUM(L55:L81)</f>
        <v>0</v>
      </c>
      <c r="M82" s="208">
        <f t="shared" ref="M82:P82" si="1">SUM(M55:M81)</f>
        <v>0</v>
      </c>
      <c r="N82" s="208">
        <f t="shared" si="1"/>
        <v>0</v>
      </c>
      <c r="O82" s="208">
        <f t="shared" si="1"/>
        <v>0</v>
      </c>
      <c r="P82" s="209">
        <f t="shared" si="1"/>
        <v>0</v>
      </c>
      <c r="Q82" s="209"/>
      <c r="R82" s="209">
        <f>SUM(R55:R81)</f>
        <v>0</v>
      </c>
    </row>
    <row r="83" spans="2:28" s="22" customFormat="1" ht="15" hidden="1" thickBot="1" x14ac:dyDescent="0.3">
      <c r="B83" s="26"/>
      <c r="C83" s="27"/>
      <c r="D83" s="27"/>
      <c r="E83" s="27"/>
      <c r="F83" s="28"/>
      <c r="G83" s="27"/>
      <c r="H83" s="27"/>
      <c r="I83" s="27"/>
      <c r="J83" s="29"/>
      <c r="K83" s="91" t="e">
        <f>IF(SUM(#REF!)&lt;&gt;0,1,0)</f>
        <v>#REF!</v>
      </c>
      <c r="L83" s="213">
        <f>SUM(L9:L53)+SUM(L55:L81)</f>
        <v>0</v>
      </c>
      <c r="M83" s="102">
        <f>ROUND(SUM(M9:M53)+SUM(M55:M81),2)</f>
        <v>0</v>
      </c>
      <c r="N83" s="102">
        <f>ROUND(SUM(N9:N53)+SUM(N55:N81),2)</f>
        <v>0</v>
      </c>
      <c r="O83" s="92">
        <f>SUM(O9:O53)+SUM(O55:O81)</f>
        <v>0</v>
      </c>
      <c r="P83" s="206">
        <f>SUM(P9:P53)+SUM(P55:P81)</f>
        <v>0</v>
      </c>
    </row>
    <row r="84" spans="2:28" s="22" customFormat="1" ht="29.25" customHeight="1" thickBot="1" x14ac:dyDescent="0.4">
      <c r="B84" s="222"/>
      <c r="C84" s="223" t="s">
        <v>8</v>
      </c>
      <c r="D84" s="90"/>
      <c r="E84" s="90"/>
      <c r="F84" s="224"/>
      <c r="G84" s="90"/>
      <c r="H84" s="90"/>
      <c r="I84" s="90"/>
      <c r="J84" s="225"/>
      <c r="K84" s="91"/>
    </row>
    <row r="85" spans="2:28" s="22" customFormat="1" ht="18" customHeight="1" thickBot="1" x14ac:dyDescent="0.3">
      <c r="B85" s="250" t="s">
        <v>21</v>
      </c>
      <c r="C85" s="251" t="s">
        <v>23</v>
      </c>
      <c r="D85" s="252" t="s">
        <v>22</v>
      </c>
      <c r="E85" s="456"/>
      <c r="F85" s="456"/>
      <c r="G85" s="457"/>
      <c r="H85" s="252" t="s">
        <v>24</v>
      </c>
      <c r="I85" s="458" t="s">
        <v>25</v>
      </c>
      <c r="J85" s="459"/>
      <c r="K85" s="91"/>
    </row>
    <row r="86" spans="2:28" s="22" customFormat="1" ht="18" customHeight="1" x14ac:dyDescent="0.25">
      <c r="B86" s="339" t="s">
        <v>14</v>
      </c>
      <c r="C86" s="182">
        <v>54000</v>
      </c>
      <c r="D86" s="362" t="s">
        <v>13</v>
      </c>
      <c r="E86" s="363"/>
      <c r="F86" s="363"/>
      <c r="G86" s="387"/>
      <c r="H86" s="183">
        <f>L83</f>
        <v>0</v>
      </c>
      <c r="I86" s="373" t="s">
        <v>297</v>
      </c>
      <c r="J86" s="374"/>
      <c r="K86" s="91"/>
    </row>
    <row r="87" spans="2:28" s="22" customFormat="1" ht="18" customHeight="1" x14ac:dyDescent="0.25">
      <c r="B87" s="340"/>
      <c r="C87" s="184">
        <v>50501</v>
      </c>
      <c r="D87" s="359" t="s">
        <v>0</v>
      </c>
      <c r="E87" s="360"/>
      <c r="F87" s="360"/>
      <c r="G87" s="388"/>
      <c r="H87" s="185">
        <f>M83</f>
        <v>0</v>
      </c>
      <c r="I87" s="375"/>
      <c r="J87" s="376"/>
      <c r="K87" s="91"/>
    </row>
    <row r="88" spans="2:28" s="22" customFormat="1" ht="18" customHeight="1" x14ac:dyDescent="0.25">
      <c r="B88" s="340"/>
      <c r="C88" s="184">
        <v>52601</v>
      </c>
      <c r="D88" s="359" t="s">
        <v>1</v>
      </c>
      <c r="E88" s="360"/>
      <c r="F88" s="360"/>
      <c r="G88" s="388"/>
      <c r="H88" s="185">
        <f>N83</f>
        <v>0</v>
      </c>
      <c r="I88" s="375"/>
      <c r="J88" s="376"/>
      <c r="K88" s="91"/>
    </row>
    <row r="89" spans="2:28" s="22" customFormat="1" ht="18" customHeight="1" x14ac:dyDescent="0.25">
      <c r="B89" s="340"/>
      <c r="C89" s="184">
        <v>52105</v>
      </c>
      <c r="D89" s="359" t="s">
        <v>103</v>
      </c>
      <c r="E89" s="360"/>
      <c r="F89" s="360"/>
      <c r="G89" s="388"/>
      <c r="H89" s="186">
        <f>O83</f>
        <v>0</v>
      </c>
      <c r="I89" s="375"/>
      <c r="J89" s="376"/>
      <c r="K89" s="91"/>
      <c r="Q89" s="31"/>
      <c r="R89" s="31"/>
    </row>
    <row r="90" spans="2:28" s="22" customFormat="1" ht="18" customHeight="1" thickBot="1" x14ac:dyDescent="0.3">
      <c r="B90" s="341"/>
      <c r="C90" s="32">
        <v>51212</v>
      </c>
      <c r="D90" s="389" t="s">
        <v>5</v>
      </c>
      <c r="E90" s="390"/>
      <c r="F90" s="390"/>
      <c r="G90" s="391"/>
      <c r="H90" s="33">
        <f>P83</f>
        <v>0</v>
      </c>
      <c r="I90" s="377"/>
      <c r="J90" s="378"/>
      <c r="K90" s="91"/>
      <c r="Q90" s="31"/>
      <c r="R90" s="31"/>
    </row>
    <row r="91" spans="2:28" s="22" customFormat="1" ht="26.25" customHeight="1" x14ac:dyDescent="0.25">
      <c r="B91" s="339" t="s">
        <v>15</v>
      </c>
      <c r="C91" s="182">
        <v>52510</v>
      </c>
      <c r="D91" s="362" t="s">
        <v>4</v>
      </c>
      <c r="E91" s="363"/>
      <c r="F91" s="363"/>
      <c r="G91" s="363"/>
      <c r="H91" s="364"/>
      <c r="I91" s="398" t="s">
        <v>298</v>
      </c>
      <c r="J91" s="399"/>
      <c r="K91" s="91"/>
    </row>
    <row r="92" spans="2:28" s="22" customFormat="1" ht="27.75" customHeight="1" x14ac:dyDescent="0.25">
      <c r="B92" s="340"/>
      <c r="C92" s="181">
        <v>51010</v>
      </c>
      <c r="D92" s="356" t="s">
        <v>3</v>
      </c>
      <c r="E92" s="357"/>
      <c r="F92" s="357"/>
      <c r="G92" s="357"/>
      <c r="H92" s="358"/>
      <c r="I92" s="379" t="s">
        <v>299</v>
      </c>
      <c r="J92" s="380"/>
      <c r="K92" s="9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</row>
    <row r="93" spans="2:28" s="22" customFormat="1" ht="18" customHeight="1" x14ac:dyDescent="0.25">
      <c r="B93" s="340"/>
      <c r="C93" s="30">
        <v>51610</v>
      </c>
      <c r="D93" s="359" t="s">
        <v>17</v>
      </c>
      <c r="E93" s="360"/>
      <c r="F93" s="360"/>
      <c r="G93" s="360"/>
      <c r="H93" s="361"/>
      <c r="I93" s="379" t="s">
        <v>300</v>
      </c>
      <c r="J93" s="380"/>
      <c r="K93" s="9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</row>
    <row r="94" spans="2:28" s="22" customFormat="1" ht="18" customHeight="1" x14ac:dyDescent="0.25">
      <c r="B94" s="340"/>
      <c r="C94" s="30">
        <v>51710</v>
      </c>
      <c r="D94" s="359" t="s">
        <v>18</v>
      </c>
      <c r="E94" s="360"/>
      <c r="F94" s="360"/>
      <c r="G94" s="360"/>
      <c r="H94" s="361"/>
      <c r="I94" s="381"/>
      <c r="J94" s="382"/>
      <c r="K94" s="91"/>
      <c r="S94" s="31"/>
      <c r="T94" s="31"/>
      <c r="U94" s="31"/>
      <c r="V94" s="31"/>
      <c r="W94" s="31"/>
      <c r="X94" s="31"/>
      <c r="Y94" s="31"/>
      <c r="Z94" s="31"/>
      <c r="AA94" s="31"/>
      <c r="AB94" s="31"/>
    </row>
    <row r="95" spans="2:28" s="22" customFormat="1" ht="18" customHeight="1" thickBot="1" x14ac:dyDescent="0.3">
      <c r="B95" s="341"/>
      <c r="C95" s="30">
        <v>51510</v>
      </c>
      <c r="D95" s="359" t="s">
        <v>19</v>
      </c>
      <c r="E95" s="360"/>
      <c r="F95" s="360"/>
      <c r="G95" s="360"/>
      <c r="H95" s="361"/>
      <c r="I95" s="383"/>
      <c r="J95" s="384"/>
      <c r="K95" s="91"/>
      <c r="S95" s="31"/>
      <c r="T95" s="31"/>
      <c r="U95" s="31"/>
      <c r="V95" s="31"/>
      <c r="W95" s="31"/>
      <c r="X95" s="31"/>
      <c r="Y95" s="31"/>
      <c r="Z95" s="31"/>
      <c r="AA95" s="31"/>
      <c r="AB95" s="31"/>
    </row>
    <row r="96" spans="2:28" s="22" customFormat="1" ht="18" customHeight="1" thickBot="1" x14ac:dyDescent="0.3">
      <c r="B96" s="178" t="s">
        <v>16</v>
      </c>
      <c r="C96" s="177">
        <v>60000</v>
      </c>
      <c r="D96" s="370" t="s">
        <v>2</v>
      </c>
      <c r="E96" s="371"/>
      <c r="F96" s="371"/>
      <c r="G96" s="371"/>
      <c r="H96" s="372"/>
      <c r="I96" s="392" t="s">
        <v>301</v>
      </c>
      <c r="J96" s="393"/>
      <c r="K96" s="91"/>
    </row>
    <row r="97" spans="2:28" s="22" customFormat="1" x14ac:dyDescent="0.25">
      <c r="B97" s="214"/>
      <c r="C97" s="215"/>
      <c r="D97" s="216"/>
      <c r="E97" s="216"/>
      <c r="F97" s="217"/>
      <c r="G97" s="218"/>
      <c r="H97" s="218"/>
      <c r="I97" s="218"/>
      <c r="J97" s="219"/>
      <c r="K97" s="91"/>
      <c r="S97" s="34"/>
      <c r="T97" s="34"/>
      <c r="U97" s="34"/>
      <c r="V97" s="34"/>
      <c r="W97" s="34"/>
      <c r="X97" s="34"/>
      <c r="Y97" s="34"/>
      <c r="Z97" s="34"/>
      <c r="AA97" s="34"/>
      <c r="AB97" s="34"/>
    </row>
    <row r="98" spans="2:28" s="24" customFormat="1" x14ac:dyDescent="0.25">
      <c r="B98" s="37" t="s">
        <v>6</v>
      </c>
      <c r="C98" s="35"/>
      <c r="D98" s="35"/>
      <c r="E98" s="35"/>
      <c r="F98" s="35"/>
      <c r="G98" s="35"/>
      <c r="H98" s="35"/>
      <c r="I98" s="35"/>
      <c r="J98" s="36"/>
      <c r="K98" s="91"/>
      <c r="L98" s="22"/>
      <c r="M98" s="22"/>
      <c r="N98" s="22"/>
      <c r="O98" s="22"/>
      <c r="P98" s="22"/>
      <c r="Q98" s="22"/>
      <c r="R98" s="22"/>
    </row>
    <row r="99" spans="2:28" s="82" customFormat="1" ht="59.25" customHeight="1" x14ac:dyDescent="0.25">
      <c r="B99" s="81">
        <v>51610</v>
      </c>
      <c r="C99" s="394" t="s">
        <v>35</v>
      </c>
      <c r="D99" s="394"/>
      <c r="E99" s="394"/>
      <c r="F99" s="394"/>
      <c r="G99" s="394"/>
      <c r="H99" s="394"/>
      <c r="I99" s="394"/>
      <c r="J99" s="395"/>
      <c r="K99" s="91"/>
      <c r="L99" s="22"/>
      <c r="M99" s="22"/>
      <c r="N99" s="22"/>
      <c r="O99" s="22"/>
      <c r="P99" s="22"/>
      <c r="Q99" s="22"/>
      <c r="R99" s="22"/>
    </row>
    <row r="100" spans="2:28" s="82" customFormat="1" ht="104.25" customHeight="1" x14ac:dyDescent="0.25">
      <c r="B100" s="81">
        <v>51710</v>
      </c>
      <c r="C100" s="394" t="s">
        <v>34</v>
      </c>
      <c r="D100" s="394"/>
      <c r="E100" s="394"/>
      <c r="F100" s="394"/>
      <c r="G100" s="394"/>
      <c r="H100" s="394"/>
      <c r="I100" s="394"/>
      <c r="J100" s="395"/>
      <c r="K100" s="91"/>
      <c r="L100" s="22"/>
      <c r="M100" s="22"/>
      <c r="N100" s="22"/>
      <c r="O100" s="22"/>
      <c r="P100" s="22"/>
      <c r="Q100" s="22"/>
      <c r="R100" s="22"/>
    </row>
    <row r="101" spans="2:28" s="82" customFormat="1" x14ac:dyDescent="0.25">
      <c r="B101" s="81">
        <v>51510</v>
      </c>
      <c r="C101" s="394" t="s">
        <v>33</v>
      </c>
      <c r="D101" s="394"/>
      <c r="E101" s="394"/>
      <c r="F101" s="394"/>
      <c r="G101" s="394"/>
      <c r="H101" s="394"/>
      <c r="I101" s="394"/>
      <c r="J101" s="395"/>
      <c r="K101" s="91"/>
      <c r="L101" s="22"/>
      <c r="M101" s="22"/>
      <c r="N101" s="22"/>
      <c r="O101" s="22"/>
      <c r="P101" s="22"/>
      <c r="Q101" s="22"/>
      <c r="R101" s="22"/>
    </row>
    <row r="102" spans="2:28" s="82" customFormat="1" ht="6.75" customHeight="1" thickBot="1" x14ac:dyDescent="0.3">
      <c r="B102" s="83"/>
      <c r="C102" s="84"/>
      <c r="D102" s="84"/>
      <c r="E102" s="84"/>
      <c r="F102" s="84"/>
      <c r="G102" s="84"/>
      <c r="H102" s="84"/>
      <c r="I102" s="84"/>
      <c r="J102" s="85"/>
      <c r="K102" s="91"/>
      <c r="L102" s="22"/>
      <c r="M102" s="22"/>
      <c r="N102" s="22"/>
      <c r="O102" s="22"/>
      <c r="P102" s="22"/>
      <c r="Q102" s="22"/>
      <c r="R102" s="22"/>
    </row>
    <row r="103" spans="2:28" x14ac:dyDescent="0.25">
      <c r="Q103" s="22"/>
      <c r="R103" s="22"/>
    </row>
    <row r="104" spans="2:28" x14ac:dyDescent="0.25">
      <c r="Q104" s="22"/>
      <c r="R104" s="22"/>
    </row>
    <row r="105" spans="2:28" x14ac:dyDescent="0.25">
      <c r="Q105" s="22"/>
      <c r="R105" s="22"/>
    </row>
    <row r="106" spans="2:28" x14ac:dyDescent="0.25">
      <c r="Q106" s="22"/>
      <c r="R106" s="22"/>
    </row>
  </sheetData>
  <sheetProtection algorithmName="SHA-512" hashValue="q+IKCwGuBEPEfdYRF7G5c0zzJVbfb7GdoIgnx8byuAzKxxnJwWIPiVzaS0p3E0NaktYBVgJFgU7noHzJL7TFzA==" saltValue="BEffSictjhTS83wi1vyuYQ==" spinCount="100000" sheet="1" objects="1" scenarios="1"/>
  <mergeCells count="110">
    <mergeCell ref="O2:O6"/>
    <mergeCell ref="P2:P6"/>
    <mergeCell ref="Q2:Q8"/>
    <mergeCell ref="R2:R8"/>
    <mergeCell ref="B3:F3"/>
    <mergeCell ref="C9:F9"/>
    <mergeCell ref="G9:I9"/>
    <mergeCell ref="B1:D1"/>
    <mergeCell ref="G2:I8"/>
    <mergeCell ref="J2:J8"/>
    <mergeCell ref="L2:L6"/>
    <mergeCell ref="M2:M6"/>
    <mergeCell ref="N2:N6"/>
    <mergeCell ref="C17:F17"/>
    <mergeCell ref="G17:I17"/>
    <mergeCell ref="C19:F19"/>
    <mergeCell ref="G19:I19"/>
    <mergeCell ref="C21:F21"/>
    <mergeCell ref="G21:I21"/>
    <mergeCell ref="C11:F11"/>
    <mergeCell ref="G11:I11"/>
    <mergeCell ref="C13:F13"/>
    <mergeCell ref="G13:I13"/>
    <mergeCell ref="C15:F15"/>
    <mergeCell ref="G15:I15"/>
    <mergeCell ref="C29:F29"/>
    <mergeCell ref="G29:I29"/>
    <mergeCell ref="C31:F31"/>
    <mergeCell ref="G31:I31"/>
    <mergeCell ref="C33:F33"/>
    <mergeCell ref="G33:I33"/>
    <mergeCell ref="C23:F23"/>
    <mergeCell ref="G23:I23"/>
    <mergeCell ref="C25:F25"/>
    <mergeCell ref="G25:I25"/>
    <mergeCell ref="C27:F27"/>
    <mergeCell ref="G27:I27"/>
    <mergeCell ref="C41:F41"/>
    <mergeCell ref="G41:I41"/>
    <mergeCell ref="C43:F43"/>
    <mergeCell ref="G43:I43"/>
    <mergeCell ref="C45:F45"/>
    <mergeCell ref="G45:I45"/>
    <mergeCell ref="C35:F35"/>
    <mergeCell ref="G35:I35"/>
    <mergeCell ref="C37:F37"/>
    <mergeCell ref="G37:I37"/>
    <mergeCell ref="C39:F39"/>
    <mergeCell ref="G39:I39"/>
    <mergeCell ref="C53:F53"/>
    <mergeCell ref="G53:I53"/>
    <mergeCell ref="G54:I54"/>
    <mergeCell ref="C55:F55"/>
    <mergeCell ref="G55:I55"/>
    <mergeCell ref="C57:F57"/>
    <mergeCell ref="G57:I57"/>
    <mergeCell ref="C47:F47"/>
    <mergeCell ref="G47:I47"/>
    <mergeCell ref="C49:F49"/>
    <mergeCell ref="G49:I49"/>
    <mergeCell ref="C51:F51"/>
    <mergeCell ref="G51:I51"/>
    <mergeCell ref="C65:F65"/>
    <mergeCell ref="G65:I65"/>
    <mergeCell ref="C67:F67"/>
    <mergeCell ref="G67:I67"/>
    <mergeCell ref="C69:F69"/>
    <mergeCell ref="G69:I69"/>
    <mergeCell ref="C59:F59"/>
    <mergeCell ref="G59:I59"/>
    <mergeCell ref="C61:F61"/>
    <mergeCell ref="G61:I61"/>
    <mergeCell ref="C63:F63"/>
    <mergeCell ref="G63:I63"/>
    <mergeCell ref="C77:F77"/>
    <mergeCell ref="G77:I77"/>
    <mergeCell ref="C79:F79"/>
    <mergeCell ref="G79:I79"/>
    <mergeCell ref="C81:F81"/>
    <mergeCell ref="G81:I81"/>
    <mergeCell ref="C71:F71"/>
    <mergeCell ref="G71:I71"/>
    <mergeCell ref="C73:F73"/>
    <mergeCell ref="G73:I73"/>
    <mergeCell ref="C75:F75"/>
    <mergeCell ref="G75:I75"/>
    <mergeCell ref="G82:I82"/>
    <mergeCell ref="E85:G85"/>
    <mergeCell ref="I85:J85"/>
    <mergeCell ref="B86:B90"/>
    <mergeCell ref="D86:G86"/>
    <mergeCell ref="I86:J90"/>
    <mergeCell ref="D87:G87"/>
    <mergeCell ref="D88:G88"/>
    <mergeCell ref="D89:G89"/>
    <mergeCell ref="D90:G90"/>
    <mergeCell ref="D96:H96"/>
    <mergeCell ref="I96:J96"/>
    <mergeCell ref="C99:J99"/>
    <mergeCell ref="C100:J100"/>
    <mergeCell ref="C101:J101"/>
    <mergeCell ref="B91:B95"/>
    <mergeCell ref="D91:H91"/>
    <mergeCell ref="I91:J91"/>
    <mergeCell ref="D92:H92"/>
    <mergeCell ref="I92:J92"/>
    <mergeCell ref="D93:H93"/>
    <mergeCell ref="I93:J95"/>
    <mergeCell ref="D94:H94"/>
    <mergeCell ref="D95:H95"/>
  </mergeCells>
  <dataValidations count="6">
    <dataValidation type="whole" allowBlank="1" showErrorMessage="1" sqref="J57 J55">
      <formula1>0</formula1>
      <formula2>1000</formula2>
    </dataValidation>
    <dataValidation type="whole" allowBlank="1" showErrorMessage="1" sqref="J19">
      <formula1>0</formula1>
      <formula2>999999</formula2>
    </dataValidation>
    <dataValidation type="whole" allowBlank="1" showInputMessage="1" showErrorMessage="1" prompt="nejméně 2" sqref="J43">
      <formula1>0</formula1>
      <formula2>999999</formula2>
    </dataValidation>
    <dataValidation type="whole" allowBlank="1" showInputMessage="1" showErrorMessage="1" prompt="nejméně 12" sqref="J17">
      <formula1>0</formula1>
      <formula2>999999</formula2>
    </dataValidation>
    <dataValidation type="whole" allowBlank="1" showInputMessage="1" showErrorMessage="1" prompt="nejméně 12" sqref="J13 J9 J11 J15">
      <formula1>0</formula1>
      <formula2>1000</formula2>
    </dataValidation>
    <dataValidation type="whole" allowBlank="1" showInputMessage="1" showErrorMessage="1" sqref="J58:J81 J44:J53 J20:J42 J18 J16 J14 J12 J10 J56">
      <formula1>0</formula1>
      <formula2>999999</formula2>
    </dataValidation>
  </dataValidations>
  <hyperlinks>
    <hyperlink ref="B1:D1" location="'Hlavní strana'!A1" display="zpět na hlavní stranu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A3" sqref="A3"/>
    </sheetView>
  </sheetViews>
  <sheetFormatPr defaultRowHeight="15" x14ac:dyDescent="0.25"/>
  <cols>
    <col min="1" max="1" width="29.42578125" style="256" customWidth="1"/>
    <col min="2" max="2" width="19" style="256" customWidth="1"/>
    <col min="3" max="3" width="16.5703125" style="256" customWidth="1"/>
    <col min="4" max="4" width="17.5703125" style="256" customWidth="1"/>
    <col min="5" max="5" width="15.85546875" style="256" customWidth="1"/>
    <col min="6" max="6" width="20.5703125" style="256" customWidth="1"/>
    <col min="7" max="7" width="19.28515625" style="256" customWidth="1"/>
    <col min="8" max="8" width="16.7109375" style="256" hidden="1" customWidth="1"/>
    <col min="9" max="9" width="22" style="256" hidden="1" customWidth="1"/>
    <col min="10" max="10" width="12.7109375" style="256" hidden="1" customWidth="1"/>
    <col min="11" max="16384" width="9.140625" style="256"/>
  </cols>
  <sheetData>
    <row r="1" spans="1:10" ht="29.25" customHeight="1" x14ac:dyDescent="0.25">
      <c r="A1" s="485" t="s">
        <v>361</v>
      </c>
      <c r="B1" s="485"/>
      <c r="C1" s="485"/>
      <c r="D1" s="485"/>
      <c r="E1" s="485"/>
      <c r="F1" s="485"/>
      <c r="G1" s="485"/>
    </row>
    <row r="2" spans="1:10" s="270" customFormat="1" ht="77.25" customHeight="1" x14ac:dyDescent="0.25">
      <c r="A2" s="268" t="s">
        <v>356</v>
      </c>
      <c r="B2" s="268" t="s">
        <v>366</v>
      </c>
      <c r="C2" s="494" t="s">
        <v>367</v>
      </c>
      <c r="D2" s="268" t="s">
        <v>368</v>
      </c>
      <c r="E2" s="268" t="s">
        <v>358</v>
      </c>
      <c r="F2" s="494" t="s">
        <v>369</v>
      </c>
      <c r="G2" s="268" t="s">
        <v>370</v>
      </c>
      <c r="H2" s="269" t="s">
        <v>359</v>
      </c>
      <c r="I2" s="269" t="s">
        <v>360</v>
      </c>
      <c r="J2" s="269" t="s">
        <v>357</v>
      </c>
    </row>
    <row r="3" spans="1:10" x14ac:dyDescent="0.25">
      <c r="A3" s="148"/>
      <c r="B3" s="273"/>
      <c r="C3" s="148"/>
      <c r="D3" s="148"/>
      <c r="E3" s="274"/>
      <c r="F3" s="271" t="str">
        <f t="shared" ref="F3:F34" si="0">IF(A3="","",IF(D3/J3*E3&gt;0.9,1,IF(D3/J3*E3&gt;0.8,0.9,IF(D3/J3*E3&gt;0.7,0.8,IF(D3/J3*E3&gt;0.6,0.7,IF(D3/J3*E3&gt;0.5,0.6,IF(D3/J3*E3&gt;0.4,0.5,IF(D3/J3*E3&gt;0.3,0.4,IF(D3/J3*E3&gt;0.2,0.3,IF(D3/J3*E3&gt;0.1,0.2,IF(D3/J3*E3&gt;0,0.1,0)))))))))))</f>
        <v/>
      </c>
      <c r="G3" s="271" t="str">
        <f t="shared" ref="G3:G34" si="1">IF(B3="","",IF(B3="III/1.3",I3,H3))</f>
        <v/>
      </c>
      <c r="H3" s="272" t="str">
        <f t="shared" ref="H3:H34" si="2">IF(A3="","",(E3-F3)*10)</f>
        <v/>
      </c>
      <c r="I3" s="272" t="str">
        <f t="shared" ref="I3:I34" si="3">IF(A3="","",IF(E3=1,IF(F3&gt;0.9,0,IF(F3&gt;0.8,0.2,IF(F3&gt;0.7,0.4,IF(F3&gt;0.6,0.6,IF(F3&gt;0.5,0.8,IF(F3&gt;0.4,1,IF(F3&gt;0.3,1.2,IF(F3&gt;0.2,1.4,IF(F3&gt;0.1,1.6,IF(F3&gt;0,1.8,2)))))))))),IF(E3=0.5,IF(F3&gt;0.4,0,IF(F3&gt;0.3,0.2,IF(F3&gt;0.2,0.4,IF(F3&gt;0.1,0.6,IF(F3&gt;0,0.8,0))))),"NR")))</f>
        <v/>
      </c>
      <c r="J3" s="272" t="str">
        <f>IF(A3="","",VLOOKUP(C3,'Vstupní data'!$A$1:$B$44,2,FALSE))</f>
        <v/>
      </c>
    </row>
    <row r="4" spans="1:10" x14ac:dyDescent="0.25">
      <c r="A4" s="148"/>
      <c r="B4" s="273"/>
      <c r="C4" s="148"/>
      <c r="D4" s="148"/>
      <c r="E4" s="274"/>
      <c r="F4" s="271" t="str">
        <f t="shared" si="0"/>
        <v/>
      </c>
      <c r="G4" s="271" t="str">
        <f t="shared" si="1"/>
        <v/>
      </c>
      <c r="H4" s="272" t="str">
        <f t="shared" si="2"/>
        <v/>
      </c>
      <c r="I4" s="272" t="str">
        <f t="shared" si="3"/>
        <v/>
      </c>
      <c r="J4" s="272" t="str">
        <f>IF(A4="","",VLOOKUP(C4,'Vstupní data'!$A$1:$B$44,2,FALSE))</f>
        <v/>
      </c>
    </row>
    <row r="5" spans="1:10" x14ac:dyDescent="0.25">
      <c r="A5" s="148"/>
      <c r="B5" s="273"/>
      <c r="C5" s="148"/>
      <c r="D5" s="148"/>
      <c r="E5" s="274"/>
      <c r="F5" s="271" t="str">
        <f t="shared" si="0"/>
        <v/>
      </c>
      <c r="G5" s="271" t="str">
        <f t="shared" si="1"/>
        <v/>
      </c>
      <c r="H5" s="272" t="str">
        <f t="shared" si="2"/>
        <v/>
      </c>
      <c r="I5" s="272" t="str">
        <f t="shared" si="3"/>
        <v/>
      </c>
      <c r="J5" s="272" t="str">
        <f>IF(A5="","",VLOOKUP(C5,'Vstupní data'!$A$1:$B$44,2,FALSE))</f>
        <v/>
      </c>
    </row>
    <row r="6" spans="1:10" x14ac:dyDescent="0.25">
      <c r="A6" s="148"/>
      <c r="B6" s="273"/>
      <c r="C6" s="148"/>
      <c r="D6" s="148"/>
      <c r="E6" s="274"/>
      <c r="F6" s="271" t="str">
        <f t="shared" si="0"/>
        <v/>
      </c>
      <c r="G6" s="271" t="str">
        <f t="shared" si="1"/>
        <v/>
      </c>
      <c r="H6" s="272" t="str">
        <f t="shared" si="2"/>
        <v/>
      </c>
      <c r="I6" s="272" t="str">
        <f t="shared" si="3"/>
        <v/>
      </c>
      <c r="J6" s="272" t="str">
        <f>IF(A6="","",VLOOKUP(C6,'Vstupní data'!$A$1:$B$44,2,FALSE))</f>
        <v/>
      </c>
    </row>
    <row r="7" spans="1:10" x14ac:dyDescent="0.25">
      <c r="A7" s="148"/>
      <c r="B7" s="273"/>
      <c r="C7" s="148"/>
      <c r="D7" s="148"/>
      <c r="E7" s="274"/>
      <c r="F7" s="271" t="str">
        <f t="shared" si="0"/>
        <v/>
      </c>
      <c r="G7" s="271" t="str">
        <f t="shared" si="1"/>
        <v/>
      </c>
      <c r="H7" s="272" t="str">
        <f t="shared" si="2"/>
        <v/>
      </c>
      <c r="I7" s="272" t="str">
        <f t="shared" si="3"/>
        <v/>
      </c>
      <c r="J7" s="272" t="str">
        <f>IF(A7="","",VLOOKUP(C7,'Vstupní data'!$A$1:$B$44,2,FALSE))</f>
        <v/>
      </c>
    </row>
    <row r="8" spans="1:10" x14ac:dyDescent="0.25">
      <c r="A8" s="148"/>
      <c r="B8" s="273"/>
      <c r="C8" s="148"/>
      <c r="D8" s="148"/>
      <c r="E8" s="274"/>
      <c r="F8" s="271" t="str">
        <f t="shared" si="0"/>
        <v/>
      </c>
      <c r="G8" s="271" t="str">
        <f t="shared" si="1"/>
        <v/>
      </c>
      <c r="H8" s="272" t="str">
        <f t="shared" si="2"/>
        <v/>
      </c>
      <c r="I8" s="272" t="str">
        <f t="shared" si="3"/>
        <v/>
      </c>
      <c r="J8" s="272" t="str">
        <f>IF(A8="","",VLOOKUP(C8,'Vstupní data'!$A$1:$B$44,2,FALSE))</f>
        <v/>
      </c>
    </row>
    <row r="9" spans="1:10" x14ac:dyDescent="0.25">
      <c r="A9" s="148"/>
      <c r="B9" s="273"/>
      <c r="C9" s="148"/>
      <c r="D9" s="148"/>
      <c r="E9" s="274"/>
      <c r="F9" s="271" t="str">
        <f t="shared" si="0"/>
        <v/>
      </c>
      <c r="G9" s="271" t="str">
        <f t="shared" si="1"/>
        <v/>
      </c>
      <c r="H9" s="272" t="str">
        <f t="shared" si="2"/>
        <v/>
      </c>
      <c r="I9" s="272" t="str">
        <f t="shared" si="3"/>
        <v/>
      </c>
      <c r="J9" s="272" t="str">
        <f>IF(A9="","",VLOOKUP(C9,'Vstupní data'!$A$1:$B$44,2,FALSE))</f>
        <v/>
      </c>
    </row>
    <row r="10" spans="1:10" x14ac:dyDescent="0.25">
      <c r="A10" s="148"/>
      <c r="B10" s="273"/>
      <c r="C10" s="148"/>
      <c r="D10" s="148"/>
      <c r="E10" s="274"/>
      <c r="F10" s="271" t="str">
        <f t="shared" si="0"/>
        <v/>
      </c>
      <c r="G10" s="271" t="str">
        <f t="shared" si="1"/>
        <v/>
      </c>
      <c r="H10" s="272" t="str">
        <f t="shared" si="2"/>
        <v/>
      </c>
      <c r="I10" s="272" t="str">
        <f t="shared" si="3"/>
        <v/>
      </c>
      <c r="J10" s="272" t="str">
        <f>IF(A10="","",VLOOKUP(C10,'Vstupní data'!$A$1:$B$44,2,FALSE))</f>
        <v/>
      </c>
    </row>
    <row r="11" spans="1:10" x14ac:dyDescent="0.25">
      <c r="A11" s="148"/>
      <c r="B11" s="273"/>
      <c r="C11" s="148"/>
      <c r="D11" s="148"/>
      <c r="E11" s="274"/>
      <c r="F11" s="271" t="str">
        <f t="shared" si="0"/>
        <v/>
      </c>
      <c r="G11" s="271" t="str">
        <f t="shared" si="1"/>
        <v/>
      </c>
      <c r="H11" s="272" t="str">
        <f t="shared" si="2"/>
        <v/>
      </c>
      <c r="I11" s="272" t="str">
        <f t="shared" si="3"/>
        <v/>
      </c>
      <c r="J11" s="272" t="str">
        <f>IF(A11="","",VLOOKUP(C11,'Vstupní data'!$A$1:$B$44,2,FALSE))</f>
        <v/>
      </c>
    </row>
    <row r="12" spans="1:10" x14ac:dyDescent="0.25">
      <c r="A12" s="148"/>
      <c r="B12" s="273"/>
      <c r="C12" s="148"/>
      <c r="D12" s="148"/>
      <c r="E12" s="274"/>
      <c r="F12" s="271" t="str">
        <f t="shared" si="0"/>
        <v/>
      </c>
      <c r="G12" s="271" t="str">
        <f t="shared" si="1"/>
        <v/>
      </c>
      <c r="H12" s="272" t="str">
        <f t="shared" si="2"/>
        <v/>
      </c>
      <c r="I12" s="272" t="str">
        <f t="shared" si="3"/>
        <v/>
      </c>
      <c r="J12" s="272" t="str">
        <f>IF(A12="","",VLOOKUP(C12,'Vstupní data'!$A$1:$B$44,2,FALSE))</f>
        <v/>
      </c>
    </row>
    <row r="13" spans="1:10" x14ac:dyDescent="0.25">
      <c r="A13" s="148"/>
      <c r="B13" s="273"/>
      <c r="C13" s="148"/>
      <c r="D13" s="148"/>
      <c r="E13" s="274"/>
      <c r="F13" s="271" t="str">
        <f t="shared" si="0"/>
        <v/>
      </c>
      <c r="G13" s="271" t="str">
        <f t="shared" si="1"/>
        <v/>
      </c>
      <c r="H13" s="272" t="str">
        <f t="shared" si="2"/>
        <v/>
      </c>
      <c r="I13" s="272" t="str">
        <f t="shared" si="3"/>
        <v/>
      </c>
      <c r="J13" s="272" t="str">
        <f>IF(A13="","",VLOOKUP(C13,'Vstupní data'!$A$1:$B$44,2,FALSE))</f>
        <v/>
      </c>
    </row>
    <row r="14" spans="1:10" x14ac:dyDescent="0.25">
      <c r="A14" s="148"/>
      <c r="B14" s="273"/>
      <c r="C14" s="148"/>
      <c r="D14" s="148"/>
      <c r="E14" s="274"/>
      <c r="F14" s="271" t="str">
        <f t="shared" si="0"/>
        <v/>
      </c>
      <c r="G14" s="271" t="str">
        <f t="shared" si="1"/>
        <v/>
      </c>
      <c r="H14" s="272" t="str">
        <f t="shared" si="2"/>
        <v/>
      </c>
      <c r="I14" s="272" t="str">
        <f t="shared" si="3"/>
        <v/>
      </c>
      <c r="J14" s="272" t="str">
        <f>IF(A14="","",VLOOKUP(C14,'Vstupní data'!$A$1:$B$44,2,FALSE))</f>
        <v/>
      </c>
    </row>
    <row r="15" spans="1:10" x14ac:dyDescent="0.25">
      <c r="A15" s="148"/>
      <c r="B15" s="273"/>
      <c r="C15" s="148"/>
      <c r="D15" s="148"/>
      <c r="E15" s="274"/>
      <c r="F15" s="271" t="str">
        <f t="shared" si="0"/>
        <v/>
      </c>
      <c r="G15" s="271" t="str">
        <f t="shared" si="1"/>
        <v/>
      </c>
      <c r="H15" s="272" t="str">
        <f t="shared" si="2"/>
        <v/>
      </c>
      <c r="I15" s="272" t="str">
        <f t="shared" si="3"/>
        <v/>
      </c>
      <c r="J15" s="272" t="str">
        <f>IF(A15="","",VLOOKUP(C15,'Vstupní data'!$A$1:$B$44,2,FALSE))</f>
        <v/>
      </c>
    </row>
    <row r="16" spans="1:10" x14ac:dyDescent="0.25">
      <c r="A16" s="148"/>
      <c r="B16" s="273"/>
      <c r="C16" s="148"/>
      <c r="D16" s="148"/>
      <c r="E16" s="274"/>
      <c r="F16" s="271" t="str">
        <f t="shared" si="0"/>
        <v/>
      </c>
      <c r="G16" s="271" t="str">
        <f t="shared" si="1"/>
        <v/>
      </c>
      <c r="H16" s="272" t="str">
        <f t="shared" si="2"/>
        <v/>
      </c>
      <c r="I16" s="272" t="str">
        <f t="shared" si="3"/>
        <v/>
      </c>
      <c r="J16" s="272" t="str">
        <f>IF(A16="","",VLOOKUP(C16,'Vstupní data'!$A$1:$B$44,2,FALSE))</f>
        <v/>
      </c>
    </row>
    <row r="17" spans="1:10" x14ac:dyDescent="0.25">
      <c r="A17" s="148"/>
      <c r="B17" s="273"/>
      <c r="C17" s="148"/>
      <c r="D17" s="148"/>
      <c r="E17" s="274"/>
      <c r="F17" s="271" t="str">
        <f t="shared" si="0"/>
        <v/>
      </c>
      <c r="G17" s="271" t="str">
        <f t="shared" si="1"/>
        <v/>
      </c>
      <c r="H17" s="272" t="str">
        <f t="shared" si="2"/>
        <v/>
      </c>
      <c r="I17" s="272" t="str">
        <f t="shared" si="3"/>
        <v/>
      </c>
      <c r="J17" s="272" t="str">
        <f>IF(A17="","",VLOOKUP(C17,'Vstupní data'!$A$1:$B$44,2,FALSE))</f>
        <v/>
      </c>
    </row>
    <row r="18" spans="1:10" x14ac:dyDescent="0.25">
      <c r="A18" s="148"/>
      <c r="B18" s="273"/>
      <c r="C18" s="148"/>
      <c r="D18" s="148"/>
      <c r="E18" s="274"/>
      <c r="F18" s="271" t="str">
        <f t="shared" si="0"/>
        <v/>
      </c>
      <c r="G18" s="271" t="str">
        <f t="shared" si="1"/>
        <v/>
      </c>
      <c r="H18" s="272" t="str">
        <f t="shared" si="2"/>
        <v/>
      </c>
      <c r="I18" s="272" t="str">
        <f t="shared" si="3"/>
        <v/>
      </c>
      <c r="J18" s="272" t="str">
        <f>IF(A18="","",VLOOKUP(C18,'Vstupní data'!$A$1:$B$44,2,FALSE))</f>
        <v/>
      </c>
    </row>
    <row r="19" spans="1:10" x14ac:dyDescent="0.25">
      <c r="A19" s="148"/>
      <c r="B19" s="273"/>
      <c r="C19" s="148"/>
      <c r="D19" s="148"/>
      <c r="E19" s="274"/>
      <c r="F19" s="271" t="str">
        <f t="shared" si="0"/>
        <v/>
      </c>
      <c r="G19" s="271" t="str">
        <f t="shared" si="1"/>
        <v/>
      </c>
      <c r="H19" s="272" t="str">
        <f t="shared" si="2"/>
        <v/>
      </c>
      <c r="I19" s="272" t="str">
        <f t="shared" si="3"/>
        <v/>
      </c>
      <c r="J19" s="272" t="str">
        <f>IF(A19="","",VLOOKUP(C19,'Vstupní data'!$A$1:$B$44,2,FALSE))</f>
        <v/>
      </c>
    </row>
    <row r="20" spans="1:10" x14ac:dyDescent="0.25">
      <c r="A20" s="148"/>
      <c r="B20" s="273"/>
      <c r="C20" s="148"/>
      <c r="D20" s="148"/>
      <c r="E20" s="274"/>
      <c r="F20" s="271" t="str">
        <f t="shared" si="0"/>
        <v/>
      </c>
      <c r="G20" s="271" t="str">
        <f t="shared" si="1"/>
        <v/>
      </c>
      <c r="H20" s="272" t="str">
        <f t="shared" si="2"/>
        <v/>
      </c>
      <c r="I20" s="272" t="str">
        <f t="shared" si="3"/>
        <v/>
      </c>
      <c r="J20" s="272" t="str">
        <f>IF(A20="","",VLOOKUP(C20,'Vstupní data'!$A$1:$B$44,2,FALSE))</f>
        <v/>
      </c>
    </row>
    <row r="21" spans="1:10" x14ac:dyDescent="0.25">
      <c r="A21" s="148"/>
      <c r="B21" s="273"/>
      <c r="C21" s="148"/>
      <c r="D21" s="148"/>
      <c r="E21" s="274"/>
      <c r="F21" s="271" t="str">
        <f t="shared" si="0"/>
        <v/>
      </c>
      <c r="G21" s="271" t="str">
        <f t="shared" si="1"/>
        <v/>
      </c>
      <c r="H21" s="272" t="str">
        <f t="shared" si="2"/>
        <v/>
      </c>
      <c r="I21" s="272" t="str">
        <f t="shared" si="3"/>
        <v/>
      </c>
      <c r="J21" s="272" t="str">
        <f>IF(A21="","",VLOOKUP(C21,'Vstupní data'!$A$1:$B$44,2,FALSE))</f>
        <v/>
      </c>
    </row>
    <row r="22" spans="1:10" x14ac:dyDescent="0.25">
      <c r="A22" s="148"/>
      <c r="B22" s="273"/>
      <c r="C22" s="148"/>
      <c r="D22" s="148"/>
      <c r="E22" s="274"/>
      <c r="F22" s="271" t="str">
        <f t="shared" si="0"/>
        <v/>
      </c>
      <c r="G22" s="271" t="str">
        <f t="shared" si="1"/>
        <v/>
      </c>
      <c r="H22" s="272" t="str">
        <f t="shared" si="2"/>
        <v/>
      </c>
      <c r="I22" s="272" t="str">
        <f t="shared" si="3"/>
        <v/>
      </c>
      <c r="J22" s="272" t="str">
        <f>IF(A22="","",VLOOKUP(C22,'Vstupní data'!$A$1:$B$44,2,FALSE))</f>
        <v/>
      </c>
    </row>
    <row r="23" spans="1:10" x14ac:dyDescent="0.25">
      <c r="A23" s="148"/>
      <c r="B23" s="273"/>
      <c r="C23" s="148"/>
      <c r="D23" s="148"/>
      <c r="E23" s="274"/>
      <c r="F23" s="271" t="str">
        <f t="shared" si="0"/>
        <v/>
      </c>
      <c r="G23" s="271" t="str">
        <f t="shared" si="1"/>
        <v/>
      </c>
      <c r="H23" s="272" t="str">
        <f t="shared" si="2"/>
        <v/>
      </c>
      <c r="I23" s="272" t="str">
        <f t="shared" si="3"/>
        <v/>
      </c>
      <c r="J23" s="272" t="str">
        <f>IF(A23="","",VLOOKUP(C23,'Vstupní data'!$A$1:$B$44,2,FALSE))</f>
        <v/>
      </c>
    </row>
    <row r="24" spans="1:10" x14ac:dyDescent="0.25">
      <c r="A24" s="148"/>
      <c r="B24" s="273"/>
      <c r="C24" s="148"/>
      <c r="D24" s="148"/>
      <c r="E24" s="274"/>
      <c r="F24" s="271" t="str">
        <f t="shared" si="0"/>
        <v/>
      </c>
      <c r="G24" s="271" t="str">
        <f t="shared" si="1"/>
        <v/>
      </c>
      <c r="H24" s="272" t="str">
        <f t="shared" si="2"/>
        <v/>
      </c>
      <c r="I24" s="272" t="str">
        <f t="shared" si="3"/>
        <v/>
      </c>
      <c r="J24" s="272" t="str">
        <f>IF(A24="","",VLOOKUP(C24,'Vstupní data'!$A$1:$B$44,2,FALSE))</f>
        <v/>
      </c>
    </row>
    <row r="25" spans="1:10" x14ac:dyDescent="0.25">
      <c r="A25" s="148"/>
      <c r="B25" s="273"/>
      <c r="C25" s="148"/>
      <c r="D25" s="148"/>
      <c r="E25" s="274"/>
      <c r="F25" s="271" t="str">
        <f t="shared" si="0"/>
        <v/>
      </c>
      <c r="G25" s="271" t="str">
        <f t="shared" si="1"/>
        <v/>
      </c>
      <c r="H25" s="272" t="str">
        <f t="shared" si="2"/>
        <v/>
      </c>
      <c r="I25" s="272" t="str">
        <f t="shared" si="3"/>
        <v/>
      </c>
      <c r="J25" s="272" t="str">
        <f>IF(A25="","",VLOOKUP(C25,'Vstupní data'!$A$1:$B$44,2,FALSE))</f>
        <v/>
      </c>
    </row>
    <row r="26" spans="1:10" x14ac:dyDescent="0.25">
      <c r="A26" s="148"/>
      <c r="B26" s="273"/>
      <c r="C26" s="148"/>
      <c r="D26" s="148"/>
      <c r="E26" s="274"/>
      <c r="F26" s="271" t="str">
        <f t="shared" si="0"/>
        <v/>
      </c>
      <c r="G26" s="271" t="str">
        <f t="shared" si="1"/>
        <v/>
      </c>
      <c r="H26" s="272" t="str">
        <f t="shared" si="2"/>
        <v/>
      </c>
      <c r="I26" s="272" t="str">
        <f t="shared" si="3"/>
        <v/>
      </c>
      <c r="J26" s="272" t="str">
        <f>IF(A26="","",VLOOKUP(C26,'Vstupní data'!$A$1:$B$44,2,FALSE))</f>
        <v/>
      </c>
    </row>
    <row r="27" spans="1:10" x14ac:dyDescent="0.25">
      <c r="A27" s="148"/>
      <c r="B27" s="273"/>
      <c r="C27" s="148"/>
      <c r="D27" s="148"/>
      <c r="E27" s="274"/>
      <c r="F27" s="271" t="str">
        <f t="shared" si="0"/>
        <v/>
      </c>
      <c r="G27" s="271" t="str">
        <f t="shared" si="1"/>
        <v/>
      </c>
      <c r="H27" s="272" t="str">
        <f t="shared" si="2"/>
        <v/>
      </c>
      <c r="I27" s="272" t="str">
        <f t="shared" si="3"/>
        <v/>
      </c>
      <c r="J27" s="272" t="str">
        <f>IF(A27="","",VLOOKUP(C27,'Vstupní data'!$A$1:$B$44,2,FALSE))</f>
        <v/>
      </c>
    </row>
    <row r="28" spans="1:10" x14ac:dyDescent="0.25">
      <c r="A28" s="148"/>
      <c r="B28" s="273"/>
      <c r="C28" s="148"/>
      <c r="D28" s="148"/>
      <c r="E28" s="274"/>
      <c r="F28" s="271" t="str">
        <f t="shared" si="0"/>
        <v/>
      </c>
      <c r="G28" s="271" t="str">
        <f t="shared" si="1"/>
        <v/>
      </c>
      <c r="H28" s="272" t="str">
        <f t="shared" si="2"/>
        <v/>
      </c>
      <c r="I28" s="272" t="str">
        <f t="shared" si="3"/>
        <v/>
      </c>
      <c r="J28" s="272" t="str">
        <f>IF(A28="","",VLOOKUP(C28,'Vstupní data'!$A$1:$B$44,2,FALSE))</f>
        <v/>
      </c>
    </row>
    <row r="29" spans="1:10" x14ac:dyDescent="0.25">
      <c r="A29" s="148"/>
      <c r="B29" s="273"/>
      <c r="C29" s="148"/>
      <c r="D29" s="148"/>
      <c r="E29" s="274"/>
      <c r="F29" s="271" t="str">
        <f t="shared" si="0"/>
        <v/>
      </c>
      <c r="G29" s="271" t="str">
        <f t="shared" si="1"/>
        <v/>
      </c>
      <c r="H29" s="272" t="str">
        <f t="shared" si="2"/>
        <v/>
      </c>
      <c r="I29" s="272" t="str">
        <f t="shared" si="3"/>
        <v/>
      </c>
      <c r="J29" s="272" t="str">
        <f>IF(A29="","",VLOOKUP(C29,'Vstupní data'!$A$1:$B$44,2,FALSE))</f>
        <v/>
      </c>
    </row>
    <row r="30" spans="1:10" x14ac:dyDescent="0.25">
      <c r="A30" s="148"/>
      <c r="B30" s="273"/>
      <c r="C30" s="148"/>
      <c r="D30" s="148"/>
      <c r="E30" s="274"/>
      <c r="F30" s="271" t="str">
        <f t="shared" si="0"/>
        <v/>
      </c>
      <c r="G30" s="271" t="str">
        <f t="shared" si="1"/>
        <v/>
      </c>
      <c r="H30" s="272" t="str">
        <f t="shared" si="2"/>
        <v/>
      </c>
      <c r="I30" s="272" t="str">
        <f t="shared" si="3"/>
        <v/>
      </c>
      <c r="J30" s="272" t="str">
        <f>IF(A30="","",VLOOKUP(C30,'Vstupní data'!$A$1:$B$44,2,FALSE))</f>
        <v/>
      </c>
    </row>
    <row r="31" spans="1:10" x14ac:dyDescent="0.25">
      <c r="A31" s="148"/>
      <c r="B31" s="273"/>
      <c r="C31" s="148"/>
      <c r="D31" s="148"/>
      <c r="E31" s="274"/>
      <c r="F31" s="271" t="str">
        <f t="shared" si="0"/>
        <v/>
      </c>
      <c r="G31" s="271" t="str">
        <f t="shared" si="1"/>
        <v/>
      </c>
      <c r="H31" s="272" t="str">
        <f t="shared" si="2"/>
        <v/>
      </c>
      <c r="I31" s="272" t="str">
        <f t="shared" si="3"/>
        <v/>
      </c>
      <c r="J31" s="272" t="str">
        <f>IF(A31="","",VLOOKUP(C31,'Vstupní data'!$A$1:$B$44,2,FALSE))</f>
        <v/>
      </c>
    </row>
    <row r="32" spans="1:10" x14ac:dyDescent="0.25">
      <c r="A32" s="148"/>
      <c r="B32" s="273"/>
      <c r="C32" s="148"/>
      <c r="D32" s="148"/>
      <c r="E32" s="274"/>
      <c r="F32" s="271" t="str">
        <f t="shared" si="0"/>
        <v/>
      </c>
      <c r="G32" s="271" t="str">
        <f t="shared" si="1"/>
        <v/>
      </c>
      <c r="H32" s="272" t="str">
        <f t="shared" si="2"/>
        <v/>
      </c>
      <c r="I32" s="272" t="str">
        <f t="shared" si="3"/>
        <v/>
      </c>
      <c r="J32" s="272" t="str">
        <f>IF(A32="","",VLOOKUP(C32,'Vstupní data'!$A$1:$B$44,2,FALSE))</f>
        <v/>
      </c>
    </row>
    <row r="33" spans="1:10" x14ac:dyDescent="0.25">
      <c r="A33" s="148"/>
      <c r="B33" s="273"/>
      <c r="C33" s="148"/>
      <c r="D33" s="148"/>
      <c r="E33" s="274"/>
      <c r="F33" s="271" t="str">
        <f t="shared" si="0"/>
        <v/>
      </c>
      <c r="G33" s="271" t="str">
        <f t="shared" si="1"/>
        <v/>
      </c>
      <c r="H33" s="272" t="str">
        <f t="shared" si="2"/>
        <v/>
      </c>
      <c r="I33" s="272" t="str">
        <f t="shared" si="3"/>
        <v/>
      </c>
      <c r="J33" s="272" t="str">
        <f>IF(A33="","",VLOOKUP(C33,'Vstupní data'!$A$1:$B$44,2,FALSE))</f>
        <v/>
      </c>
    </row>
    <row r="34" spans="1:10" x14ac:dyDescent="0.25">
      <c r="A34" s="148"/>
      <c r="B34" s="273"/>
      <c r="C34" s="148"/>
      <c r="D34" s="148"/>
      <c r="E34" s="274"/>
      <c r="F34" s="271" t="str">
        <f t="shared" si="0"/>
        <v/>
      </c>
      <c r="G34" s="271" t="str">
        <f t="shared" si="1"/>
        <v/>
      </c>
      <c r="H34" s="272" t="str">
        <f t="shared" si="2"/>
        <v/>
      </c>
      <c r="I34" s="272" t="str">
        <f t="shared" si="3"/>
        <v/>
      </c>
      <c r="J34" s="272" t="str">
        <f>IF(A34="","",VLOOKUP(C34,'Vstupní data'!$A$1:$B$44,2,FALSE))</f>
        <v/>
      </c>
    </row>
    <row r="35" spans="1:10" x14ac:dyDescent="0.25">
      <c r="A35" s="148"/>
      <c r="B35" s="273"/>
      <c r="C35" s="148"/>
      <c r="D35" s="148"/>
      <c r="E35" s="274"/>
      <c r="F35" s="271" t="str">
        <f t="shared" ref="F35:F51" si="4">IF(A35="","",IF(D35/J35*E35&gt;0.9,1,IF(D35/J35*E35&gt;0.8,0.9,IF(D35/J35*E35&gt;0.7,0.8,IF(D35/J35*E35&gt;0.6,0.7,IF(D35/J35*E35&gt;0.5,0.6,IF(D35/J35*E35&gt;0.4,0.5,IF(D35/J35*E35&gt;0.3,0.4,IF(D35/J35*E35&gt;0.2,0.3,IF(D35/J35*E35&gt;0.1,0.2,IF(D35/J35*E35&gt;0,0.1,0)))))))))))</f>
        <v/>
      </c>
      <c r="G35" s="271" t="str">
        <f t="shared" ref="G35:G51" si="5">IF(B35="","",IF(B35="III/1.3",I35,H35))</f>
        <v/>
      </c>
      <c r="H35" s="272" t="str">
        <f t="shared" ref="H35:H51" si="6">IF(A35="","",(E35-F35)*10)</f>
        <v/>
      </c>
      <c r="I35" s="272" t="str">
        <f t="shared" ref="I35:I51" si="7">IF(A35="","",IF(E35=1,IF(F35&gt;0.9,0,IF(F35&gt;0.8,0.2,IF(F35&gt;0.7,0.4,IF(F35&gt;0.6,0.6,IF(F35&gt;0.5,0.8,IF(F35&gt;0.4,1,IF(F35&gt;0.3,1.2,IF(F35&gt;0.2,1.4,IF(F35&gt;0.1,1.6,IF(F35&gt;0,1.8,2)))))))))),IF(E35=0.5,IF(F35&gt;0.4,0,IF(F35&gt;0.3,0.2,IF(F35&gt;0.2,0.4,IF(F35&gt;0.1,0.6,IF(F35&gt;0,0.8,0))))),"NR")))</f>
        <v/>
      </c>
      <c r="J35" s="272" t="str">
        <f>IF(A35="","",VLOOKUP(C35,'Vstupní data'!$A$1:$B$44,2,FALSE))</f>
        <v/>
      </c>
    </row>
    <row r="36" spans="1:10" x14ac:dyDescent="0.25">
      <c r="A36" s="148"/>
      <c r="B36" s="273"/>
      <c r="C36" s="148"/>
      <c r="D36" s="148"/>
      <c r="E36" s="274"/>
      <c r="F36" s="271" t="str">
        <f t="shared" si="4"/>
        <v/>
      </c>
      <c r="G36" s="271" t="str">
        <f t="shared" si="5"/>
        <v/>
      </c>
      <c r="H36" s="272" t="str">
        <f t="shared" si="6"/>
        <v/>
      </c>
      <c r="I36" s="272" t="str">
        <f t="shared" si="7"/>
        <v/>
      </c>
      <c r="J36" s="272" t="str">
        <f>IF(A36="","",VLOOKUP(C36,'Vstupní data'!$A$1:$B$44,2,FALSE))</f>
        <v/>
      </c>
    </row>
    <row r="37" spans="1:10" x14ac:dyDescent="0.25">
      <c r="A37" s="148"/>
      <c r="B37" s="273"/>
      <c r="C37" s="148"/>
      <c r="D37" s="148"/>
      <c r="E37" s="274"/>
      <c r="F37" s="271" t="str">
        <f t="shared" si="4"/>
        <v/>
      </c>
      <c r="G37" s="271" t="str">
        <f t="shared" si="5"/>
        <v/>
      </c>
      <c r="H37" s="272" t="str">
        <f t="shared" si="6"/>
        <v/>
      </c>
      <c r="I37" s="272" t="str">
        <f t="shared" si="7"/>
        <v/>
      </c>
      <c r="J37" s="272" t="str">
        <f>IF(A37="","",VLOOKUP(C37,'Vstupní data'!$A$1:$B$44,2,FALSE))</f>
        <v/>
      </c>
    </row>
    <row r="38" spans="1:10" x14ac:dyDescent="0.25">
      <c r="A38" s="148"/>
      <c r="B38" s="273"/>
      <c r="C38" s="148"/>
      <c r="D38" s="148"/>
      <c r="E38" s="274"/>
      <c r="F38" s="271" t="str">
        <f t="shared" si="4"/>
        <v/>
      </c>
      <c r="G38" s="271" t="str">
        <f t="shared" si="5"/>
        <v/>
      </c>
      <c r="H38" s="272" t="str">
        <f t="shared" si="6"/>
        <v/>
      </c>
      <c r="I38" s="272" t="str">
        <f t="shared" si="7"/>
        <v/>
      </c>
      <c r="J38" s="272" t="str">
        <f>IF(A38="","",VLOOKUP(C38,'Vstupní data'!$A$1:$B$44,2,FALSE))</f>
        <v/>
      </c>
    </row>
    <row r="39" spans="1:10" x14ac:dyDescent="0.25">
      <c r="A39" s="148"/>
      <c r="B39" s="273"/>
      <c r="C39" s="148"/>
      <c r="D39" s="148"/>
      <c r="E39" s="274"/>
      <c r="F39" s="271" t="str">
        <f t="shared" si="4"/>
        <v/>
      </c>
      <c r="G39" s="271" t="str">
        <f t="shared" si="5"/>
        <v/>
      </c>
      <c r="H39" s="272" t="str">
        <f t="shared" si="6"/>
        <v/>
      </c>
      <c r="I39" s="272" t="str">
        <f t="shared" si="7"/>
        <v/>
      </c>
      <c r="J39" s="272" t="str">
        <f>IF(A39="","",VLOOKUP(C39,'Vstupní data'!$A$1:$B$44,2,FALSE))</f>
        <v/>
      </c>
    </row>
    <row r="40" spans="1:10" x14ac:dyDescent="0.25">
      <c r="A40" s="148"/>
      <c r="B40" s="273"/>
      <c r="C40" s="148"/>
      <c r="D40" s="148"/>
      <c r="E40" s="274"/>
      <c r="F40" s="271" t="str">
        <f t="shared" si="4"/>
        <v/>
      </c>
      <c r="G40" s="271" t="str">
        <f t="shared" si="5"/>
        <v/>
      </c>
      <c r="H40" s="272" t="str">
        <f t="shared" si="6"/>
        <v/>
      </c>
      <c r="I40" s="272" t="str">
        <f t="shared" si="7"/>
        <v/>
      </c>
      <c r="J40" s="272" t="str">
        <f>IF(A40="","",VLOOKUP(C40,'Vstupní data'!$A$1:$B$44,2,FALSE))</f>
        <v/>
      </c>
    </row>
    <row r="41" spans="1:10" x14ac:dyDescent="0.25">
      <c r="A41" s="148"/>
      <c r="B41" s="273"/>
      <c r="C41" s="148"/>
      <c r="D41" s="148"/>
      <c r="E41" s="274"/>
      <c r="F41" s="271" t="str">
        <f t="shared" si="4"/>
        <v/>
      </c>
      <c r="G41" s="271" t="str">
        <f t="shared" si="5"/>
        <v/>
      </c>
      <c r="H41" s="272" t="str">
        <f t="shared" si="6"/>
        <v/>
      </c>
      <c r="I41" s="272" t="str">
        <f t="shared" si="7"/>
        <v/>
      </c>
      <c r="J41" s="272" t="str">
        <f>IF(A41="","",VLOOKUP(C41,'Vstupní data'!$A$1:$B$44,2,FALSE))</f>
        <v/>
      </c>
    </row>
    <row r="42" spans="1:10" x14ac:dyDescent="0.25">
      <c r="A42" s="148"/>
      <c r="B42" s="273"/>
      <c r="C42" s="148"/>
      <c r="D42" s="148"/>
      <c r="E42" s="274"/>
      <c r="F42" s="271" t="str">
        <f t="shared" si="4"/>
        <v/>
      </c>
      <c r="G42" s="271" t="str">
        <f t="shared" si="5"/>
        <v/>
      </c>
      <c r="H42" s="272" t="str">
        <f t="shared" si="6"/>
        <v/>
      </c>
      <c r="I42" s="272" t="str">
        <f t="shared" si="7"/>
        <v/>
      </c>
      <c r="J42" s="272" t="str">
        <f>IF(A42="","",VLOOKUP(C42,'Vstupní data'!$A$1:$B$44,2,FALSE))</f>
        <v/>
      </c>
    </row>
    <row r="43" spans="1:10" x14ac:dyDescent="0.25">
      <c r="A43" s="148"/>
      <c r="B43" s="273"/>
      <c r="C43" s="148"/>
      <c r="D43" s="148"/>
      <c r="E43" s="274"/>
      <c r="F43" s="271" t="str">
        <f t="shared" si="4"/>
        <v/>
      </c>
      <c r="G43" s="271" t="str">
        <f t="shared" si="5"/>
        <v/>
      </c>
      <c r="H43" s="272" t="str">
        <f t="shared" si="6"/>
        <v/>
      </c>
      <c r="I43" s="272" t="str">
        <f t="shared" si="7"/>
        <v/>
      </c>
      <c r="J43" s="272" t="str">
        <f>IF(A43="","",VLOOKUP(C43,'Vstupní data'!$A$1:$B$44,2,FALSE))</f>
        <v/>
      </c>
    </row>
    <row r="44" spans="1:10" x14ac:dyDescent="0.25">
      <c r="A44" s="148"/>
      <c r="B44" s="273"/>
      <c r="C44" s="148"/>
      <c r="D44" s="148"/>
      <c r="E44" s="274"/>
      <c r="F44" s="271" t="str">
        <f t="shared" si="4"/>
        <v/>
      </c>
      <c r="G44" s="271" t="str">
        <f t="shared" si="5"/>
        <v/>
      </c>
      <c r="H44" s="272" t="str">
        <f t="shared" si="6"/>
        <v/>
      </c>
      <c r="I44" s="272" t="str">
        <f t="shared" si="7"/>
        <v/>
      </c>
      <c r="J44" s="272" t="str">
        <f>IF(A44="","",VLOOKUP(C44,'Vstupní data'!$A$1:$B$44,2,FALSE))</f>
        <v/>
      </c>
    </row>
    <row r="45" spans="1:10" x14ac:dyDescent="0.25">
      <c r="A45" s="148"/>
      <c r="B45" s="273"/>
      <c r="C45" s="148"/>
      <c r="D45" s="148"/>
      <c r="E45" s="274"/>
      <c r="F45" s="271" t="str">
        <f t="shared" si="4"/>
        <v/>
      </c>
      <c r="G45" s="271" t="str">
        <f t="shared" si="5"/>
        <v/>
      </c>
      <c r="H45" s="272" t="str">
        <f t="shared" si="6"/>
        <v/>
      </c>
      <c r="I45" s="272" t="str">
        <f t="shared" si="7"/>
        <v/>
      </c>
      <c r="J45" s="272" t="str">
        <f>IF(A45="","",VLOOKUP(C45,'Vstupní data'!$A$1:$B$44,2,FALSE))</f>
        <v/>
      </c>
    </row>
    <row r="46" spans="1:10" x14ac:dyDescent="0.25">
      <c r="A46" s="148"/>
      <c r="B46" s="273"/>
      <c r="C46" s="148"/>
      <c r="D46" s="148"/>
      <c r="E46" s="274"/>
      <c r="F46" s="271" t="str">
        <f t="shared" si="4"/>
        <v/>
      </c>
      <c r="G46" s="271" t="str">
        <f t="shared" si="5"/>
        <v/>
      </c>
      <c r="H46" s="272" t="str">
        <f t="shared" si="6"/>
        <v/>
      </c>
      <c r="I46" s="272" t="str">
        <f t="shared" si="7"/>
        <v/>
      </c>
      <c r="J46" s="272" t="str">
        <f>IF(A46="","",VLOOKUP(C46,'Vstupní data'!$A$1:$B$44,2,FALSE))</f>
        <v/>
      </c>
    </row>
    <row r="47" spans="1:10" x14ac:dyDescent="0.25">
      <c r="A47" s="148"/>
      <c r="B47" s="273"/>
      <c r="C47" s="148"/>
      <c r="D47" s="148"/>
      <c r="E47" s="274"/>
      <c r="F47" s="271" t="str">
        <f t="shared" si="4"/>
        <v/>
      </c>
      <c r="G47" s="271" t="str">
        <f t="shared" si="5"/>
        <v/>
      </c>
      <c r="H47" s="272" t="str">
        <f t="shared" si="6"/>
        <v/>
      </c>
      <c r="I47" s="272" t="str">
        <f t="shared" si="7"/>
        <v/>
      </c>
      <c r="J47" s="272" t="str">
        <f>IF(A47="","",VLOOKUP(C47,'Vstupní data'!$A$1:$B$44,2,FALSE))</f>
        <v/>
      </c>
    </row>
    <row r="48" spans="1:10" x14ac:dyDescent="0.25">
      <c r="A48" s="148"/>
      <c r="B48" s="273"/>
      <c r="C48" s="148"/>
      <c r="D48" s="148"/>
      <c r="E48" s="274"/>
      <c r="F48" s="271" t="str">
        <f t="shared" si="4"/>
        <v/>
      </c>
      <c r="G48" s="271" t="str">
        <f t="shared" si="5"/>
        <v/>
      </c>
      <c r="H48" s="272" t="str">
        <f t="shared" si="6"/>
        <v/>
      </c>
      <c r="I48" s="272" t="str">
        <f t="shared" si="7"/>
        <v/>
      </c>
      <c r="J48" s="272" t="str">
        <f>IF(A48="","",VLOOKUP(C48,'Vstupní data'!$A$1:$B$44,2,FALSE))</f>
        <v/>
      </c>
    </row>
    <row r="49" spans="1:10" x14ac:dyDescent="0.25">
      <c r="A49" s="148"/>
      <c r="B49" s="273"/>
      <c r="C49" s="148"/>
      <c r="D49" s="148"/>
      <c r="E49" s="274"/>
      <c r="F49" s="271" t="str">
        <f t="shared" si="4"/>
        <v/>
      </c>
      <c r="G49" s="271" t="str">
        <f t="shared" si="5"/>
        <v/>
      </c>
      <c r="H49" s="272" t="str">
        <f t="shared" si="6"/>
        <v/>
      </c>
      <c r="I49" s="272" t="str">
        <f t="shared" si="7"/>
        <v/>
      </c>
      <c r="J49" s="272" t="str">
        <f>IF(A49="","",VLOOKUP(C49,'Vstupní data'!$A$1:$B$44,2,FALSE))</f>
        <v/>
      </c>
    </row>
    <row r="50" spans="1:10" x14ac:dyDescent="0.25">
      <c r="A50" s="148"/>
      <c r="B50" s="273"/>
      <c r="C50" s="148"/>
      <c r="D50" s="148"/>
      <c r="E50" s="274"/>
      <c r="F50" s="271" t="str">
        <f t="shared" si="4"/>
        <v/>
      </c>
      <c r="G50" s="271" t="str">
        <f t="shared" si="5"/>
        <v/>
      </c>
      <c r="H50" s="272" t="str">
        <f t="shared" si="6"/>
        <v/>
      </c>
      <c r="I50" s="272" t="str">
        <f t="shared" si="7"/>
        <v/>
      </c>
      <c r="J50" s="272" t="str">
        <f>IF(A50="","",VLOOKUP(C50,'Vstupní data'!$A$1:$B$44,2,FALSE))</f>
        <v/>
      </c>
    </row>
    <row r="51" spans="1:10" x14ac:dyDescent="0.25">
      <c r="A51" s="148"/>
      <c r="B51" s="273"/>
      <c r="C51" s="148"/>
      <c r="D51" s="148"/>
      <c r="E51" s="274"/>
      <c r="F51" s="271" t="str">
        <f t="shared" si="4"/>
        <v/>
      </c>
      <c r="G51" s="271" t="str">
        <f t="shared" si="5"/>
        <v/>
      </c>
      <c r="H51" s="272" t="str">
        <f t="shared" si="6"/>
        <v/>
      </c>
      <c r="I51" s="272" t="str">
        <f t="shared" si="7"/>
        <v/>
      </c>
      <c r="J51" s="272" t="str">
        <f>IF(A51="","",VLOOKUP(C51,'Vstupní data'!$A$1:$B$44,2,FALSE))</f>
        <v/>
      </c>
    </row>
  </sheetData>
  <sheetProtection algorithmName="SHA-512" hashValue="klR57ZmrUWEiioWqSRmR0sZ/zXnUjtsxdabHWvh4gCNsg9F2xtIFY1KxWmT2HxuGoggL1ARm4xAiQvf/Zd0Ytg==" saltValue="/v7Wz4aCo3nGOO8mHZKZPg==" spinCount="100000" sheet="1" objects="1" scenarios="1"/>
  <mergeCells count="1">
    <mergeCell ref="A1:G1"/>
  </mergeCells>
  <dataValidations count="4">
    <dataValidation type="list" allowBlank="1" showInputMessage="1" showErrorMessage="1" sqref="C3">
      <formula1>měsíc</formula1>
    </dataValidation>
    <dataValidation type="list" allowBlank="1" showInputMessage="1" showErrorMessage="1" sqref="B3:B51">
      <formula1>"III/1.1,III/1.2,III/1.3,III/1.4,III/1.5,III/1.6,IV/1.1,IV/1.2"</formula1>
    </dataValidation>
    <dataValidation type="list" allowBlank="1" showInputMessage="1" showErrorMessage="1" sqref="E3:E51">
      <mc:AlternateContent xmlns:x12ac="http://schemas.microsoft.com/office/spreadsheetml/2011/1/ac" xmlns:mc="http://schemas.openxmlformats.org/markup-compatibility/2006">
        <mc:Choice Requires="x12ac">
          <x12ac:list>"0,1","0,2","0,3","0,4","0,5","0,6","0,7","0,8","0,9","1,0"</x12ac:list>
        </mc:Choice>
        <mc:Fallback>
          <formula1>"0,1,0,2,0,3,0,4,0,5,0,6,0,7,0,8,0,9,1,0"</formula1>
        </mc:Fallback>
      </mc:AlternateContent>
    </dataValidation>
    <dataValidation type="list" allowBlank="1" showInputMessage="1" showErrorMessage="1" sqref="C4:C51">
      <formula1>#REF!</formula1>
    </dataValidation>
  </dataValidations>
  <pageMargins left="0.51181102362204722" right="0.31496062992125984" top="0.78740157480314965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D4" sqref="D4:H4"/>
    </sheetView>
  </sheetViews>
  <sheetFormatPr defaultRowHeight="15" x14ac:dyDescent="0.25"/>
  <cols>
    <col min="1" max="1" width="5.7109375" style="275" customWidth="1"/>
    <col min="2" max="2" width="21" style="256" customWidth="1"/>
    <col min="3" max="3" width="12.140625" style="256" customWidth="1"/>
    <col min="4" max="4" width="13.7109375" style="276" customWidth="1"/>
    <col min="5" max="5" width="8.42578125" style="277" customWidth="1"/>
    <col min="6" max="6" width="40.5703125" style="278" customWidth="1"/>
    <col min="7" max="7" width="12.42578125" style="279" customWidth="1"/>
    <col min="8" max="8" width="22.140625" style="278" customWidth="1"/>
    <col min="9" max="16384" width="9.140625" style="256"/>
  </cols>
  <sheetData>
    <row r="1" spans="1:8" ht="9.75" customHeight="1" x14ac:dyDescent="0.25"/>
    <row r="2" spans="1:8" ht="18.75" customHeight="1" x14ac:dyDescent="0.25">
      <c r="A2" s="487" t="s">
        <v>179</v>
      </c>
      <c r="B2" s="487"/>
      <c r="C2" s="487"/>
      <c r="D2" s="487"/>
      <c r="E2" s="487"/>
      <c r="F2" s="487"/>
      <c r="G2" s="487"/>
      <c r="H2" s="487"/>
    </row>
    <row r="3" spans="1:8" ht="7.5" customHeight="1" x14ac:dyDescent="0.25">
      <c r="B3" s="280"/>
      <c r="C3" s="280"/>
      <c r="D3" s="281"/>
      <c r="E3" s="282"/>
      <c r="F3" s="283"/>
      <c r="G3" s="284"/>
      <c r="H3" s="283"/>
    </row>
    <row r="4" spans="1:8" x14ac:dyDescent="0.25">
      <c r="A4" s="488" t="s">
        <v>158</v>
      </c>
      <c r="B4" s="489"/>
      <c r="C4" s="490"/>
      <c r="D4" s="333" t="s">
        <v>187</v>
      </c>
      <c r="E4" s="334"/>
      <c r="F4" s="334"/>
      <c r="G4" s="334"/>
      <c r="H4" s="335"/>
    </row>
    <row r="5" spans="1:8" x14ac:dyDescent="0.25">
      <c r="A5" s="486" t="s">
        <v>159</v>
      </c>
      <c r="B5" s="486"/>
      <c r="C5" s="486"/>
      <c r="D5" s="333" t="s">
        <v>167</v>
      </c>
      <c r="E5" s="334"/>
      <c r="F5" s="334"/>
      <c r="G5" s="334"/>
      <c r="H5" s="335"/>
    </row>
    <row r="6" spans="1:8" x14ac:dyDescent="0.25">
      <c r="A6" s="486" t="s">
        <v>160</v>
      </c>
      <c r="B6" s="486"/>
      <c r="C6" s="486"/>
      <c r="D6" s="327" t="s">
        <v>180</v>
      </c>
      <c r="E6" s="328"/>
      <c r="F6" s="328"/>
      <c r="G6" s="328"/>
      <c r="H6" s="329"/>
    </row>
    <row r="7" spans="1:8" ht="9.75" customHeight="1" x14ac:dyDescent="0.25">
      <c r="B7" s="285"/>
      <c r="C7" s="286"/>
      <c r="D7" s="287"/>
      <c r="E7" s="288"/>
      <c r="F7" s="289"/>
      <c r="G7" s="290"/>
      <c r="H7" s="291"/>
    </row>
    <row r="8" spans="1:8" ht="7.5" customHeight="1" x14ac:dyDescent="0.25">
      <c r="B8" s="285"/>
      <c r="C8" s="286"/>
      <c r="D8" s="287"/>
      <c r="E8" s="288"/>
      <c r="F8" s="289"/>
      <c r="G8" s="290"/>
      <c r="H8" s="291"/>
    </row>
    <row r="9" spans="1:8" ht="102" x14ac:dyDescent="0.25">
      <c r="A9" s="292" t="s">
        <v>181</v>
      </c>
      <c r="B9" s="293" t="s">
        <v>162</v>
      </c>
      <c r="C9" s="293" t="s">
        <v>163</v>
      </c>
      <c r="D9" s="294" t="s">
        <v>182</v>
      </c>
      <c r="E9" s="295" t="s">
        <v>183</v>
      </c>
      <c r="F9" s="296" t="s">
        <v>184</v>
      </c>
      <c r="G9" s="297" t="s">
        <v>185</v>
      </c>
      <c r="H9" s="296" t="s">
        <v>165</v>
      </c>
    </row>
    <row r="10" spans="1:8" ht="15" customHeight="1" x14ac:dyDescent="0.25">
      <c r="A10" s="169">
        <v>1</v>
      </c>
      <c r="B10" s="150" t="s">
        <v>168</v>
      </c>
      <c r="C10" s="150" t="s">
        <v>169</v>
      </c>
      <c r="D10" s="170">
        <v>43735</v>
      </c>
      <c r="E10" s="171" t="s">
        <v>201</v>
      </c>
      <c r="F10" s="172" t="s">
        <v>290</v>
      </c>
      <c r="G10" s="173">
        <v>16</v>
      </c>
      <c r="H10" s="174"/>
    </row>
    <row r="11" spans="1:8" x14ac:dyDescent="0.25">
      <c r="A11" s="169">
        <v>1</v>
      </c>
      <c r="B11" s="150" t="s">
        <v>176</v>
      </c>
      <c r="C11" s="150" t="s">
        <v>177</v>
      </c>
      <c r="D11" s="170">
        <v>43735</v>
      </c>
      <c r="E11" s="171" t="s">
        <v>201</v>
      </c>
      <c r="F11" s="172" t="s">
        <v>290</v>
      </c>
      <c r="G11" s="173">
        <v>16</v>
      </c>
      <c r="H11" s="174"/>
    </row>
    <row r="12" spans="1:8" x14ac:dyDescent="0.25">
      <c r="A12" s="169">
        <v>2</v>
      </c>
      <c r="B12" s="149" t="s">
        <v>172</v>
      </c>
      <c r="C12" s="149" t="s">
        <v>173</v>
      </c>
      <c r="D12" s="175">
        <v>43838</v>
      </c>
      <c r="E12" s="171" t="s">
        <v>224</v>
      </c>
      <c r="F12" s="172" t="s">
        <v>291</v>
      </c>
      <c r="G12" s="173">
        <v>80</v>
      </c>
      <c r="H12" s="174"/>
    </row>
    <row r="13" spans="1:8" ht="26.25" x14ac:dyDescent="0.25">
      <c r="A13" s="169">
        <v>3</v>
      </c>
      <c r="B13" s="149" t="s">
        <v>174</v>
      </c>
      <c r="C13" s="149" t="s">
        <v>175</v>
      </c>
      <c r="D13" s="175">
        <v>43959</v>
      </c>
      <c r="E13" s="171" t="s">
        <v>232</v>
      </c>
      <c r="F13" s="172" t="s">
        <v>186</v>
      </c>
      <c r="G13" s="173">
        <v>16</v>
      </c>
      <c r="H13" s="174"/>
    </row>
    <row r="14" spans="1:8" ht="26.25" x14ac:dyDescent="0.25">
      <c r="A14" s="169">
        <v>3</v>
      </c>
      <c r="B14" s="149" t="s">
        <v>174</v>
      </c>
      <c r="C14" s="149" t="s">
        <v>175</v>
      </c>
      <c r="D14" s="175">
        <v>44000</v>
      </c>
      <c r="E14" s="171" t="s">
        <v>232</v>
      </c>
      <c r="F14" s="172" t="s">
        <v>186</v>
      </c>
      <c r="G14" s="173">
        <v>16</v>
      </c>
      <c r="H14" s="174"/>
    </row>
    <row r="15" spans="1:8" ht="26.25" x14ac:dyDescent="0.25">
      <c r="A15" s="169">
        <v>3</v>
      </c>
      <c r="B15" s="150" t="s">
        <v>168</v>
      </c>
      <c r="C15" s="150" t="s">
        <v>169</v>
      </c>
      <c r="D15" s="175">
        <v>44000</v>
      </c>
      <c r="E15" s="171" t="s">
        <v>232</v>
      </c>
      <c r="F15" s="172" t="s">
        <v>186</v>
      </c>
      <c r="G15" s="173">
        <v>16</v>
      </c>
      <c r="H15" s="174"/>
    </row>
    <row r="16" spans="1:8" ht="26.25" x14ac:dyDescent="0.25">
      <c r="A16" s="169">
        <v>3</v>
      </c>
      <c r="B16" s="150" t="s">
        <v>176</v>
      </c>
      <c r="C16" s="150" t="s">
        <v>177</v>
      </c>
      <c r="D16" s="175">
        <v>44001</v>
      </c>
      <c r="E16" s="171" t="s">
        <v>232</v>
      </c>
      <c r="F16" s="172" t="s">
        <v>186</v>
      </c>
      <c r="G16" s="173">
        <v>16</v>
      </c>
      <c r="H16" s="174"/>
    </row>
    <row r="17" spans="1:8" ht="26.25" x14ac:dyDescent="0.25">
      <c r="A17" s="169">
        <v>3</v>
      </c>
      <c r="B17" s="149" t="s">
        <v>170</v>
      </c>
      <c r="C17" s="149" t="s">
        <v>171</v>
      </c>
      <c r="D17" s="175">
        <v>44001</v>
      </c>
      <c r="E17" s="171" t="s">
        <v>232</v>
      </c>
      <c r="F17" s="172" t="s">
        <v>186</v>
      </c>
      <c r="G17" s="173">
        <v>16</v>
      </c>
      <c r="H17" s="174"/>
    </row>
    <row r="18" spans="1:8" x14ac:dyDescent="0.25">
      <c r="A18" s="169"/>
      <c r="B18" s="149"/>
      <c r="C18" s="149"/>
      <c r="D18" s="175"/>
      <c r="E18" s="171"/>
      <c r="F18" s="172"/>
      <c r="G18" s="173"/>
      <c r="H18" s="174"/>
    </row>
    <row r="19" spans="1:8" x14ac:dyDescent="0.25">
      <c r="A19" s="169"/>
      <c r="B19" s="149"/>
      <c r="C19" s="149"/>
      <c r="D19" s="175"/>
      <c r="E19" s="171"/>
      <c r="F19" s="172"/>
      <c r="G19" s="173"/>
      <c r="H19" s="174"/>
    </row>
    <row r="20" spans="1:8" x14ac:dyDescent="0.25">
      <c r="A20" s="169"/>
      <c r="B20" s="150"/>
      <c r="C20" s="150"/>
      <c r="D20" s="175"/>
      <c r="E20" s="171"/>
      <c r="F20" s="172"/>
      <c r="G20" s="173"/>
      <c r="H20" s="174"/>
    </row>
    <row r="21" spans="1:8" x14ac:dyDescent="0.25">
      <c r="A21" s="169"/>
      <c r="B21" s="150"/>
      <c r="C21" s="150"/>
      <c r="D21" s="175"/>
      <c r="E21" s="171"/>
      <c r="F21" s="172"/>
      <c r="G21" s="173"/>
      <c r="H21" s="174"/>
    </row>
    <row r="22" spans="1:8" x14ac:dyDescent="0.25">
      <c r="A22" s="169"/>
      <c r="B22" s="149"/>
      <c r="C22" s="149"/>
      <c r="D22" s="175"/>
      <c r="E22" s="171"/>
      <c r="F22" s="172"/>
      <c r="G22" s="173"/>
      <c r="H22" s="174"/>
    </row>
    <row r="23" spans="1:8" x14ac:dyDescent="0.25">
      <c r="A23" s="169"/>
      <c r="B23" s="149"/>
      <c r="C23" s="149"/>
      <c r="D23" s="175"/>
      <c r="E23" s="171"/>
      <c r="F23" s="172"/>
      <c r="G23" s="173"/>
      <c r="H23" s="174"/>
    </row>
    <row r="24" spans="1:8" x14ac:dyDescent="0.25">
      <c r="A24" s="169"/>
      <c r="B24" s="149"/>
      <c r="C24" s="149"/>
      <c r="D24" s="175"/>
      <c r="E24" s="171"/>
      <c r="F24" s="172"/>
      <c r="G24" s="173"/>
      <c r="H24" s="174"/>
    </row>
    <row r="25" spans="1:8" x14ac:dyDescent="0.25">
      <c r="A25" s="169"/>
      <c r="B25" s="149"/>
      <c r="C25" s="149"/>
      <c r="D25" s="175"/>
      <c r="E25" s="171"/>
      <c r="F25" s="172"/>
      <c r="G25" s="173"/>
      <c r="H25" s="174"/>
    </row>
    <row r="26" spans="1:8" x14ac:dyDescent="0.25">
      <c r="A26" s="169"/>
      <c r="B26" s="149"/>
      <c r="C26" s="149"/>
      <c r="D26" s="175"/>
      <c r="E26" s="171"/>
      <c r="F26" s="172"/>
      <c r="G26" s="173"/>
      <c r="H26" s="174"/>
    </row>
    <row r="27" spans="1:8" x14ac:dyDescent="0.25">
      <c r="A27" s="169"/>
      <c r="B27" s="149"/>
      <c r="C27" s="149"/>
      <c r="D27" s="175"/>
      <c r="E27" s="171"/>
      <c r="F27" s="172"/>
      <c r="G27" s="173"/>
      <c r="H27" s="174"/>
    </row>
    <row r="28" spans="1:8" x14ac:dyDescent="0.25">
      <c r="A28" s="169"/>
      <c r="B28" s="149"/>
      <c r="C28" s="149"/>
      <c r="D28" s="175"/>
      <c r="E28" s="171"/>
      <c r="F28" s="172"/>
      <c r="G28" s="173"/>
      <c r="H28" s="174"/>
    </row>
    <row r="29" spans="1:8" x14ac:dyDescent="0.25">
      <c r="A29" s="169"/>
      <c r="B29" s="149"/>
      <c r="C29" s="149"/>
      <c r="D29" s="175"/>
      <c r="E29" s="171"/>
      <c r="F29" s="172"/>
      <c r="G29" s="173"/>
      <c r="H29" s="174"/>
    </row>
    <row r="30" spans="1:8" x14ac:dyDescent="0.25">
      <c r="A30" s="169"/>
      <c r="B30" s="149"/>
      <c r="C30" s="149"/>
      <c r="D30" s="175"/>
      <c r="E30" s="171"/>
      <c r="F30" s="172"/>
      <c r="G30" s="173"/>
      <c r="H30" s="174"/>
    </row>
    <row r="31" spans="1:8" x14ac:dyDescent="0.25">
      <c r="A31" s="169"/>
      <c r="B31" s="149"/>
      <c r="C31" s="149"/>
      <c r="D31" s="175"/>
      <c r="E31" s="171"/>
      <c r="F31" s="172"/>
      <c r="G31" s="173"/>
      <c r="H31" s="174"/>
    </row>
    <row r="32" spans="1:8" x14ac:dyDescent="0.25">
      <c r="A32" s="169"/>
      <c r="B32" s="149"/>
      <c r="C32" s="149"/>
      <c r="D32" s="175"/>
      <c r="E32" s="171"/>
      <c r="F32" s="172"/>
      <c r="G32" s="173"/>
      <c r="H32" s="174"/>
    </row>
    <row r="33" spans="1:8" x14ac:dyDescent="0.25">
      <c r="A33" s="169"/>
      <c r="B33" s="149"/>
      <c r="C33" s="149"/>
      <c r="D33" s="175"/>
      <c r="E33" s="171"/>
      <c r="F33" s="172"/>
      <c r="G33" s="173"/>
      <c r="H33" s="174"/>
    </row>
    <row r="34" spans="1:8" x14ac:dyDescent="0.25">
      <c r="A34" s="169"/>
      <c r="B34" s="149"/>
      <c r="C34" s="149"/>
      <c r="D34" s="175"/>
      <c r="E34" s="171"/>
      <c r="F34" s="172"/>
      <c r="G34" s="173"/>
      <c r="H34" s="174"/>
    </row>
    <row r="35" spans="1:8" x14ac:dyDescent="0.25">
      <c r="A35" s="169"/>
      <c r="B35" s="149"/>
      <c r="C35" s="149"/>
      <c r="D35" s="175"/>
      <c r="E35" s="171"/>
      <c r="F35" s="172"/>
      <c r="G35" s="173"/>
      <c r="H35" s="174"/>
    </row>
    <row r="36" spans="1:8" x14ac:dyDescent="0.25">
      <c r="A36" s="169"/>
      <c r="B36" s="149"/>
      <c r="C36" s="149"/>
      <c r="D36" s="175"/>
      <c r="E36" s="171"/>
      <c r="F36" s="172"/>
      <c r="G36" s="173"/>
      <c r="H36" s="174"/>
    </row>
    <row r="37" spans="1:8" x14ac:dyDescent="0.25">
      <c r="A37" s="169"/>
      <c r="B37" s="149"/>
      <c r="C37" s="149"/>
      <c r="D37" s="175"/>
      <c r="E37" s="171"/>
      <c r="F37" s="172"/>
      <c r="G37" s="173"/>
      <c r="H37" s="174"/>
    </row>
    <row r="38" spans="1:8" x14ac:dyDescent="0.25">
      <c r="A38" s="169"/>
      <c r="B38" s="149"/>
      <c r="C38" s="149"/>
      <c r="D38" s="175"/>
      <c r="E38" s="171"/>
      <c r="F38" s="172"/>
      <c r="G38" s="173"/>
      <c r="H38" s="174"/>
    </row>
    <row r="39" spans="1:8" x14ac:dyDescent="0.25">
      <c r="A39" s="169"/>
      <c r="B39" s="149"/>
      <c r="C39" s="149"/>
      <c r="D39" s="175"/>
      <c r="E39" s="171"/>
      <c r="F39" s="172"/>
      <c r="G39" s="173"/>
      <c r="H39" s="174"/>
    </row>
    <row r="40" spans="1:8" x14ac:dyDescent="0.25">
      <c r="A40" s="169"/>
      <c r="B40" s="149"/>
      <c r="C40" s="149"/>
      <c r="D40" s="175"/>
      <c r="E40" s="171"/>
      <c r="F40" s="172"/>
      <c r="G40" s="173"/>
      <c r="H40" s="174"/>
    </row>
    <row r="41" spans="1:8" x14ac:dyDescent="0.25">
      <c r="A41" s="169"/>
      <c r="B41" s="149"/>
      <c r="C41" s="149"/>
      <c r="D41" s="175"/>
      <c r="E41" s="171"/>
      <c r="F41" s="172"/>
      <c r="G41" s="173"/>
      <c r="H41" s="174"/>
    </row>
    <row r="42" spans="1:8" x14ac:dyDescent="0.25">
      <c r="A42" s="169"/>
      <c r="B42" s="149"/>
      <c r="C42" s="149"/>
      <c r="D42" s="175"/>
      <c r="E42" s="171"/>
      <c r="F42" s="172"/>
      <c r="G42" s="173"/>
      <c r="H42" s="174"/>
    </row>
    <row r="43" spans="1:8" x14ac:dyDescent="0.25">
      <c r="A43" s="169"/>
      <c r="B43" s="149"/>
      <c r="C43" s="149"/>
      <c r="D43" s="175"/>
      <c r="E43" s="171"/>
      <c r="F43" s="172"/>
      <c r="G43" s="173"/>
      <c r="H43" s="174"/>
    </row>
    <row r="44" spans="1:8" x14ac:dyDescent="0.25">
      <c r="A44" s="169"/>
      <c r="B44" s="149"/>
      <c r="C44" s="149"/>
      <c r="D44" s="175"/>
      <c r="E44" s="171"/>
      <c r="F44" s="172"/>
      <c r="G44" s="173"/>
      <c r="H44" s="174"/>
    </row>
    <row r="45" spans="1:8" x14ac:dyDescent="0.25">
      <c r="A45" s="169"/>
      <c r="B45" s="149"/>
      <c r="C45" s="149"/>
      <c r="D45" s="175"/>
      <c r="E45" s="171"/>
      <c r="F45" s="172"/>
      <c r="G45" s="173"/>
      <c r="H45" s="174"/>
    </row>
    <row r="46" spans="1:8" x14ac:dyDescent="0.25">
      <c r="A46" s="169"/>
      <c r="B46" s="149"/>
      <c r="C46" s="149"/>
      <c r="D46" s="175"/>
      <c r="E46" s="171"/>
      <c r="F46" s="172"/>
      <c r="G46" s="173"/>
      <c r="H46" s="174"/>
    </row>
    <row r="47" spans="1:8" x14ac:dyDescent="0.25">
      <c r="A47" s="169"/>
      <c r="B47" s="149"/>
      <c r="C47" s="149"/>
      <c r="D47" s="175"/>
      <c r="E47" s="171"/>
      <c r="F47" s="172"/>
      <c r="G47" s="173"/>
      <c r="H47" s="174"/>
    </row>
    <row r="48" spans="1:8" x14ac:dyDescent="0.25">
      <c r="A48" s="169"/>
      <c r="B48" s="149"/>
      <c r="C48" s="149"/>
      <c r="D48" s="175"/>
      <c r="E48" s="171"/>
      <c r="F48" s="172"/>
      <c r="G48" s="173"/>
      <c r="H48" s="174"/>
    </row>
    <row r="49" spans="1:8" x14ac:dyDescent="0.25">
      <c r="A49" s="169"/>
      <c r="B49" s="149"/>
      <c r="C49" s="149"/>
      <c r="D49" s="175"/>
      <c r="E49" s="171"/>
      <c r="F49" s="172"/>
      <c r="G49" s="173"/>
      <c r="H49" s="174"/>
    </row>
    <row r="50" spans="1:8" x14ac:dyDescent="0.25">
      <c r="A50" s="169"/>
      <c r="B50" s="149"/>
      <c r="C50" s="149"/>
      <c r="D50" s="175"/>
      <c r="E50" s="171"/>
      <c r="F50" s="172"/>
      <c r="G50" s="173"/>
      <c r="H50" s="174"/>
    </row>
    <row r="51" spans="1:8" x14ac:dyDescent="0.25">
      <c r="A51" s="169"/>
      <c r="B51" s="149"/>
      <c r="C51" s="149"/>
      <c r="D51" s="175"/>
      <c r="E51" s="171"/>
      <c r="F51" s="172"/>
      <c r="G51" s="173"/>
      <c r="H51" s="174"/>
    </row>
    <row r="52" spans="1:8" x14ac:dyDescent="0.25">
      <c r="A52" s="169"/>
      <c r="B52" s="149"/>
      <c r="C52" s="149"/>
      <c r="D52" s="175"/>
      <c r="E52" s="171"/>
      <c r="F52" s="172"/>
      <c r="G52" s="173"/>
      <c r="H52" s="174"/>
    </row>
    <row r="53" spans="1:8" x14ac:dyDescent="0.25">
      <c r="A53" s="169"/>
      <c r="B53" s="149"/>
      <c r="C53" s="149"/>
      <c r="D53" s="175"/>
      <c r="E53" s="171"/>
      <c r="F53" s="172"/>
      <c r="G53" s="173"/>
      <c r="H53" s="174"/>
    </row>
    <row r="54" spans="1:8" x14ac:dyDescent="0.25">
      <c r="A54" s="169"/>
      <c r="B54" s="149"/>
      <c r="C54" s="149"/>
      <c r="D54" s="175"/>
      <c r="E54" s="171"/>
      <c r="F54" s="172"/>
      <c r="G54" s="173"/>
      <c r="H54" s="174"/>
    </row>
    <row r="55" spans="1:8" x14ac:dyDescent="0.25">
      <c r="A55" s="169"/>
      <c r="B55" s="149"/>
      <c r="C55" s="149"/>
      <c r="D55" s="175"/>
      <c r="E55" s="171"/>
      <c r="F55" s="172"/>
      <c r="G55" s="173"/>
      <c r="H55" s="174"/>
    </row>
    <row r="56" spans="1:8" x14ac:dyDescent="0.25">
      <c r="A56" s="169"/>
      <c r="B56" s="149"/>
      <c r="C56" s="149"/>
      <c r="D56" s="175"/>
      <c r="E56" s="171"/>
      <c r="F56" s="172"/>
      <c r="G56" s="173"/>
      <c r="H56" s="174"/>
    </row>
    <row r="57" spans="1:8" x14ac:dyDescent="0.25">
      <c r="A57" s="169"/>
      <c r="B57" s="149"/>
      <c r="C57" s="149"/>
      <c r="D57" s="175"/>
      <c r="E57" s="171"/>
      <c r="F57" s="172"/>
      <c r="G57" s="173"/>
      <c r="H57" s="174"/>
    </row>
    <row r="58" spans="1:8" x14ac:dyDescent="0.25">
      <c r="A58" s="169"/>
      <c r="B58" s="149"/>
      <c r="C58" s="149"/>
      <c r="D58" s="175"/>
      <c r="E58" s="171"/>
      <c r="F58" s="172"/>
      <c r="G58" s="173"/>
      <c r="H58" s="174"/>
    </row>
    <row r="59" spans="1:8" x14ac:dyDescent="0.25">
      <c r="A59" s="169"/>
      <c r="B59" s="149"/>
      <c r="C59" s="149"/>
      <c r="D59" s="175"/>
      <c r="E59" s="171"/>
      <c r="F59" s="172"/>
      <c r="G59" s="173"/>
      <c r="H59" s="174"/>
    </row>
    <row r="60" spans="1:8" x14ac:dyDescent="0.25">
      <c r="A60" s="169"/>
      <c r="B60" s="149"/>
      <c r="C60" s="149"/>
      <c r="D60" s="175"/>
      <c r="E60" s="171"/>
      <c r="F60" s="172"/>
      <c r="G60" s="173"/>
      <c r="H60" s="174"/>
    </row>
    <row r="61" spans="1:8" x14ac:dyDescent="0.25">
      <c r="A61" s="169"/>
      <c r="B61" s="149"/>
      <c r="C61" s="149"/>
      <c r="D61" s="175"/>
      <c r="E61" s="171"/>
      <c r="F61" s="172"/>
      <c r="G61" s="173"/>
      <c r="H61" s="174"/>
    </row>
    <row r="62" spans="1:8" x14ac:dyDescent="0.25">
      <c r="A62" s="169"/>
      <c r="B62" s="149"/>
      <c r="C62" s="149"/>
      <c r="D62" s="175"/>
      <c r="E62" s="171"/>
      <c r="F62" s="172"/>
      <c r="G62" s="173"/>
      <c r="H62" s="174"/>
    </row>
    <row r="63" spans="1:8" x14ac:dyDescent="0.25">
      <c r="A63" s="169"/>
      <c r="B63" s="149"/>
      <c r="C63" s="149"/>
      <c r="D63" s="175"/>
      <c r="E63" s="171"/>
      <c r="F63" s="172"/>
      <c r="G63" s="173"/>
      <c r="H63" s="174"/>
    </row>
    <row r="64" spans="1:8" x14ac:dyDescent="0.25">
      <c r="A64" s="169"/>
      <c r="B64" s="149"/>
      <c r="C64" s="149"/>
      <c r="D64" s="175"/>
      <c r="E64" s="171"/>
      <c r="F64" s="172"/>
      <c r="G64" s="173"/>
      <c r="H64" s="174"/>
    </row>
    <row r="65" spans="1:8" x14ac:dyDescent="0.25">
      <c r="A65" s="169"/>
      <c r="B65" s="149"/>
      <c r="C65" s="149"/>
      <c r="D65" s="175"/>
      <c r="E65" s="171"/>
      <c r="F65" s="172"/>
      <c r="G65" s="173"/>
      <c r="H65" s="174"/>
    </row>
    <row r="66" spans="1:8" x14ac:dyDescent="0.25">
      <c r="A66" s="169"/>
      <c r="B66" s="149"/>
      <c r="C66" s="149"/>
      <c r="D66" s="175"/>
      <c r="E66" s="171"/>
      <c r="F66" s="172"/>
      <c r="G66" s="173"/>
      <c r="H66" s="174"/>
    </row>
    <row r="67" spans="1:8" x14ac:dyDescent="0.25">
      <c r="A67" s="169"/>
      <c r="B67" s="149"/>
      <c r="C67" s="149"/>
      <c r="D67" s="175"/>
      <c r="E67" s="171"/>
      <c r="F67" s="172"/>
      <c r="G67" s="173"/>
      <c r="H67" s="174"/>
    </row>
    <row r="68" spans="1:8" x14ac:dyDescent="0.25">
      <c r="A68" s="169"/>
      <c r="B68" s="149"/>
      <c r="C68" s="149"/>
      <c r="D68" s="175"/>
      <c r="E68" s="171"/>
      <c r="F68" s="172"/>
      <c r="G68" s="173"/>
      <c r="H68" s="174"/>
    </row>
    <row r="69" spans="1:8" x14ac:dyDescent="0.25">
      <c r="A69" s="169"/>
      <c r="B69" s="149"/>
      <c r="C69" s="149"/>
      <c r="D69" s="175"/>
      <c r="E69" s="171"/>
      <c r="F69" s="172"/>
      <c r="G69" s="173"/>
      <c r="H69" s="174"/>
    </row>
    <row r="70" spans="1:8" x14ac:dyDescent="0.25">
      <c r="A70" s="169"/>
      <c r="B70" s="149"/>
      <c r="C70" s="149"/>
      <c r="D70" s="175"/>
      <c r="E70" s="171"/>
      <c r="F70" s="172"/>
      <c r="G70" s="173"/>
      <c r="H70" s="174"/>
    </row>
    <row r="71" spans="1:8" x14ac:dyDescent="0.25">
      <c r="A71" s="169"/>
      <c r="B71" s="149"/>
      <c r="C71" s="149"/>
      <c r="D71" s="175"/>
      <c r="E71" s="171"/>
      <c r="F71" s="172"/>
      <c r="G71" s="173"/>
      <c r="H71" s="174"/>
    </row>
    <row r="72" spans="1:8" x14ac:dyDescent="0.25">
      <c r="A72" s="169"/>
      <c r="B72" s="149"/>
      <c r="C72" s="149"/>
      <c r="D72" s="175"/>
      <c r="E72" s="171"/>
      <c r="F72" s="172"/>
      <c r="G72" s="173"/>
      <c r="H72" s="174"/>
    </row>
    <row r="73" spans="1:8" x14ac:dyDescent="0.25">
      <c r="A73" s="169"/>
      <c r="B73" s="149"/>
      <c r="C73" s="149"/>
      <c r="D73" s="175"/>
      <c r="E73" s="171"/>
      <c r="F73" s="172"/>
      <c r="G73" s="173"/>
      <c r="H73" s="174"/>
    </row>
    <row r="74" spans="1:8" x14ac:dyDescent="0.25">
      <c r="A74" s="169"/>
      <c r="B74" s="149"/>
      <c r="C74" s="149"/>
      <c r="D74" s="175"/>
      <c r="E74" s="171"/>
      <c r="F74" s="172"/>
      <c r="G74" s="173"/>
      <c r="H74" s="174"/>
    </row>
    <row r="75" spans="1:8" x14ac:dyDescent="0.25">
      <c r="A75" s="169"/>
      <c r="B75" s="149"/>
      <c r="C75" s="149"/>
      <c r="D75" s="175"/>
      <c r="E75" s="171"/>
      <c r="F75" s="172"/>
      <c r="G75" s="173"/>
      <c r="H75" s="174"/>
    </row>
    <row r="76" spans="1:8" x14ac:dyDescent="0.25">
      <c r="A76" s="169"/>
      <c r="B76" s="149"/>
      <c r="C76" s="149"/>
      <c r="D76" s="175"/>
      <c r="E76" s="171"/>
      <c r="F76" s="172"/>
      <c r="G76" s="173"/>
      <c r="H76" s="174"/>
    </row>
    <row r="77" spans="1:8" x14ac:dyDescent="0.25">
      <c r="A77" s="169"/>
      <c r="B77" s="149"/>
      <c r="C77" s="149"/>
      <c r="D77" s="175"/>
      <c r="E77" s="171"/>
      <c r="F77" s="172"/>
      <c r="G77" s="173"/>
      <c r="H77" s="174"/>
    </row>
    <row r="78" spans="1:8" x14ac:dyDescent="0.25">
      <c r="A78" s="169"/>
      <c r="B78" s="149"/>
      <c r="C78" s="149"/>
      <c r="D78" s="175"/>
      <c r="E78" s="171"/>
      <c r="F78" s="172"/>
      <c r="G78" s="173"/>
      <c r="H78" s="174"/>
    </row>
    <row r="79" spans="1:8" x14ac:dyDescent="0.25">
      <c r="A79" s="169"/>
      <c r="B79" s="149"/>
      <c r="C79" s="149"/>
      <c r="D79" s="175"/>
      <c r="E79" s="171"/>
      <c r="F79" s="172"/>
      <c r="G79" s="173"/>
      <c r="H79" s="174"/>
    </row>
    <row r="80" spans="1:8" x14ac:dyDescent="0.25">
      <c r="A80" s="169"/>
      <c r="B80" s="149"/>
      <c r="C80" s="149"/>
      <c r="D80" s="175"/>
      <c r="E80" s="171"/>
      <c r="F80" s="172"/>
      <c r="G80" s="173"/>
      <c r="H80" s="174"/>
    </row>
    <row r="81" spans="1:8" x14ac:dyDescent="0.25">
      <c r="A81" s="169"/>
      <c r="B81" s="149"/>
      <c r="C81" s="149"/>
      <c r="D81" s="175"/>
      <c r="E81" s="171"/>
      <c r="F81" s="172"/>
      <c r="G81" s="173"/>
      <c r="H81" s="174"/>
    </row>
    <row r="82" spans="1:8" x14ac:dyDescent="0.25">
      <c r="A82" s="169"/>
      <c r="B82" s="149"/>
      <c r="C82" s="149"/>
      <c r="D82" s="175"/>
      <c r="E82" s="171"/>
      <c r="F82" s="172"/>
      <c r="G82" s="173"/>
      <c r="H82" s="174"/>
    </row>
    <row r="83" spans="1:8" x14ac:dyDescent="0.25">
      <c r="A83" s="169"/>
      <c r="B83" s="149"/>
      <c r="C83" s="149"/>
      <c r="D83" s="175"/>
      <c r="E83" s="171"/>
      <c r="F83" s="172"/>
      <c r="G83" s="173"/>
      <c r="H83" s="174"/>
    </row>
    <row r="84" spans="1:8" x14ac:dyDescent="0.25">
      <c r="A84" s="169"/>
      <c r="B84" s="149"/>
      <c r="C84" s="149"/>
      <c r="D84" s="175"/>
      <c r="E84" s="171"/>
      <c r="F84" s="172"/>
      <c r="G84" s="173"/>
      <c r="H84" s="174"/>
    </row>
    <row r="85" spans="1:8" x14ac:dyDescent="0.25">
      <c r="A85" s="169"/>
      <c r="B85" s="149"/>
      <c r="C85" s="149"/>
      <c r="D85" s="175"/>
      <c r="E85" s="171"/>
      <c r="F85" s="172"/>
      <c r="G85" s="173"/>
      <c r="H85" s="174"/>
    </row>
    <row r="86" spans="1:8" x14ac:dyDescent="0.25">
      <c r="A86" s="169"/>
      <c r="B86" s="149"/>
      <c r="C86" s="149"/>
      <c r="D86" s="175"/>
      <c r="E86" s="171"/>
      <c r="F86" s="172"/>
      <c r="G86" s="173"/>
      <c r="H86" s="174"/>
    </row>
    <row r="87" spans="1:8" x14ac:dyDescent="0.25">
      <c r="A87" s="169"/>
      <c r="B87" s="149"/>
      <c r="C87" s="149"/>
      <c r="D87" s="175"/>
      <c r="E87" s="171"/>
      <c r="F87" s="172"/>
      <c r="G87" s="173"/>
      <c r="H87" s="174"/>
    </row>
    <row r="88" spans="1:8" x14ac:dyDescent="0.25">
      <c r="A88" s="169"/>
      <c r="B88" s="149"/>
      <c r="C88" s="149"/>
      <c r="D88" s="175"/>
      <c r="E88" s="171"/>
      <c r="F88" s="172"/>
      <c r="G88" s="173"/>
      <c r="H88" s="174"/>
    </row>
    <row r="89" spans="1:8" x14ac:dyDescent="0.25">
      <c r="A89" s="169"/>
      <c r="B89" s="149"/>
      <c r="C89" s="149"/>
      <c r="D89" s="175"/>
      <c r="E89" s="171"/>
      <c r="F89" s="172"/>
      <c r="G89" s="173"/>
      <c r="H89" s="174"/>
    </row>
    <row r="90" spans="1:8" x14ac:dyDescent="0.25">
      <c r="A90" s="169"/>
      <c r="B90" s="149"/>
      <c r="C90" s="149"/>
      <c r="D90" s="175"/>
      <c r="E90" s="171"/>
      <c r="F90" s="172"/>
      <c r="G90" s="173"/>
      <c r="H90" s="174"/>
    </row>
    <row r="91" spans="1:8" x14ac:dyDescent="0.25">
      <c r="A91" s="169"/>
      <c r="B91" s="149"/>
      <c r="C91" s="149"/>
      <c r="D91" s="175"/>
      <c r="E91" s="171"/>
      <c r="F91" s="172"/>
      <c r="G91" s="173"/>
      <c r="H91" s="174"/>
    </row>
    <row r="92" spans="1:8" x14ac:dyDescent="0.25">
      <c r="A92" s="169"/>
      <c r="B92" s="149"/>
      <c r="C92" s="149"/>
      <c r="D92" s="175"/>
      <c r="E92" s="171"/>
      <c r="F92" s="172"/>
      <c r="G92" s="173"/>
      <c r="H92" s="174"/>
    </row>
    <row r="93" spans="1:8" x14ac:dyDescent="0.25">
      <c r="A93" s="169"/>
      <c r="B93" s="149"/>
      <c r="C93" s="149"/>
      <c r="D93" s="175"/>
      <c r="E93" s="171"/>
      <c r="F93" s="172"/>
      <c r="G93" s="173"/>
      <c r="H93" s="174"/>
    </row>
    <row r="94" spans="1:8" x14ac:dyDescent="0.25">
      <c r="A94" s="169"/>
      <c r="B94" s="149"/>
      <c r="C94" s="149"/>
      <c r="D94" s="175"/>
      <c r="E94" s="171"/>
      <c r="F94" s="172"/>
      <c r="G94" s="173"/>
      <c r="H94" s="174"/>
    </row>
    <row r="95" spans="1:8" x14ac:dyDescent="0.25">
      <c r="A95" s="169"/>
      <c r="B95" s="149"/>
      <c r="C95" s="149"/>
      <c r="D95" s="175"/>
      <c r="E95" s="171"/>
      <c r="F95" s="172"/>
      <c r="G95" s="173"/>
      <c r="H95" s="174"/>
    </row>
    <row r="96" spans="1:8" x14ac:dyDescent="0.25">
      <c r="A96" s="169"/>
      <c r="B96" s="149"/>
      <c r="C96" s="149"/>
      <c r="D96" s="175"/>
      <c r="E96" s="171"/>
      <c r="F96" s="172"/>
      <c r="G96" s="173"/>
      <c r="H96" s="174"/>
    </row>
    <row r="97" spans="1:8" x14ac:dyDescent="0.25">
      <c r="A97" s="169"/>
      <c r="B97" s="149"/>
      <c r="C97" s="149"/>
      <c r="D97" s="175"/>
      <c r="E97" s="171"/>
      <c r="F97" s="172"/>
      <c r="G97" s="173"/>
      <c r="H97" s="174"/>
    </row>
    <row r="98" spans="1:8" x14ac:dyDescent="0.25">
      <c r="A98" s="169"/>
      <c r="B98" s="149"/>
      <c r="C98" s="149"/>
      <c r="D98" s="175"/>
      <c r="E98" s="171"/>
      <c r="F98" s="172"/>
      <c r="G98" s="173"/>
      <c r="H98" s="174"/>
    </row>
    <row r="99" spans="1:8" x14ac:dyDescent="0.25">
      <c r="A99" s="169"/>
      <c r="B99" s="149"/>
      <c r="C99" s="149"/>
      <c r="D99" s="175"/>
      <c r="E99" s="171"/>
      <c r="F99" s="172"/>
      <c r="G99" s="173"/>
      <c r="H99" s="174"/>
    </row>
    <row r="100" spans="1:8" x14ac:dyDescent="0.25">
      <c r="A100" s="169"/>
      <c r="B100" s="149"/>
      <c r="C100" s="149"/>
      <c r="D100" s="175"/>
      <c r="E100" s="171"/>
      <c r="F100" s="172"/>
      <c r="G100" s="173"/>
      <c r="H100" s="174"/>
    </row>
    <row r="101" spans="1:8" x14ac:dyDescent="0.25">
      <c r="A101" s="169"/>
      <c r="B101" s="149"/>
      <c r="C101" s="149"/>
      <c r="D101" s="175"/>
      <c r="E101" s="171"/>
      <c r="F101" s="172"/>
      <c r="G101" s="173"/>
      <c r="H101" s="174"/>
    </row>
    <row r="102" spans="1:8" x14ac:dyDescent="0.25">
      <c r="A102" s="169"/>
      <c r="B102" s="149"/>
      <c r="C102" s="149"/>
      <c r="D102" s="175"/>
      <c r="E102" s="171"/>
      <c r="F102" s="172"/>
      <c r="G102" s="173"/>
      <c r="H102" s="174"/>
    </row>
    <row r="103" spans="1:8" x14ac:dyDescent="0.25">
      <c r="A103" s="169"/>
      <c r="B103" s="149"/>
      <c r="C103" s="149"/>
      <c r="D103" s="175"/>
      <c r="E103" s="171"/>
      <c r="F103" s="172"/>
      <c r="G103" s="173"/>
      <c r="H103" s="174"/>
    </row>
    <row r="104" spans="1:8" x14ac:dyDescent="0.25">
      <c r="A104" s="169"/>
      <c r="B104" s="149"/>
      <c r="C104" s="149"/>
      <c r="D104" s="175"/>
      <c r="E104" s="171"/>
      <c r="F104" s="172"/>
      <c r="G104" s="173"/>
      <c r="H104" s="174"/>
    </row>
    <row r="105" spans="1:8" x14ac:dyDescent="0.25">
      <c r="A105" s="169"/>
      <c r="B105" s="149"/>
      <c r="C105" s="149"/>
      <c r="D105" s="175"/>
      <c r="E105" s="171"/>
      <c r="F105" s="172"/>
      <c r="G105" s="173"/>
      <c r="H105" s="174"/>
    </row>
    <row r="106" spans="1:8" x14ac:dyDescent="0.25">
      <c r="A106" s="169"/>
      <c r="B106" s="149"/>
      <c r="C106" s="149"/>
      <c r="D106" s="175"/>
      <c r="E106" s="171"/>
      <c r="F106" s="172"/>
      <c r="G106" s="173"/>
      <c r="H106" s="174"/>
    </row>
    <row r="107" spans="1:8" x14ac:dyDescent="0.25">
      <c r="A107" s="169"/>
      <c r="B107" s="149"/>
      <c r="C107" s="149"/>
      <c r="D107" s="175"/>
      <c r="E107" s="171"/>
      <c r="F107" s="172"/>
      <c r="G107" s="173"/>
      <c r="H107" s="174"/>
    </row>
    <row r="108" spans="1:8" x14ac:dyDescent="0.25">
      <c r="A108" s="169"/>
      <c r="B108" s="149"/>
      <c r="C108" s="149"/>
      <c r="D108" s="175"/>
      <c r="E108" s="171"/>
      <c r="F108" s="172"/>
      <c r="G108" s="173"/>
      <c r="H108" s="174"/>
    </row>
    <row r="109" spans="1:8" x14ac:dyDescent="0.25">
      <c r="A109" s="169"/>
      <c r="B109" s="149"/>
      <c r="C109" s="149"/>
      <c r="D109" s="175"/>
      <c r="E109" s="171"/>
      <c r="F109" s="172"/>
      <c r="G109" s="173"/>
      <c r="H109" s="174"/>
    </row>
    <row r="110" spans="1:8" x14ac:dyDescent="0.25">
      <c r="A110" s="169"/>
      <c r="B110" s="149"/>
      <c r="C110" s="149"/>
      <c r="D110" s="175"/>
      <c r="E110" s="171"/>
      <c r="F110" s="172"/>
      <c r="G110" s="173"/>
      <c r="H110" s="174"/>
    </row>
    <row r="111" spans="1:8" x14ac:dyDescent="0.25">
      <c r="A111" s="169"/>
      <c r="B111" s="149"/>
      <c r="C111" s="149"/>
      <c r="D111" s="175"/>
      <c r="E111" s="171"/>
      <c r="F111" s="172"/>
      <c r="G111" s="173"/>
      <c r="H111" s="174"/>
    </row>
    <row r="112" spans="1:8" x14ac:dyDescent="0.25">
      <c r="A112" s="169"/>
      <c r="B112" s="149"/>
      <c r="C112" s="149"/>
      <c r="D112" s="175"/>
      <c r="E112" s="171"/>
      <c r="F112" s="172"/>
      <c r="G112" s="173"/>
      <c r="H112" s="174"/>
    </row>
    <row r="113" spans="1:8" x14ac:dyDescent="0.25">
      <c r="A113" s="169"/>
      <c r="B113" s="149"/>
      <c r="C113" s="149"/>
      <c r="D113" s="175"/>
      <c r="E113" s="171"/>
      <c r="F113" s="172"/>
      <c r="G113" s="173"/>
      <c r="H113" s="174"/>
    </row>
    <row r="114" spans="1:8" x14ac:dyDescent="0.25">
      <c r="A114" s="169"/>
      <c r="B114" s="149"/>
      <c r="C114" s="149"/>
      <c r="D114" s="175"/>
      <c r="E114" s="171"/>
      <c r="F114" s="172"/>
      <c r="G114" s="173"/>
      <c r="H114" s="174"/>
    </row>
    <row r="115" spans="1:8" x14ac:dyDescent="0.25">
      <c r="A115" s="169"/>
      <c r="B115" s="149"/>
      <c r="C115" s="149"/>
      <c r="D115" s="175"/>
      <c r="E115" s="171"/>
      <c r="F115" s="172"/>
      <c r="G115" s="173"/>
      <c r="H115" s="174"/>
    </row>
    <row r="116" spans="1:8" x14ac:dyDescent="0.25">
      <c r="A116" s="169"/>
      <c r="B116" s="149"/>
      <c r="C116" s="149"/>
      <c r="D116" s="175"/>
      <c r="E116" s="171"/>
      <c r="F116" s="172"/>
      <c r="G116" s="173"/>
      <c r="H116" s="174"/>
    </row>
    <row r="117" spans="1:8" x14ac:dyDescent="0.25">
      <c r="A117" s="169"/>
      <c r="B117" s="149"/>
      <c r="C117" s="149"/>
      <c r="D117" s="175"/>
      <c r="E117" s="171"/>
      <c r="F117" s="172"/>
      <c r="G117" s="173"/>
      <c r="H117" s="174"/>
    </row>
    <row r="118" spans="1:8" x14ac:dyDescent="0.25">
      <c r="A118" s="169"/>
      <c r="B118" s="149"/>
      <c r="C118" s="149"/>
      <c r="D118" s="175"/>
      <c r="E118" s="171"/>
      <c r="F118" s="172"/>
      <c r="G118" s="173"/>
      <c r="H118" s="174"/>
    </row>
    <row r="119" spans="1:8" x14ac:dyDescent="0.25">
      <c r="A119" s="169"/>
      <c r="B119" s="149"/>
      <c r="C119" s="149"/>
      <c r="D119" s="175"/>
      <c r="E119" s="171"/>
      <c r="F119" s="172"/>
      <c r="G119" s="173"/>
      <c r="H119" s="174"/>
    </row>
    <row r="120" spans="1:8" x14ac:dyDescent="0.25">
      <c r="A120" s="169"/>
      <c r="B120" s="149"/>
      <c r="C120" s="149"/>
      <c r="D120" s="175"/>
      <c r="E120" s="171"/>
      <c r="F120" s="172"/>
      <c r="G120" s="173"/>
      <c r="H120" s="174"/>
    </row>
    <row r="121" spans="1:8" x14ac:dyDescent="0.25">
      <c r="A121" s="169"/>
      <c r="B121" s="149"/>
      <c r="C121" s="149"/>
      <c r="D121" s="175"/>
      <c r="E121" s="171"/>
      <c r="F121" s="172"/>
      <c r="G121" s="173"/>
      <c r="H121" s="174"/>
    </row>
    <row r="122" spans="1:8" x14ac:dyDescent="0.25">
      <c r="A122" s="169"/>
      <c r="B122" s="149"/>
      <c r="C122" s="149"/>
      <c r="D122" s="175"/>
      <c r="E122" s="171"/>
      <c r="F122" s="172"/>
      <c r="G122" s="173"/>
      <c r="H122" s="174"/>
    </row>
    <row r="123" spans="1:8" x14ac:dyDescent="0.25">
      <c r="A123" s="169"/>
      <c r="B123" s="149"/>
      <c r="C123" s="149"/>
      <c r="D123" s="175"/>
      <c r="E123" s="171"/>
      <c r="F123" s="172"/>
      <c r="G123" s="173"/>
      <c r="H123" s="174"/>
    </row>
    <row r="124" spans="1:8" x14ac:dyDescent="0.25">
      <c r="A124" s="169"/>
      <c r="B124" s="149"/>
      <c r="C124" s="149"/>
      <c r="D124" s="175"/>
      <c r="E124" s="171"/>
      <c r="F124" s="172"/>
      <c r="G124" s="173"/>
      <c r="H124" s="174"/>
    </row>
    <row r="125" spans="1:8" x14ac:dyDescent="0.25">
      <c r="A125" s="169"/>
      <c r="B125" s="149"/>
      <c r="C125" s="149"/>
      <c r="D125" s="175"/>
      <c r="E125" s="171"/>
      <c r="F125" s="172"/>
      <c r="G125" s="173"/>
      <c r="H125" s="174"/>
    </row>
    <row r="126" spans="1:8" x14ac:dyDescent="0.25">
      <c r="A126" s="169"/>
      <c r="B126" s="149"/>
      <c r="C126" s="149"/>
      <c r="D126" s="175"/>
      <c r="E126" s="171"/>
      <c r="F126" s="172"/>
      <c r="G126" s="173"/>
      <c r="H126" s="174"/>
    </row>
    <row r="127" spans="1:8" x14ac:dyDescent="0.25">
      <c r="A127" s="169"/>
      <c r="B127" s="149"/>
      <c r="C127" s="149"/>
      <c r="D127" s="175"/>
      <c r="E127" s="171"/>
      <c r="F127" s="172"/>
      <c r="G127" s="173"/>
      <c r="H127" s="174"/>
    </row>
    <row r="128" spans="1:8" x14ac:dyDescent="0.25">
      <c r="A128" s="169"/>
      <c r="B128" s="149"/>
      <c r="C128" s="149"/>
      <c r="D128" s="175"/>
      <c r="E128" s="171"/>
      <c r="F128" s="172"/>
      <c r="G128" s="173"/>
      <c r="H128" s="174"/>
    </row>
    <row r="129" spans="1:8" x14ac:dyDescent="0.25">
      <c r="A129" s="169"/>
      <c r="B129" s="149"/>
      <c r="C129" s="149"/>
      <c r="D129" s="175"/>
      <c r="E129" s="171"/>
      <c r="F129" s="172"/>
      <c r="G129" s="173"/>
      <c r="H129" s="174"/>
    </row>
    <row r="130" spans="1:8" x14ac:dyDescent="0.25">
      <c r="A130" s="169"/>
      <c r="B130" s="149"/>
      <c r="C130" s="149"/>
      <c r="D130" s="175"/>
      <c r="E130" s="171"/>
      <c r="F130" s="172"/>
      <c r="G130" s="173"/>
      <c r="H130" s="174"/>
    </row>
    <row r="131" spans="1:8" x14ac:dyDescent="0.25">
      <c r="A131" s="169"/>
      <c r="B131" s="149"/>
      <c r="C131" s="149"/>
      <c r="D131" s="175"/>
      <c r="E131" s="171"/>
      <c r="F131" s="172"/>
      <c r="G131" s="173"/>
      <c r="H131" s="174"/>
    </row>
    <row r="132" spans="1:8" x14ac:dyDescent="0.25">
      <c r="A132" s="169"/>
      <c r="B132" s="149"/>
      <c r="C132" s="149"/>
      <c r="D132" s="175"/>
      <c r="E132" s="171"/>
      <c r="F132" s="172"/>
      <c r="G132" s="173"/>
      <c r="H132" s="174"/>
    </row>
    <row r="133" spans="1:8" x14ac:dyDescent="0.25">
      <c r="A133" s="169"/>
      <c r="B133" s="149"/>
      <c r="C133" s="149"/>
      <c r="D133" s="175"/>
      <c r="E133" s="171"/>
      <c r="F133" s="172"/>
      <c r="G133" s="173"/>
      <c r="H133" s="174"/>
    </row>
    <row r="134" spans="1:8" x14ac:dyDescent="0.25">
      <c r="A134" s="169"/>
      <c r="B134" s="149"/>
      <c r="C134" s="149"/>
      <c r="D134" s="175"/>
      <c r="E134" s="171"/>
      <c r="F134" s="172"/>
      <c r="G134" s="173"/>
      <c r="H134" s="174"/>
    </row>
    <row r="135" spans="1:8" x14ac:dyDescent="0.25">
      <c r="A135" s="169"/>
      <c r="B135" s="149"/>
      <c r="C135" s="149"/>
      <c r="D135" s="175"/>
      <c r="E135" s="171"/>
      <c r="F135" s="172"/>
      <c r="G135" s="173"/>
      <c r="H135" s="174"/>
    </row>
    <row r="136" spans="1:8" x14ac:dyDescent="0.25">
      <c r="A136" s="169"/>
      <c r="B136" s="149"/>
      <c r="C136" s="149"/>
      <c r="D136" s="175"/>
      <c r="E136" s="171"/>
      <c r="F136" s="172"/>
      <c r="G136" s="173"/>
      <c r="H136" s="174"/>
    </row>
    <row r="137" spans="1:8" x14ac:dyDescent="0.25">
      <c r="A137" s="169"/>
      <c r="B137" s="149"/>
      <c r="C137" s="149"/>
      <c r="D137" s="175"/>
      <c r="E137" s="171"/>
      <c r="F137" s="172"/>
      <c r="G137" s="173"/>
      <c r="H137" s="174"/>
    </row>
    <row r="138" spans="1:8" x14ac:dyDescent="0.25">
      <c r="A138" s="169"/>
      <c r="B138" s="149"/>
      <c r="C138" s="149"/>
      <c r="D138" s="175"/>
      <c r="E138" s="171"/>
      <c r="F138" s="172"/>
      <c r="G138" s="173"/>
      <c r="H138" s="174"/>
    </row>
    <row r="139" spans="1:8" x14ac:dyDescent="0.25">
      <c r="A139" s="169"/>
      <c r="B139" s="149"/>
      <c r="C139" s="149"/>
      <c r="D139" s="175"/>
      <c r="E139" s="171"/>
      <c r="F139" s="172"/>
      <c r="G139" s="173"/>
      <c r="H139" s="174"/>
    </row>
    <row r="140" spans="1:8" x14ac:dyDescent="0.25">
      <c r="A140" s="169"/>
      <c r="B140" s="149"/>
      <c r="C140" s="149"/>
      <c r="D140" s="175"/>
      <c r="E140" s="171"/>
      <c r="F140" s="172"/>
      <c r="G140" s="173"/>
      <c r="H140" s="174"/>
    </row>
    <row r="141" spans="1:8" x14ac:dyDescent="0.25">
      <c r="A141" s="169"/>
      <c r="B141" s="149"/>
      <c r="C141" s="149"/>
      <c r="D141" s="175"/>
      <c r="E141" s="171"/>
      <c r="F141" s="172"/>
      <c r="G141" s="173"/>
      <c r="H141" s="174"/>
    </row>
    <row r="142" spans="1:8" x14ac:dyDescent="0.25">
      <c r="A142" s="169"/>
      <c r="B142" s="149"/>
      <c r="C142" s="149"/>
      <c r="D142" s="175"/>
      <c r="E142" s="171"/>
      <c r="F142" s="172"/>
      <c r="G142" s="173"/>
      <c r="H142" s="174"/>
    </row>
    <row r="143" spans="1:8" x14ac:dyDescent="0.25">
      <c r="A143" s="169"/>
      <c r="B143" s="149"/>
      <c r="C143" s="149"/>
      <c r="D143" s="175"/>
      <c r="E143" s="171"/>
      <c r="F143" s="172"/>
      <c r="G143" s="173"/>
      <c r="H143" s="174"/>
    </row>
    <row r="144" spans="1:8" x14ac:dyDescent="0.25">
      <c r="A144" s="169"/>
      <c r="B144" s="149"/>
      <c r="C144" s="149"/>
      <c r="D144" s="175"/>
      <c r="E144" s="171"/>
      <c r="F144" s="172"/>
      <c r="G144" s="173"/>
      <c r="H144" s="174"/>
    </row>
    <row r="145" spans="1:8" x14ac:dyDescent="0.25">
      <c r="A145" s="169"/>
      <c r="B145" s="149"/>
      <c r="C145" s="149"/>
      <c r="D145" s="175"/>
      <c r="E145" s="171"/>
      <c r="F145" s="172"/>
      <c r="G145" s="173"/>
      <c r="H145" s="174"/>
    </row>
    <row r="146" spans="1:8" x14ac:dyDescent="0.25">
      <c r="A146" s="169"/>
      <c r="B146" s="149"/>
      <c r="C146" s="149"/>
      <c r="D146" s="175"/>
      <c r="E146" s="171"/>
      <c r="F146" s="172"/>
      <c r="G146" s="173"/>
      <c r="H146" s="174"/>
    </row>
    <row r="147" spans="1:8" x14ac:dyDescent="0.25">
      <c r="A147" s="169"/>
      <c r="B147" s="149"/>
      <c r="C147" s="149"/>
      <c r="D147" s="175"/>
      <c r="E147" s="171"/>
      <c r="F147" s="172"/>
      <c r="G147" s="173"/>
      <c r="H147" s="174"/>
    </row>
    <row r="148" spans="1:8" x14ac:dyDescent="0.25">
      <c r="A148" s="169"/>
      <c r="B148" s="149"/>
      <c r="C148" s="149"/>
      <c r="D148" s="175"/>
      <c r="E148" s="171"/>
      <c r="F148" s="172"/>
      <c r="G148" s="173"/>
      <c r="H148" s="174"/>
    </row>
    <row r="149" spans="1:8" x14ac:dyDescent="0.25">
      <c r="A149" s="169"/>
      <c r="B149" s="149"/>
      <c r="C149" s="149"/>
      <c r="D149" s="175"/>
      <c r="E149" s="171"/>
      <c r="F149" s="172"/>
      <c r="G149" s="173"/>
      <c r="H149" s="174"/>
    </row>
    <row r="150" spans="1:8" x14ac:dyDescent="0.25">
      <c r="A150" s="169"/>
      <c r="B150" s="149"/>
      <c r="C150" s="149"/>
      <c r="D150" s="175"/>
      <c r="E150" s="171"/>
      <c r="F150" s="172"/>
      <c r="G150" s="173"/>
      <c r="H150" s="174"/>
    </row>
    <row r="151" spans="1:8" x14ac:dyDescent="0.25">
      <c r="A151" s="169"/>
      <c r="B151" s="149"/>
      <c r="C151" s="149"/>
      <c r="D151" s="175"/>
      <c r="E151" s="171"/>
      <c r="F151" s="172"/>
      <c r="G151" s="173"/>
      <c r="H151" s="174"/>
    </row>
    <row r="152" spans="1:8" x14ac:dyDescent="0.25">
      <c r="A152" s="169"/>
      <c r="B152" s="149"/>
      <c r="C152" s="149"/>
      <c r="D152" s="175"/>
      <c r="E152" s="171"/>
      <c r="F152" s="172"/>
      <c r="G152" s="173"/>
      <c r="H152" s="174"/>
    </row>
    <row r="153" spans="1:8" x14ac:dyDescent="0.25">
      <c r="A153" s="169"/>
      <c r="B153" s="149"/>
      <c r="C153" s="149"/>
      <c r="D153" s="175"/>
      <c r="E153" s="171"/>
      <c r="F153" s="172"/>
      <c r="G153" s="173"/>
      <c r="H153" s="174"/>
    </row>
    <row r="154" spans="1:8" x14ac:dyDescent="0.25">
      <c r="A154" s="169"/>
      <c r="B154" s="149"/>
      <c r="C154" s="149"/>
      <c r="D154" s="175"/>
      <c r="E154" s="171"/>
      <c r="F154" s="172"/>
      <c r="G154" s="173"/>
      <c r="H154" s="174"/>
    </row>
    <row r="155" spans="1:8" x14ac:dyDescent="0.25">
      <c r="A155" s="169"/>
      <c r="B155" s="149"/>
      <c r="C155" s="149"/>
      <c r="D155" s="175"/>
      <c r="E155" s="171"/>
      <c r="F155" s="172"/>
      <c r="G155" s="173"/>
      <c r="H155" s="174"/>
    </row>
    <row r="156" spans="1:8" x14ac:dyDescent="0.25">
      <c r="A156" s="169"/>
      <c r="B156" s="149"/>
      <c r="C156" s="149"/>
      <c r="D156" s="175"/>
      <c r="E156" s="171"/>
      <c r="F156" s="172"/>
      <c r="G156" s="173"/>
      <c r="H156" s="174"/>
    </row>
    <row r="157" spans="1:8" x14ac:dyDescent="0.25">
      <c r="A157" s="169"/>
      <c r="B157" s="149"/>
      <c r="C157" s="149"/>
      <c r="D157" s="175"/>
      <c r="E157" s="171"/>
      <c r="F157" s="172"/>
      <c r="G157" s="173"/>
      <c r="H157" s="174"/>
    </row>
    <row r="158" spans="1:8" x14ac:dyDescent="0.25">
      <c r="A158" s="169"/>
      <c r="B158" s="149"/>
      <c r="C158" s="149"/>
      <c r="D158" s="175"/>
      <c r="E158" s="171"/>
      <c r="F158" s="172"/>
      <c r="G158" s="173"/>
      <c r="H158" s="174"/>
    </row>
    <row r="159" spans="1:8" x14ac:dyDescent="0.25">
      <c r="A159" s="169"/>
      <c r="B159" s="149"/>
      <c r="C159" s="149"/>
      <c r="D159" s="175"/>
      <c r="E159" s="171"/>
      <c r="F159" s="172"/>
      <c r="G159" s="173"/>
      <c r="H159" s="174"/>
    </row>
    <row r="160" spans="1:8" x14ac:dyDescent="0.25">
      <c r="A160" s="169"/>
      <c r="B160" s="149"/>
      <c r="C160" s="149"/>
      <c r="D160" s="175"/>
      <c r="E160" s="171"/>
      <c r="F160" s="172"/>
      <c r="G160" s="173"/>
      <c r="H160" s="174"/>
    </row>
    <row r="161" spans="1:8" x14ac:dyDescent="0.25">
      <c r="A161" s="169"/>
      <c r="B161" s="149"/>
      <c r="C161" s="149"/>
      <c r="D161" s="175"/>
      <c r="E161" s="171"/>
      <c r="F161" s="172"/>
      <c r="G161" s="173"/>
      <c r="H161" s="174"/>
    </row>
    <row r="162" spans="1:8" x14ac:dyDescent="0.25">
      <c r="A162" s="169"/>
      <c r="B162" s="149"/>
      <c r="C162" s="149"/>
      <c r="D162" s="175"/>
      <c r="E162" s="171"/>
      <c r="F162" s="172"/>
      <c r="G162" s="173"/>
      <c r="H162" s="174"/>
    </row>
    <row r="163" spans="1:8" x14ac:dyDescent="0.25">
      <c r="A163" s="169"/>
      <c r="B163" s="149"/>
      <c r="C163" s="149"/>
      <c r="D163" s="175"/>
      <c r="E163" s="171"/>
      <c r="F163" s="172"/>
      <c r="G163" s="173"/>
      <c r="H163" s="174"/>
    </row>
    <row r="164" spans="1:8" x14ac:dyDescent="0.25">
      <c r="A164" s="169"/>
      <c r="B164" s="149"/>
      <c r="C164" s="149"/>
      <c r="D164" s="175"/>
      <c r="E164" s="171"/>
      <c r="F164" s="172"/>
      <c r="G164" s="173"/>
      <c r="H164" s="174"/>
    </row>
    <row r="165" spans="1:8" x14ac:dyDescent="0.25">
      <c r="A165" s="169"/>
      <c r="B165" s="149"/>
      <c r="C165" s="149"/>
      <c r="D165" s="175"/>
      <c r="E165" s="171"/>
      <c r="F165" s="172"/>
      <c r="G165" s="173"/>
      <c r="H165" s="174"/>
    </row>
    <row r="166" spans="1:8" x14ac:dyDescent="0.25">
      <c r="A166" s="169"/>
      <c r="B166" s="149"/>
      <c r="C166" s="149"/>
      <c r="D166" s="175"/>
      <c r="E166" s="171"/>
      <c r="F166" s="172"/>
      <c r="G166" s="173"/>
      <c r="H166" s="174"/>
    </row>
    <row r="167" spans="1:8" x14ac:dyDescent="0.25">
      <c r="A167" s="169"/>
      <c r="B167" s="149"/>
      <c r="C167" s="149"/>
      <c r="D167" s="175"/>
      <c r="E167" s="171"/>
      <c r="F167" s="172"/>
      <c r="G167" s="173"/>
      <c r="H167" s="174"/>
    </row>
    <row r="168" spans="1:8" x14ac:dyDescent="0.25">
      <c r="A168" s="169"/>
      <c r="B168" s="149"/>
      <c r="C168" s="149"/>
      <c r="D168" s="175"/>
      <c r="E168" s="171"/>
      <c r="F168" s="172"/>
      <c r="G168" s="173"/>
      <c r="H168" s="174"/>
    </row>
    <row r="169" spans="1:8" x14ac:dyDescent="0.25">
      <c r="A169" s="169"/>
      <c r="B169" s="149"/>
      <c r="C169" s="149"/>
      <c r="D169" s="175"/>
      <c r="E169" s="171"/>
      <c r="F169" s="172"/>
      <c r="G169" s="173"/>
      <c r="H169" s="174"/>
    </row>
    <row r="170" spans="1:8" x14ac:dyDescent="0.25">
      <c r="A170" s="169"/>
      <c r="B170" s="149"/>
      <c r="C170" s="149"/>
      <c r="D170" s="175"/>
      <c r="E170" s="171"/>
      <c r="F170" s="172"/>
      <c r="G170" s="173"/>
      <c r="H170" s="174"/>
    </row>
    <row r="171" spans="1:8" x14ac:dyDescent="0.25">
      <c r="A171" s="169"/>
      <c r="B171" s="149"/>
      <c r="C171" s="149"/>
      <c r="D171" s="175"/>
      <c r="E171" s="171"/>
      <c r="F171" s="172"/>
      <c r="G171" s="173"/>
      <c r="H171" s="174"/>
    </row>
    <row r="172" spans="1:8" x14ac:dyDescent="0.25">
      <c r="A172" s="169"/>
      <c r="B172" s="149"/>
      <c r="C172" s="149"/>
      <c r="D172" s="175"/>
      <c r="E172" s="171"/>
      <c r="F172" s="172"/>
      <c r="G172" s="173"/>
      <c r="H172" s="174"/>
    </row>
    <row r="173" spans="1:8" x14ac:dyDescent="0.25">
      <c r="A173" s="169"/>
      <c r="B173" s="149"/>
      <c r="C173" s="149"/>
      <c r="D173" s="175"/>
      <c r="E173" s="171"/>
      <c r="F173" s="172"/>
      <c r="G173" s="173"/>
      <c r="H173" s="174"/>
    </row>
    <row r="174" spans="1:8" x14ac:dyDescent="0.25">
      <c r="A174" s="169"/>
      <c r="B174" s="149"/>
      <c r="C174" s="149"/>
      <c r="D174" s="175"/>
      <c r="E174" s="171"/>
      <c r="F174" s="172"/>
      <c r="G174" s="173"/>
      <c r="H174" s="174"/>
    </row>
    <row r="175" spans="1:8" x14ac:dyDescent="0.25">
      <c r="A175" s="169"/>
      <c r="B175" s="149"/>
      <c r="C175" s="149"/>
      <c r="D175" s="175"/>
      <c r="E175" s="171"/>
      <c r="F175" s="172"/>
      <c r="G175" s="173"/>
      <c r="H175" s="174"/>
    </row>
    <row r="176" spans="1:8" x14ac:dyDescent="0.25">
      <c r="A176" s="169"/>
      <c r="B176" s="149"/>
      <c r="C176" s="149"/>
      <c r="D176" s="175"/>
      <c r="E176" s="171"/>
      <c r="F176" s="172"/>
      <c r="G176" s="173"/>
      <c r="H176" s="174"/>
    </row>
    <row r="177" spans="1:8" x14ac:dyDescent="0.25">
      <c r="A177" s="169"/>
      <c r="B177" s="149"/>
      <c r="C177" s="149"/>
      <c r="D177" s="175"/>
      <c r="E177" s="171"/>
      <c r="F177" s="172"/>
      <c r="G177" s="173"/>
      <c r="H177" s="174"/>
    </row>
    <row r="178" spans="1:8" x14ac:dyDescent="0.25">
      <c r="A178" s="169"/>
      <c r="B178" s="149"/>
      <c r="C178" s="149"/>
      <c r="D178" s="175"/>
      <c r="E178" s="171"/>
      <c r="F178" s="172"/>
      <c r="G178" s="173"/>
      <c r="H178" s="174"/>
    </row>
    <row r="179" spans="1:8" x14ac:dyDescent="0.25">
      <c r="A179" s="169"/>
      <c r="B179" s="149"/>
      <c r="C179" s="149"/>
      <c r="D179" s="175"/>
      <c r="E179" s="171"/>
      <c r="F179" s="172"/>
      <c r="G179" s="173"/>
      <c r="H179" s="174"/>
    </row>
    <row r="180" spans="1:8" x14ac:dyDescent="0.25">
      <c r="A180" s="169"/>
      <c r="B180" s="149"/>
      <c r="C180" s="149"/>
      <c r="D180" s="175"/>
      <c r="E180" s="171"/>
      <c r="F180" s="172"/>
      <c r="G180" s="173"/>
      <c r="H180" s="174"/>
    </row>
    <row r="181" spans="1:8" x14ac:dyDescent="0.25">
      <c r="A181" s="169"/>
      <c r="B181" s="149"/>
      <c r="C181" s="149"/>
      <c r="D181" s="175"/>
      <c r="E181" s="171"/>
      <c r="F181" s="172"/>
      <c r="G181" s="173"/>
      <c r="H181" s="174"/>
    </row>
    <row r="182" spans="1:8" x14ac:dyDescent="0.25">
      <c r="A182" s="169"/>
      <c r="B182" s="149"/>
      <c r="C182" s="149"/>
      <c r="D182" s="175"/>
      <c r="E182" s="171"/>
      <c r="F182" s="172"/>
      <c r="G182" s="173"/>
      <c r="H182" s="174"/>
    </row>
    <row r="183" spans="1:8" x14ac:dyDescent="0.25">
      <c r="A183" s="169"/>
      <c r="B183" s="149"/>
      <c r="C183" s="149"/>
      <c r="D183" s="175"/>
      <c r="E183" s="171"/>
      <c r="F183" s="172"/>
      <c r="G183" s="173"/>
      <c r="H183" s="174"/>
    </row>
    <row r="184" spans="1:8" x14ac:dyDescent="0.25">
      <c r="A184" s="169"/>
      <c r="B184" s="149"/>
      <c r="C184" s="149"/>
      <c r="D184" s="175"/>
      <c r="E184" s="171"/>
      <c r="F184" s="172"/>
      <c r="G184" s="173"/>
      <c r="H184" s="174"/>
    </row>
    <row r="185" spans="1:8" x14ac:dyDescent="0.25">
      <c r="A185" s="169"/>
      <c r="B185" s="149"/>
      <c r="C185" s="149"/>
      <c r="D185" s="175"/>
      <c r="E185" s="171"/>
      <c r="F185" s="172"/>
      <c r="G185" s="173"/>
      <c r="H185" s="174"/>
    </row>
    <row r="186" spans="1:8" x14ac:dyDescent="0.25">
      <c r="A186" s="169"/>
      <c r="B186" s="149"/>
      <c r="C186" s="149"/>
      <c r="D186" s="175"/>
      <c r="E186" s="171"/>
      <c r="F186" s="172"/>
      <c r="G186" s="173"/>
      <c r="H186" s="174"/>
    </row>
    <row r="187" spans="1:8" x14ac:dyDescent="0.25">
      <c r="A187" s="169"/>
      <c r="B187" s="149"/>
      <c r="C187" s="149"/>
      <c r="D187" s="175"/>
      <c r="E187" s="171"/>
      <c r="F187" s="172"/>
      <c r="G187" s="173"/>
      <c r="H187" s="174"/>
    </row>
    <row r="188" spans="1:8" x14ac:dyDescent="0.25">
      <c r="A188" s="169"/>
      <c r="B188" s="149"/>
      <c r="C188" s="149"/>
      <c r="D188" s="175"/>
      <c r="E188" s="171"/>
      <c r="F188" s="172"/>
      <c r="G188" s="173"/>
      <c r="H188" s="174"/>
    </row>
    <row r="189" spans="1:8" x14ac:dyDescent="0.25">
      <c r="A189" s="169"/>
      <c r="B189" s="149"/>
      <c r="C189" s="149"/>
      <c r="D189" s="175"/>
      <c r="E189" s="171"/>
      <c r="F189" s="172"/>
      <c r="G189" s="173"/>
      <c r="H189" s="174"/>
    </row>
    <row r="190" spans="1:8" x14ac:dyDescent="0.25">
      <c r="A190" s="169"/>
      <c r="B190" s="149"/>
      <c r="C190" s="149"/>
      <c r="D190" s="175"/>
      <c r="E190" s="171"/>
      <c r="F190" s="172"/>
      <c r="G190" s="173"/>
      <c r="H190" s="174"/>
    </row>
    <row r="191" spans="1:8" x14ac:dyDescent="0.25">
      <c r="A191" s="169"/>
      <c r="B191" s="149"/>
      <c r="C191" s="149"/>
      <c r="D191" s="175"/>
      <c r="E191" s="171"/>
      <c r="F191" s="172"/>
      <c r="G191" s="173"/>
      <c r="H191" s="174"/>
    </row>
    <row r="192" spans="1:8" x14ac:dyDescent="0.25">
      <c r="A192" s="169"/>
      <c r="B192" s="149"/>
      <c r="C192" s="149"/>
      <c r="D192" s="175"/>
      <c r="E192" s="171"/>
      <c r="F192" s="172"/>
      <c r="G192" s="173"/>
      <c r="H192" s="174"/>
    </row>
    <row r="193" spans="1:8" x14ac:dyDescent="0.25">
      <c r="A193" s="169"/>
      <c r="B193" s="149"/>
      <c r="C193" s="149"/>
      <c r="D193" s="175"/>
      <c r="E193" s="171"/>
      <c r="F193" s="172"/>
      <c r="G193" s="173"/>
      <c r="H193" s="174"/>
    </row>
    <row r="194" spans="1:8" x14ac:dyDescent="0.25">
      <c r="A194" s="169"/>
      <c r="B194" s="149"/>
      <c r="C194" s="149"/>
      <c r="D194" s="175"/>
      <c r="E194" s="171"/>
      <c r="F194" s="172"/>
      <c r="G194" s="173"/>
      <c r="H194" s="174"/>
    </row>
    <row r="195" spans="1:8" x14ac:dyDescent="0.25">
      <c r="A195" s="169"/>
      <c r="B195" s="149"/>
      <c r="C195" s="149"/>
      <c r="D195" s="175"/>
      <c r="E195" s="171"/>
      <c r="F195" s="172"/>
      <c r="G195" s="173"/>
      <c r="H195" s="174"/>
    </row>
    <row r="196" spans="1:8" x14ac:dyDescent="0.25">
      <c r="A196" s="169"/>
      <c r="B196" s="149"/>
      <c r="C196" s="149"/>
      <c r="D196" s="175"/>
      <c r="E196" s="171"/>
      <c r="F196" s="172"/>
      <c r="G196" s="173"/>
      <c r="H196" s="174"/>
    </row>
    <row r="197" spans="1:8" x14ac:dyDescent="0.25">
      <c r="A197" s="169"/>
      <c r="B197" s="149"/>
      <c r="C197" s="149"/>
      <c r="D197" s="175"/>
      <c r="E197" s="171"/>
      <c r="F197" s="172"/>
      <c r="G197" s="173"/>
      <c r="H197" s="174"/>
    </row>
    <row r="198" spans="1:8" x14ac:dyDescent="0.25">
      <c r="A198" s="169"/>
      <c r="B198" s="149"/>
      <c r="C198" s="149"/>
      <c r="D198" s="175"/>
      <c r="E198" s="171"/>
      <c r="F198" s="172"/>
      <c r="G198" s="173"/>
      <c r="H198" s="174"/>
    </row>
    <row r="199" spans="1:8" x14ac:dyDescent="0.25">
      <c r="A199" s="169"/>
      <c r="B199" s="149"/>
      <c r="C199" s="149"/>
      <c r="D199" s="175"/>
      <c r="E199" s="171"/>
      <c r="F199" s="172"/>
      <c r="G199" s="173"/>
      <c r="H199" s="174"/>
    </row>
    <row r="200" spans="1:8" x14ac:dyDescent="0.25">
      <c r="A200" s="169"/>
      <c r="B200" s="149"/>
      <c r="C200" s="149"/>
      <c r="D200" s="175"/>
      <c r="E200" s="171"/>
      <c r="F200" s="172"/>
      <c r="G200" s="173"/>
      <c r="H200" s="174"/>
    </row>
    <row r="201" spans="1:8" x14ac:dyDescent="0.25">
      <c r="A201" s="169"/>
      <c r="B201" s="149"/>
      <c r="C201" s="149"/>
      <c r="D201" s="175"/>
      <c r="E201" s="171"/>
      <c r="F201" s="172"/>
      <c r="G201" s="173"/>
      <c r="H201" s="174"/>
    </row>
    <row r="202" spans="1:8" x14ac:dyDescent="0.25">
      <c r="A202" s="169"/>
      <c r="B202" s="149"/>
      <c r="C202" s="149"/>
      <c r="D202" s="175"/>
      <c r="E202" s="171"/>
      <c r="F202" s="172"/>
      <c r="G202" s="173"/>
      <c r="H202" s="174"/>
    </row>
    <row r="203" spans="1:8" x14ac:dyDescent="0.25">
      <c r="A203" s="169"/>
      <c r="B203" s="149"/>
      <c r="C203" s="149"/>
      <c r="D203" s="175"/>
      <c r="E203" s="171"/>
      <c r="F203" s="172"/>
      <c r="G203" s="173"/>
      <c r="H203" s="174"/>
    </row>
    <row r="204" spans="1:8" x14ac:dyDescent="0.25">
      <c r="A204" s="169"/>
      <c r="B204" s="149"/>
      <c r="C204" s="149"/>
      <c r="D204" s="175"/>
      <c r="E204" s="171"/>
      <c r="F204" s="172"/>
      <c r="G204" s="173"/>
      <c r="H204" s="174"/>
    </row>
    <row r="205" spans="1:8" x14ac:dyDescent="0.25">
      <c r="A205" s="169"/>
      <c r="B205" s="149"/>
      <c r="C205" s="149"/>
      <c r="D205" s="175"/>
      <c r="E205" s="171"/>
      <c r="F205" s="172"/>
      <c r="G205" s="173"/>
      <c r="H205" s="174"/>
    </row>
    <row r="206" spans="1:8" x14ac:dyDescent="0.25">
      <c r="A206" s="169"/>
      <c r="B206" s="149"/>
      <c r="C206" s="149"/>
      <c r="D206" s="175"/>
      <c r="E206" s="171"/>
      <c r="F206" s="172"/>
      <c r="G206" s="173"/>
      <c r="H206" s="174"/>
    </row>
    <row r="207" spans="1:8" x14ac:dyDescent="0.25">
      <c r="A207" s="169"/>
      <c r="B207" s="149"/>
      <c r="C207" s="149"/>
      <c r="D207" s="175"/>
      <c r="E207" s="171"/>
      <c r="F207" s="172"/>
      <c r="G207" s="173"/>
      <c r="H207" s="174"/>
    </row>
    <row r="208" spans="1:8" x14ac:dyDescent="0.25">
      <c r="A208" s="169"/>
      <c r="B208" s="149"/>
      <c r="C208" s="149"/>
      <c r="D208" s="175"/>
      <c r="E208" s="171"/>
      <c r="F208" s="172"/>
      <c r="G208" s="173"/>
      <c r="H208" s="174"/>
    </row>
    <row r="209" spans="1:8" x14ac:dyDescent="0.25">
      <c r="A209" s="169"/>
      <c r="B209" s="149"/>
      <c r="C209" s="149"/>
      <c r="D209" s="175"/>
      <c r="E209" s="171"/>
      <c r="F209" s="172"/>
      <c r="G209" s="173"/>
      <c r="H209" s="174"/>
    </row>
    <row r="210" spans="1:8" x14ac:dyDescent="0.25">
      <c r="A210" s="169"/>
      <c r="B210" s="149"/>
      <c r="C210" s="149"/>
      <c r="D210" s="175"/>
      <c r="E210" s="171"/>
      <c r="F210" s="172"/>
      <c r="G210" s="173"/>
      <c r="H210" s="174"/>
    </row>
    <row r="211" spans="1:8" x14ac:dyDescent="0.25">
      <c r="A211" s="169"/>
      <c r="B211" s="149"/>
      <c r="C211" s="149"/>
      <c r="D211" s="175"/>
      <c r="E211" s="171"/>
      <c r="F211" s="172"/>
      <c r="G211" s="173"/>
      <c r="H211" s="174"/>
    </row>
    <row r="212" spans="1:8" x14ac:dyDescent="0.25">
      <c r="A212" s="169"/>
      <c r="B212" s="149"/>
      <c r="C212" s="149"/>
      <c r="D212" s="175"/>
      <c r="E212" s="171"/>
      <c r="F212" s="172"/>
      <c r="G212" s="173"/>
      <c r="H212" s="174"/>
    </row>
    <row r="213" spans="1:8" x14ac:dyDescent="0.25">
      <c r="A213" s="169"/>
      <c r="B213" s="149"/>
      <c r="C213" s="149"/>
      <c r="D213" s="175"/>
      <c r="E213" s="171"/>
      <c r="F213" s="172"/>
      <c r="G213" s="173"/>
      <c r="H213" s="174"/>
    </row>
    <row r="214" spans="1:8" x14ac:dyDescent="0.25">
      <c r="A214" s="169"/>
      <c r="B214" s="149"/>
      <c r="C214" s="149"/>
      <c r="D214" s="175"/>
      <c r="E214" s="171"/>
      <c r="F214" s="172"/>
      <c r="G214" s="173"/>
      <c r="H214" s="174"/>
    </row>
    <row r="215" spans="1:8" x14ac:dyDescent="0.25">
      <c r="A215" s="169"/>
      <c r="B215" s="149"/>
      <c r="C215" s="149"/>
      <c r="D215" s="175"/>
      <c r="E215" s="171"/>
      <c r="F215" s="172"/>
      <c r="G215" s="173"/>
      <c r="H215" s="174"/>
    </row>
    <row r="216" spans="1:8" x14ac:dyDescent="0.25">
      <c r="A216" s="169"/>
      <c r="B216" s="149"/>
      <c r="C216" s="149"/>
      <c r="D216" s="175"/>
      <c r="E216" s="171"/>
      <c r="F216" s="172"/>
      <c r="G216" s="173"/>
      <c r="H216" s="174"/>
    </row>
    <row r="217" spans="1:8" x14ac:dyDescent="0.25">
      <c r="A217" s="169"/>
      <c r="B217" s="149"/>
      <c r="C217" s="149"/>
      <c r="D217" s="175"/>
      <c r="E217" s="171"/>
      <c r="F217" s="172"/>
      <c r="G217" s="173"/>
      <c r="H217" s="174"/>
    </row>
    <row r="218" spans="1:8" x14ac:dyDescent="0.25">
      <c r="A218" s="169"/>
      <c r="B218" s="149"/>
      <c r="C218" s="149"/>
      <c r="D218" s="175"/>
      <c r="E218" s="171"/>
      <c r="F218" s="172"/>
      <c r="G218" s="173"/>
      <c r="H218" s="174"/>
    </row>
    <row r="219" spans="1:8" x14ac:dyDescent="0.25">
      <c r="A219" s="169"/>
      <c r="B219" s="149"/>
      <c r="C219" s="149"/>
      <c r="D219" s="175"/>
      <c r="E219" s="171"/>
      <c r="F219" s="172"/>
      <c r="G219" s="173"/>
      <c r="H219" s="174"/>
    </row>
    <row r="220" spans="1:8" x14ac:dyDescent="0.25">
      <c r="A220" s="169"/>
      <c r="B220" s="149"/>
      <c r="C220" s="149"/>
      <c r="D220" s="175"/>
      <c r="E220" s="171"/>
      <c r="F220" s="172"/>
      <c r="G220" s="173"/>
      <c r="H220" s="174"/>
    </row>
    <row r="221" spans="1:8" x14ac:dyDescent="0.25">
      <c r="A221" s="169"/>
      <c r="B221" s="149"/>
      <c r="C221" s="149"/>
      <c r="D221" s="175"/>
      <c r="E221" s="171"/>
      <c r="F221" s="172"/>
      <c r="G221" s="173"/>
      <c r="H221" s="174"/>
    </row>
    <row r="222" spans="1:8" x14ac:dyDescent="0.25">
      <c r="A222" s="169"/>
      <c r="B222" s="149"/>
      <c r="C222" s="149"/>
      <c r="D222" s="175"/>
      <c r="E222" s="171"/>
      <c r="F222" s="172"/>
      <c r="G222" s="173"/>
      <c r="H222" s="174"/>
    </row>
    <row r="223" spans="1:8" x14ac:dyDescent="0.25">
      <c r="A223" s="169"/>
      <c r="B223" s="149"/>
      <c r="C223" s="149"/>
      <c r="D223" s="175"/>
      <c r="E223" s="171"/>
      <c r="F223" s="172"/>
      <c r="G223" s="173"/>
      <c r="H223" s="174"/>
    </row>
    <row r="224" spans="1:8" x14ac:dyDescent="0.25">
      <c r="A224" s="169"/>
      <c r="B224" s="149"/>
      <c r="C224" s="149"/>
      <c r="D224" s="175"/>
      <c r="E224" s="171"/>
      <c r="F224" s="172"/>
      <c r="G224" s="173"/>
      <c r="H224" s="174"/>
    </row>
    <row r="225" spans="1:8" x14ac:dyDescent="0.25">
      <c r="A225" s="169"/>
      <c r="B225" s="149"/>
      <c r="C225" s="149"/>
      <c r="D225" s="175"/>
      <c r="E225" s="171"/>
      <c r="F225" s="172"/>
      <c r="G225" s="173"/>
      <c r="H225" s="174"/>
    </row>
    <row r="226" spans="1:8" x14ac:dyDescent="0.25">
      <c r="A226" s="169"/>
      <c r="B226" s="149"/>
      <c r="C226" s="149"/>
      <c r="D226" s="175"/>
      <c r="E226" s="171"/>
      <c r="F226" s="172"/>
      <c r="G226" s="173"/>
      <c r="H226" s="174"/>
    </row>
    <row r="227" spans="1:8" x14ac:dyDescent="0.25">
      <c r="A227" s="169"/>
      <c r="B227" s="149"/>
      <c r="C227" s="149"/>
      <c r="D227" s="175"/>
      <c r="E227" s="171"/>
      <c r="F227" s="172"/>
      <c r="G227" s="173"/>
      <c r="H227" s="174"/>
    </row>
    <row r="228" spans="1:8" x14ac:dyDescent="0.25">
      <c r="A228" s="169"/>
      <c r="B228" s="149"/>
      <c r="C228" s="149"/>
      <c r="D228" s="175"/>
      <c r="E228" s="171"/>
      <c r="F228" s="172"/>
      <c r="G228" s="173"/>
      <c r="H228" s="174"/>
    </row>
    <row r="229" spans="1:8" x14ac:dyDescent="0.25">
      <c r="A229" s="169"/>
      <c r="B229" s="149"/>
      <c r="C229" s="149"/>
      <c r="D229" s="175"/>
      <c r="E229" s="171"/>
      <c r="F229" s="172"/>
      <c r="G229" s="173"/>
      <c r="H229" s="174"/>
    </row>
    <row r="230" spans="1:8" x14ac:dyDescent="0.25">
      <c r="A230" s="169"/>
      <c r="B230" s="149"/>
      <c r="C230" s="149"/>
      <c r="D230" s="175"/>
      <c r="E230" s="171"/>
      <c r="F230" s="172"/>
      <c r="G230" s="173"/>
      <c r="H230" s="174"/>
    </row>
    <row r="231" spans="1:8" x14ac:dyDescent="0.25">
      <c r="A231" s="169"/>
      <c r="B231" s="149"/>
      <c r="C231" s="149"/>
      <c r="D231" s="175"/>
      <c r="E231" s="171"/>
      <c r="F231" s="172"/>
      <c r="G231" s="173"/>
      <c r="H231" s="174"/>
    </row>
    <row r="232" spans="1:8" x14ac:dyDescent="0.25">
      <c r="A232" s="169"/>
      <c r="B232" s="149"/>
      <c r="C232" s="149"/>
      <c r="D232" s="175"/>
      <c r="E232" s="171"/>
      <c r="F232" s="172"/>
      <c r="G232" s="173"/>
      <c r="H232" s="174"/>
    </row>
    <row r="233" spans="1:8" x14ac:dyDescent="0.25">
      <c r="A233" s="169"/>
      <c r="B233" s="149"/>
      <c r="C233" s="149"/>
      <c r="D233" s="175"/>
      <c r="E233" s="171"/>
      <c r="F233" s="172"/>
      <c r="G233" s="173"/>
      <c r="H233" s="174"/>
    </row>
    <row r="234" spans="1:8" x14ac:dyDescent="0.25">
      <c r="A234" s="169"/>
      <c r="B234" s="149"/>
      <c r="C234" s="149"/>
      <c r="D234" s="175"/>
      <c r="E234" s="171"/>
      <c r="F234" s="172"/>
      <c r="G234" s="173"/>
      <c r="H234" s="174"/>
    </row>
    <row r="235" spans="1:8" x14ac:dyDescent="0.25">
      <c r="A235" s="169"/>
      <c r="B235" s="149"/>
      <c r="C235" s="149"/>
      <c r="D235" s="175"/>
      <c r="E235" s="171"/>
      <c r="F235" s="172"/>
      <c r="G235" s="173"/>
      <c r="H235" s="174"/>
    </row>
    <row r="236" spans="1:8" x14ac:dyDescent="0.25">
      <c r="A236" s="169"/>
      <c r="B236" s="149"/>
      <c r="C236" s="149"/>
      <c r="D236" s="175"/>
      <c r="E236" s="171"/>
      <c r="F236" s="172"/>
      <c r="G236" s="173"/>
      <c r="H236" s="174"/>
    </row>
    <row r="237" spans="1:8" x14ac:dyDescent="0.25">
      <c r="A237" s="169"/>
      <c r="B237" s="149"/>
      <c r="C237" s="149"/>
      <c r="D237" s="175"/>
      <c r="E237" s="171"/>
      <c r="F237" s="172"/>
      <c r="G237" s="173"/>
      <c r="H237" s="174"/>
    </row>
    <row r="238" spans="1:8" x14ac:dyDescent="0.25">
      <c r="A238" s="169"/>
      <c r="B238" s="149"/>
      <c r="C238" s="149"/>
      <c r="D238" s="175"/>
      <c r="E238" s="171"/>
      <c r="F238" s="172"/>
      <c r="G238" s="173"/>
      <c r="H238" s="174"/>
    </row>
    <row r="239" spans="1:8" x14ac:dyDescent="0.25">
      <c r="A239" s="169"/>
      <c r="B239" s="149"/>
      <c r="C239" s="149"/>
      <c r="D239" s="175"/>
      <c r="E239" s="171"/>
      <c r="F239" s="172"/>
      <c r="G239" s="173"/>
      <c r="H239" s="174"/>
    </row>
    <row r="240" spans="1:8" x14ac:dyDescent="0.25">
      <c r="A240" s="169"/>
      <c r="B240" s="149"/>
      <c r="C240" s="149"/>
      <c r="D240" s="175"/>
      <c r="E240" s="171"/>
      <c r="F240" s="172"/>
      <c r="G240" s="173"/>
      <c r="H240" s="174"/>
    </row>
    <row r="241" spans="1:8" x14ac:dyDescent="0.25">
      <c r="A241" s="169"/>
      <c r="B241" s="149"/>
      <c r="C241" s="149"/>
      <c r="D241" s="175"/>
      <c r="E241" s="171"/>
      <c r="F241" s="172"/>
      <c r="G241" s="173"/>
      <c r="H241" s="174"/>
    </row>
    <row r="242" spans="1:8" x14ac:dyDescent="0.25">
      <c r="A242" s="169"/>
      <c r="B242" s="149"/>
      <c r="C242" s="149"/>
      <c r="D242" s="175"/>
      <c r="E242" s="171"/>
      <c r="F242" s="172"/>
      <c r="G242" s="173"/>
      <c r="H242" s="174"/>
    </row>
    <row r="243" spans="1:8" x14ac:dyDescent="0.25">
      <c r="A243" s="169"/>
      <c r="B243" s="149"/>
      <c r="C243" s="149"/>
      <c r="D243" s="175"/>
      <c r="E243" s="171"/>
      <c r="F243" s="172"/>
      <c r="G243" s="173"/>
      <c r="H243" s="174"/>
    </row>
    <row r="244" spans="1:8" x14ac:dyDescent="0.25">
      <c r="A244" s="169"/>
      <c r="B244" s="149"/>
      <c r="C244" s="149"/>
      <c r="D244" s="175"/>
      <c r="E244" s="171"/>
      <c r="F244" s="172"/>
      <c r="G244" s="173"/>
      <c r="H244" s="174"/>
    </row>
    <row r="245" spans="1:8" x14ac:dyDescent="0.25">
      <c r="A245" s="169"/>
      <c r="B245" s="149"/>
      <c r="C245" s="149"/>
      <c r="D245" s="175"/>
      <c r="E245" s="171"/>
      <c r="F245" s="172"/>
      <c r="G245" s="173"/>
      <c r="H245" s="174"/>
    </row>
    <row r="246" spans="1:8" x14ac:dyDescent="0.25">
      <c r="A246" s="169"/>
      <c r="B246" s="149"/>
      <c r="C246" s="149"/>
      <c r="D246" s="175"/>
      <c r="E246" s="171"/>
      <c r="F246" s="172"/>
      <c r="G246" s="173"/>
      <c r="H246" s="174"/>
    </row>
    <row r="247" spans="1:8" x14ac:dyDescent="0.25">
      <c r="A247" s="169"/>
      <c r="B247" s="149"/>
      <c r="C247" s="149"/>
      <c r="D247" s="175"/>
      <c r="E247" s="171"/>
      <c r="F247" s="172"/>
      <c r="G247" s="173"/>
      <c r="H247" s="174"/>
    </row>
    <row r="248" spans="1:8" x14ac:dyDescent="0.25">
      <c r="A248" s="169"/>
      <c r="B248" s="149"/>
      <c r="C248" s="149"/>
      <c r="D248" s="175"/>
      <c r="E248" s="171"/>
      <c r="F248" s="172"/>
      <c r="G248" s="173"/>
      <c r="H248" s="174"/>
    </row>
    <row r="249" spans="1:8" x14ac:dyDescent="0.25">
      <c r="A249" s="169"/>
      <c r="B249" s="149"/>
      <c r="C249" s="149"/>
      <c r="D249" s="175"/>
      <c r="E249" s="171"/>
      <c r="F249" s="172"/>
      <c r="G249" s="173"/>
      <c r="H249" s="174"/>
    </row>
    <row r="250" spans="1:8" x14ac:dyDescent="0.25">
      <c r="A250" s="169"/>
      <c r="B250" s="149"/>
      <c r="C250" s="149"/>
      <c r="D250" s="175"/>
      <c r="E250" s="171"/>
      <c r="F250" s="172"/>
      <c r="G250" s="173"/>
      <c r="H250" s="174"/>
    </row>
    <row r="251" spans="1:8" x14ac:dyDescent="0.25">
      <c r="A251" s="169"/>
      <c r="B251" s="149"/>
      <c r="C251" s="149"/>
      <c r="D251" s="175"/>
      <c r="E251" s="171"/>
      <c r="F251" s="172"/>
      <c r="G251" s="173"/>
      <c r="H251" s="174"/>
    </row>
    <row r="252" spans="1:8" x14ac:dyDescent="0.25">
      <c r="A252" s="169"/>
      <c r="B252" s="149"/>
      <c r="C252" s="149"/>
      <c r="D252" s="175"/>
      <c r="E252" s="171"/>
      <c r="F252" s="172"/>
      <c r="G252" s="173"/>
      <c r="H252" s="174"/>
    </row>
    <row r="253" spans="1:8" x14ac:dyDescent="0.25">
      <c r="A253" s="169"/>
      <c r="B253" s="149"/>
      <c r="C253" s="149"/>
      <c r="D253" s="175"/>
      <c r="E253" s="171"/>
      <c r="F253" s="172"/>
      <c r="G253" s="173"/>
      <c r="H253" s="174"/>
    </row>
    <row r="254" spans="1:8" x14ac:dyDescent="0.25">
      <c r="A254" s="169"/>
      <c r="B254" s="149"/>
      <c r="C254" s="149"/>
      <c r="D254" s="175"/>
      <c r="E254" s="171"/>
      <c r="F254" s="172"/>
      <c r="G254" s="173"/>
      <c r="H254" s="174"/>
    </row>
    <row r="255" spans="1:8" x14ac:dyDescent="0.25">
      <c r="A255" s="169"/>
      <c r="B255" s="149"/>
      <c r="C255" s="149"/>
      <c r="D255" s="175"/>
      <c r="E255" s="171"/>
      <c r="F255" s="172"/>
      <c r="G255" s="173"/>
      <c r="H255" s="174"/>
    </row>
    <row r="256" spans="1:8" x14ac:dyDescent="0.25">
      <c r="A256" s="169"/>
      <c r="B256" s="149"/>
      <c r="C256" s="149"/>
      <c r="D256" s="175"/>
      <c r="E256" s="171"/>
      <c r="F256" s="172"/>
      <c r="G256" s="173"/>
      <c r="H256" s="174"/>
    </row>
    <row r="257" spans="1:8" x14ac:dyDescent="0.25">
      <c r="A257" s="169"/>
      <c r="B257" s="149"/>
      <c r="C257" s="149"/>
      <c r="D257" s="175"/>
      <c r="E257" s="171"/>
      <c r="F257" s="172"/>
      <c r="G257" s="173"/>
      <c r="H257" s="174"/>
    </row>
    <row r="258" spans="1:8" x14ac:dyDescent="0.25">
      <c r="A258" s="169"/>
      <c r="B258" s="149"/>
      <c r="C258" s="149"/>
      <c r="D258" s="175"/>
      <c r="E258" s="171"/>
      <c r="F258" s="172"/>
      <c r="G258" s="173"/>
      <c r="H258" s="174"/>
    </row>
    <row r="259" spans="1:8" x14ac:dyDescent="0.25">
      <c r="A259" s="169"/>
      <c r="B259" s="149"/>
      <c r="C259" s="149"/>
      <c r="D259" s="175"/>
      <c r="E259" s="171"/>
      <c r="F259" s="172"/>
      <c r="G259" s="173"/>
      <c r="H259" s="174"/>
    </row>
    <row r="260" spans="1:8" x14ac:dyDescent="0.25">
      <c r="A260" s="169"/>
      <c r="B260" s="149"/>
      <c r="C260" s="149"/>
      <c r="D260" s="175"/>
      <c r="E260" s="171"/>
      <c r="F260" s="172"/>
      <c r="G260" s="173"/>
      <c r="H260" s="174"/>
    </row>
    <row r="261" spans="1:8" x14ac:dyDescent="0.25">
      <c r="A261" s="169"/>
      <c r="B261" s="149"/>
      <c r="C261" s="149"/>
      <c r="D261" s="175"/>
      <c r="E261" s="171"/>
      <c r="F261" s="172"/>
      <c r="G261" s="173"/>
      <c r="H261" s="174"/>
    </row>
    <row r="262" spans="1:8" x14ac:dyDescent="0.25">
      <c r="A262" s="169"/>
      <c r="B262" s="149"/>
      <c r="C262" s="149"/>
      <c r="D262" s="175"/>
      <c r="E262" s="171"/>
      <c r="F262" s="172"/>
      <c r="G262" s="173"/>
      <c r="H262" s="174"/>
    </row>
    <row r="263" spans="1:8" x14ac:dyDescent="0.25">
      <c r="A263" s="169"/>
      <c r="B263" s="149"/>
      <c r="C263" s="149"/>
      <c r="D263" s="175"/>
      <c r="E263" s="171"/>
      <c r="F263" s="172"/>
      <c r="G263" s="173"/>
      <c r="H263" s="174"/>
    </row>
    <row r="264" spans="1:8" x14ac:dyDescent="0.25">
      <c r="A264" s="169"/>
      <c r="B264" s="149"/>
      <c r="C264" s="149"/>
      <c r="D264" s="175"/>
      <c r="E264" s="171"/>
      <c r="F264" s="172"/>
      <c r="G264" s="173"/>
      <c r="H264" s="174"/>
    </row>
    <row r="265" spans="1:8" x14ac:dyDescent="0.25">
      <c r="A265" s="169"/>
      <c r="B265" s="149"/>
      <c r="C265" s="149"/>
      <c r="D265" s="175"/>
      <c r="E265" s="171"/>
      <c r="F265" s="172"/>
      <c r="G265" s="173"/>
      <c r="H265" s="174"/>
    </row>
    <row r="266" spans="1:8" x14ac:dyDescent="0.25">
      <c r="A266" s="169"/>
      <c r="B266" s="149"/>
      <c r="C266" s="149"/>
      <c r="D266" s="175"/>
      <c r="E266" s="171"/>
      <c r="F266" s="172"/>
      <c r="G266" s="173"/>
      <c r="H266" s="174"/>
    </row>
    <row r="267" spans="1:8" x14ac:dyDescent="0.25">
      <c r="A267" s="169"/>
      <c r="B267" s="149"/>
      <c r="C267" s="149"/>
      <c r="D267" s="175"/>
      <c r="E267" s="171"/>
      <c r="F267" s="172"/>
      <c r="G267" s="173"/>
      <c r="H267" s="174"/>
    </row>
    <row r="268" spans="1:8" x14ac:dyDescent="0.25">
      <c r="A268" s="169"/>
      <c r="B268" s="149"/>
      <c r="C268" s="149"/>
      <c r="D268" s="175"/>
      <c r="E268" s="171"/>
      <c r="F268" s="172"/>
      <c r="G268" s="173"/>
      <c r="H268" s="174"/>
    </row>
    <row r="269" spans="1:8" x14ac:dyDescent="0.25">
      <c r="A269" s="169"/>
      <c r="B269" s="149"/>
      <c r="C269" s="149"/>
      <c r="D269" s="175"/>
      <c r="E269" s="171"/>
      <c r="F269" s="172"/>
      <c r="G269" s="173"/>
      <c r="H269" s="174"/>
    </row>
    <row r="270" spans="1:8" x14ac:dyDescent="0.25">
      <c r="A270" s="169"/>
      <c r="B270" s="149"/>
      <c r="C270" s="149"/>
      <c r="D270" s="175"/>
      <c r="E270" s="171"/>
      <c r="F270" s="172"/>
      <c r="G270" s="173"/>
      <c r="H270" s="174"/>
    </row>
    <row r="271" spans="1:8" x14ac:dyDescent="0.25">
      <c r="A271" s="169"/>
      <c r="B271" s="149"/>
      <c r="C271" s="149"/>
      <c r="D271" s="175"/>
      <c r="E271" s="171"/>
      <c r="F271" s="172"/>
      <c r="G271" s="173"/>
      <c r="H271" s="174"/>
    </row>
    <row r="272" spans="1:8" x14ac:dyDescent="0.25">
      <c r="A272" s="169"/>
      <c r="B272" s="149"/>
      <c r="C272" s="149"/>
      <c r="D272" s="175"/>
      <c r="E272" s="171"/>
      <c r="F272" s="172"/>
      <c r="G272" s="173"/>
      <c r="H272" s="174"/>
    </row>
    <row r="273" spans="1:8" x14ac:dyDescent="0.25">
      <c r="A273" s="169"/>
      <c r="B273" s="149"/>
      <c r="C273" s="149"/>
      <c r="D273" s="175"/>
      <c r="E273" s="171"/>
      <c r="F273" s="172"/>
      <c r="G273" s="173"/>
      <c r="H273" s="174"/>
    </row>
    <row r="274" spans="1:8" x14ac:dyDescent="0.25">
      <c r="A274" s="169"/>
      <c r="B274" s="149"/>
      <c r="C274" s="149"/>
      <c r="D274" s="175"/>
      <c r="E274" s="171"/>
      <c r="F274" s="172"/>
      <c r="G274" s="173"/>
      <c r="H274" s="174"/>
    </row>
    <row r="275" spans="1:8" x14ac:dyDescent="0.25">
      <c r="A275" s="169"/>
      <c r="B275" s="149"/>
      <c r="C275" s="149"/>
      <c r="D275" s="175"/>
      <c r="E275" s="171"/>
      <c r="F275" s="172"/>
      <c r="G275" s="173"/>
      <c r="H275" s="174"/>
    </row>
    <row r="276" spans="1:8" x14ac:dyDescent="0.25">
      <c r="A276" s="169"/>
      <c r="B276" s="149"/>
      <c r="C276" s="149"/>
      <c r="D276" s="175"/>
      <c r="E276" s="171"/>
      <c r="F276" s="172"/>
      <c r="G276" s="173"/>
      <c r="H276" s="174"/>
    </row>
    <row r="277" spans="1:8" x14ac:dyDescent="0.25">
      <c r="A277" s="169"/>
      <c r="B277" s="149"/>
      <c r="C277" s="149"/>
      <c r="D277" s="175"/>
      <c r="E277" s="171"/>
      <c r="F277" s="172"/>
      <c r="G277" s="173"/>
      <c r="H277" s="174"/>
    </row>
    <row r="278" spans="1:8" x14ac:dyDescent="0.25">
      <c r="A278" s="169"/>
      <c r="B278" s="149"/>
      <c r="C278" s="149"/>
      <c r="D278" s="175"/>
      <c r="E278" s="171"/>
      <c r="F278" s="172"/>
      <c r="G278" s="173"/>
      <c r="H278" s="174"/>
    </row>
    <row r="279" spans="1:8" x14ac:dyDescent="0.25">
      <c r="A279" s="169"/>
      <c r="B279" s="149"/>
      <c r="C279" s="149"/>
      <c r="D279" s="175"/>
      <c r="E279" s="171"/>
      <c r="F279" s="172"/>
      <c r="G279" s="173"/>
      <c r="H279" s="174"/>
    </row>
    <row r="280" spans="1:8" x14ac:dyDescent="0.25">
      <c r="A280" s="169"/>
      <c r="B280" s="149"/>
      <c r="C280" s="149"/>
      <c r="D280" s="175"/>
      <c r="E280" s="171"/>
      <c r="F280" s="172"/>
      <c r="G280" s="173"/>
      <c r="H280" s="174"/>
    </row>
    <row r="281" spans="1:8" x14ac:dyDescent="0.25">
      <c r="A281" s="169"/>
      <c r="B281" s="149"/>
      <c r="C281" s="149"/>
      <c r="D281" s="175"/>
      <c r="E281" s="171"/>
      <c r="F281" s="172"/>
      <c r="G281" s="173"/>
      <c r="H281" s="174"/>
    </row>
    <row r="282" spans="1:8" x14ac:dyDescent="0.25">
      <c r="A282" s="169"/>
      <c r="B282" s="149"/>
      <c r="C282" s="149"/>
      <c r="D282" s="175"/>
      <c r="E282" s="171"/>
      <c r="F282" s="172"/>
      <c r="G282" s="173"/>
      <c r="H282" s="174"/>
    </row>
    <row r="283" spans="1:8" x14ac:dyDescent="0.25">
      <c r="A283" s="169"/>
      <c r="B283" s="149"/>
      <c r="C283" s="149"/>
      <c r="D283" s="175"/>
      <c r="E283" s="171"/>
      <c r="F283" s="172"/>
      <c r="G283" s="173"/>
      <c r="H283" s="174"/>
    </row>
    <row r="284" spans="1:8" x14ac:dyDescent="0.25">
      <c r="A284" s="169"/>
      <c r="B284" s="149"/>
      <c r="C284" s="149"/>
      <c r="D284" s="175"/>
      <c r="E284" s="171"/>
      <c r="F284" s="172"/>
      <c r="G284" s="173"/>
      <c r="H284" s="174"/>
    </row>
    <row r="285" spans="1:8" x14ac:dyDescent="0.25">
      <c r="A285" s="169"/>
      <c r="B285" s="149"/>
      <c r="C285" s="149"/>
      <c r="D285" s="175"/>
      <c r="E285" s="171"/>
      <c r="F285" s="172"/>
      <c r="G285" s="173"/>
      <c r="H285" s="174"/>
    </row>
    <row r="286" spans="1:8" x14ac:dyDescent="0.25">
      <c r="A286" s="169"/>
      <c r="B286" s="149"/>
      <c r="C286" s="149"/>
      <c r="D286" s="175"/>
      <c r="E286" s="171"/>
      <c r="F286" s="172"/>
      <c r="G286" s="173"/>
      <c r="H286" s="174"/>
    </row>
    <row r="287" spans="1:8" x14ac:dyDescent="0.25">
      <c r="A287" s="169"/>
      <c r="B287" s="149"/>
      <c r="C287" s="149"/>
      <c r="D287" s="175"/>
      <c r="E287" s="171"/>
      <c r="F287" s="172"/>
      <c r="G287" s="173"/>
      <c r="H287" s="174"/>
    </row>
    <row r="288" spans="1:8" x14ac:dyDescent="0.25">
      <c r="A288" s="169"/>
      <c r="B288" s="149"/>
      <c r="C288" s="149"/>
      <c r="D288" s="175"/>
      <c r="E288" s="171"/>
      <c r="F288" s="172"/>
      <c r="G288" s="173"/>
      <c r="H288" s="174"/>
    </row>
    <row r="289" spans="1:8" x14ac:dyDescent="0.25">
      <c r="A289" s="169"/>
      <c r="B289" s="149"/>
      <c r="C289" s="149"/>
      <c r="D289" s="175"/>
      <c r="E289" s="171"/>
      <c r="F289" s="172"/>
      <c r="G289" s="173"/>
      <c r="H289" s="174"/>
    </row>
    <row r="290" spans="1:8" x14ac:dyDescent="0.25">
      <c r="A290" s="169"/>
      <c r="B290" s="149"/>
      <c r="C290" s="149"/>
      <c r="D290" s="175"/>
      <c r="E290" s="171"/>
      <c r="F290" s="172"/>
      <c r="G290" s="173"/>
      <c r="H290" s="174"/>
    </row>
    <row r="291" spans="1:8" x14ac:dyDescent="0.25">
      <c r="A291" s="169"/>
      <c r="B291" s="149"/>
      <c r="C291" s="149"/>
      <c r="D291" s="175"/>
      <c r="E291" s="171"/>
      <c r="F291" s="172"/>
      <c r="G291" s="173"/>
      <c r="H291" s="174"/>
    </row>
    <row r="292" spans="1:8" x14ac:dyDescent="0.25">
      <c r="A292" s="169"/>
      <c r="B292" s="149"/>
      <c r="C292" s="149"/>
      <c r="D292" s="175"/>
      <c r="E292" s="171"/>
      <c r="F292" s="172"/>
      <c r="G292" s="173"/>
      <c r="H292" s="174"/>
    </row>
    <row r="293" spans="1:8" x14ac:dyDescent="0.25">
      <c r="A293" s="169"/>
      <c r="B293" s="149"/>
      <c r="C293" s="149"/>
      <c r="D293" s="175"/>
      <c r="E293" s="171"/>
      <c r="F293" s="172"/>
      <c r="G293" s="173"/>
      <c r="H293" s="174"/>
    </row>
    <row r="294" spans="1:8" x14ac:dyDescent="0.25">
      <c r="A294" s="169"/>
      <c r="B294" s="149"/>
      <c r="C294" s="149"/>
      <c r="D294" s="175"/>
      <c r="E294" s="171"/>
      <c r="F294" s="172"/>
      <c r="G294" s="173"/>
      <c r="H294" s="174"/>
    </row>
    <row r="295" spans="1:8" x14ac:dyDescent="0.25">
      <c r="A295" s="169"/>
      <c r="B295" s="149"/>
      <c r="C295" s="149"/>
      <c r="D295" s="175"/>
      <c r="E295" s="171"/>
      <c r="F295" s="172"/>
      <c r="G295" s="173"/>
      <c r="H295" s="174"/>
    </row>
    <row r="296" spans="1:8" x14ac:dyDescent="0.25">
      <c r="A296" s="169"/>
      <c r="B296" s="149"/>
      <c r="C296" s="149"/>
      <c r="D296" s="175"/>
      <c r="E296" s="171"/>
      <c r="F296" s="172"/>
      <c r="G296" s="173"/>
      <c r="H296" s="174"/>
    </row>
    <row r="297" spans="1:8" x14ac:dyDescent="0.25">
      <c r="A297" s="169"/>
      <c r="B297" s="149"/>
      <c r="C297" s="149"/>
      <c r="D297" s="175"/>
      <c r="E297" s="171"/>
      <c r="F297" s="172"/>
      <c r="G297" s="173"/>
      <c r="H297" s="174"/>
    </row>
    <row r="298" spans="1:8" x14ac:dyDescent="0.25">
      <c r="A298" s="169"/>
      <c r="B298" s="149"/>
      <c r="C298" s="149"/>
      <c r="D298" s="175"/>
      <c r="E298" s="171"/>
      <c r="F298" s="172"/>
      <c r="G298" s="173"/>
      <c r="H298" s="174"/>
    </row>
    <row r="299" spans="1:8" x14ac:dyDescent="0.25">
      <c r="A299" s="169"/>
      <c r="B299" s="149"/>
      <c r="C299" s="149"/>
      <c r="D299" s="175"/>
      <c r="E299" s="171"/>
      <c r="F299" s="172"/>
      <c r="G299" s="173"/>
      <c r="H299" s="174"/>
    </row>
    <row r="300" spans="1:8" x14ac:dyDescent="0.25">
      <c r="A300" s="169"/>
      <c r="B300" s="149"/>
      <c r="C300" s="149"/>
      <c r="D300" s="175"/>
      <c r="E300" s="171"/>
      <c r="F300" s="172"/>
      <c r="G300" s="173"/>
      <c r="H300" s="174"/>
    </row>
    <row r="301" spans="1:8" x14ac:dyDescent="0.25">
      <c r="A301" s="169"/>
      <c r="B301" s="149"/>
      <c r="C301" s="149"/>
      <c r="D301" s="175"/>
      <c r="E301" s="171"/>
      <c r="F301" s="172"/>
      <c r="G301" s="173"/>
      <c r="H301" s="174"/>
    </row>
    <row r="302" spans="1:8" x14ac:dyDescent="0.25">
      <c r="A302" s="169"/>
      <c r="B302" s="149"/>
      <c r="C302" s="149"/>
      <c r="D302" s="175"/>
      <c r="E302" s="171"/>
      <c r="F302" s="172"/>
      <c r="G302" s="173"/>
      <c r="H302" s="174"/>
    </row>
    <row r="303" spans="1:8" x14ac:dyDescent="0.25">
      <c r="A303" s="169"/>
      <c r="B303" s="149"/>
      <c r="C303" s="149"/>
      <c r="D303" s="175"/>
      <c r="E303" s="171"/>
      <c r="F303" s="172"/>
      <c r="G303" s="173"/>
      <c r="H303" s="174"/>
    </row>
    <row r="304" spans="1:8" x14ac:dyDescent="0.25">
      <c r="A304" s="169"/>
      <c r="B304" s="149"/>
      <c r="C304" s="149"/>
      <c r="D304" s="175"/>
      <c r="E304" s="171"/>
      <c r="F304" s="172"/>
      <c r="G304" s="173"/>
      <c r="H304" s="174"/>
    </row>
    <row r="305" spans="1:8" x14ac:dyDescent="0.25">
      <c r="A305" s="169"/>
      <c r="B305" s="149"/>
      <c r="C305" s="149"/>
      <c r="D305" s="175"/>
      <c r="E305" s="171"/>
      <c r="F305" s="172"/>
      <c r="G305" s="173"/>
      <c r="H305" s="174"/>
    </row>
    <row r="306" spans="1:8" x14ac:dyDescent="0.25">
      <c r="A306" s="169"/>
      <c r="B306" s="149"/>
      <c r="C306" s="149"/>
      <c r="D306" s="175"/>
      <c r="E306" s="171"/>
      <c r="F306" s="172"/>
      <c r="G306" s="173"/>
      <c r="H306" s="174"/>
    </row>
    <row r="307" spans="1:8" x14ac:dyDescent="0.25">
      <c r="A307" s="169"/>
      <c r="B307" s="149"/>
      <c r="C307" s="149"/>
      <c r="D307" s="175"/>
      <c r="E307" s="171"/>
      <c r="F307" s="172"/>
      <c r="G307" s="173"/>
      <c r="H307" s="174"/>
    </row>
    <row r="308" spans="1:8" x14ac:dyDescent="0.25">
      <c r="A308" s="169"/>
      <c r="B308" s="149"/>
      <c r="C308" s="149"/>
      <c r="D308" s="175"/>
      <c r="E308" s="171"/>
      <c r="F308" s="172"/>
      <c r="G308" s="173"/>
      <c r="H308" s="174"/>
    </row>
    <row r="309" spans="1:8" x14ac:dyDescent="0.25">
      <c r="A309" s="169"/>
      <c r="B309" s="149"/>
      <c r="C309" s="149"/>
      <c r="D309" s="175"/>
      <c r="E309" s="171"/>
      <c r="F309" s="172"/>
      <c r="G309" s="173"/>
      <c r="H309" s="174"/>
    </row>
  </sheetData>
  <sheetProtection algorithmName="SHA-512" hashValue="8i2763PTJkv1ymRtQm95MURyiDQJrH70VFWt1jhe7G7PsdSIit7ra2wn+kCIv3Deqh12/o4H/brO6C62NqbmxQ==" saltValue="JpPwHTXy1YKEIqdfYHhpnw==" spinCount="100000" sheet="1" objects="1" scenarios="1"/>
  <mergeCells count="7">
    <mergeCell ref="A6:C6"/>
    <mergeCell ref="D6:H6"/>
    <mergeCell ref="A2:H2"/>
    <mergeCell ref="A4:C4"/>
    <mergeCell ref="D4:H4"/>
    <mergeCell ref="A5:C5"/>
    <mergeCell ref="D5:H5"/>
  </mergeCells>
  <dataValidations count="1">
    <dataValidation type="list" allowBlank="1" showInputMessage="1" showErrorMessage="1" sqref="E10:E309">
      <formula1>ciss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15OPMSMT0001-28-50955</_dlc_DocId>
    <_dlc_DocIdUrl xmlns="0104a4cd-1400-468e-be1b-c7aad71d7d5a">
      <Url>https://op.msmt.cz/_layouts/15/DocIdRedir.aspx?ID=15OPMSMT0001-28-50955</Url>
      <Description>15OPMSMT0001-28-50955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C8507-BCC9-4E6E-BD00-00A048FE828A}">
  <ds:schemaRefs>
    <ds:schemaRef ds:uri="http://schemas.microsoft.com/office/2006/documentManagement/types"/>
    <ds:schemaRef ds:uri="0104a4cd-1400-468e-be1b-c7aad71d7d5a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73C99A6-EF12-418B-A7F2-579A5106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6</vt:i4>
      </vt:variant>
    </vt:vector>
  </HeadingPairs>
  <TitlesOfParts>
    <vt:vector size="18" baseType="lpstr">
      <vt:lpstr>Hlavní strana</vt:lpstr>
      <vt:lpstr>Krácení šablon</vt:lpstr>
      <vt:lpstr>Vzdělávání pedagogů</vt:lpstr>
      <vt:lpstr>Seznam osob pro indikátor 60000</vt:lpstr>
      <vt:lpstr>SŠ + VOŠ</vt:lpstr>
      <vt:lpstr>SŠ</vt:lpstr>
      <vt:lpstr>VOŠ</vt:lpstr>
      <vt:lpstr>Výpočet OČR_PN od 15. dne</vt:lpstr>
      <vt:lpstr>Vzor Vzdělávání pedagogů</vt:lpstr>
      <vt:lpstr>Vzor Seznam pro 60000</vt:lpstr>
      <vt:lpstr>data</vt:lpstr>
      <vt:lpstr>Vstupní data</vt:lpstr>
      <vt:lpstr>ciss</vt:lpstr>
      <vt:lpstr>csablony</vt:lpstr>
      <vt:lpstr>měsíc</vt:lpstr>
      <vt:lpstr>'SŠ + VOŠ'!Názvy_tisku</vt:lpstr>
      <vt:lpstr>'Hlavní strana'!Oblast_tisku</vt:lpstr>
      <vt:lpstr>'SŠ + VOŠ'!Oblast_tisku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dc:description/>
  <cp:lastModifiedBy>Soběslavská Jana</cp:lastModifiedBy>
  <cp:lastPrinted>2018-01-03T10:57:36Z</cp:lastPrinted>
  <dcterms:created xsi:type="dcterms:W3CDTF">2016-02-29T09:42:03Z</dcterms:created>
  <dcterms:modified xsi:type="dcterms:W3CDTF">2018-01-03T10:58:14Z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708a0b3b-d6ad-42dc-a687-5b4928c7032a</vt:lpwstr>
  </property>
</Properties>
</file>