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staženo 2018\"/>
    </mc:Choice>
  </mc:AlternateContent>
  <bookViews>
    <workbookView xWindow="0" yWindow="0" windowWidth="28800" windowHeight="13260"/>
  </bookViews>
  <sheets>
    <sheet name="PHA" sheetId="1" r:id="rId1"/>
    <sheet name="STC" sheetId="2" r:id="rId2"/>
    <sheet name="JHC" sheetId="3" r:id="rId3"/>
    <sheet name="PLK" sheetId="4" r:id="rId4"/>
    <sheet name="KVK" sheetId="5" r:id="rId5"/>
    <sheet name="ULK" sheetId="6" r:id="rId6"/>
    <sheet name="LBK" sheetId="7" r:id="rId7"/>
    <sheet name="HKK" sheetId="8" r:id="rId8"/>
    <sheet name="PAK" sheetId="9" r:id="rId9"/>
    <sheet name="VYS" sheetId="10" r:id="rId10"/>
    <sheet name="JHM" sheetId="11" r:id="rId11"/>
    <sheet name="OLK" sheetId="12" r:id="rId12"/>
    <sheet name="ZLK" sheetId="13" r:id="rId13"/>
    <sheet name="MSK" sheetId="14" r:id="rId14"/>
    <sheet name="Cirkevni" sheetId="15" r:id="rId15"/>
    <sheet name="Worksheet 1" sheetId="16" r:id="rId16"/>
  </sheets>
  <calcPr calcId="152511"/>
</workbook>
</file>

<file path=xl/calcChain.xml><?xml version="1.0" encoding="utf-8"?>
<calcChain xmlns="http://schemas.openxmlformats.org/spreadsheetml/2006/main">
  <c r="H38" i="1" l="1"/>
  <c r="E3" i="1"/>
  <c r="E4" i="1"/>
  <c r="F4" i="1" s="1"/>
  <c r="G4" i="1"/>
  <c r="E5" i="1"/>
  <c r="F5" i="1" s="1"/>
  <c r="E10" i="1"/>
  <c r="F10" i="1" s="1"/>
  <c r="G10" i="1"/>
  <c r="E11" i="1"/>
  <c r="F11" i="1" s="1"/>
  <c r="E12" i="1"/>
  <c r="F12" i="1"/>
  <c r="G12" i="1"/>
  <c r="E13" i="1"/>
  <c r="F13" i="1" s="1"/>
  <c r="E14" i="1"/>
  <c r="F14" i="1"/>
  <c r="G14" i="1"/>
  <c r="E15" i="1"/>
  <c r="F15" i="1" s="1"/>
  <c r="E16" i="1"/>
  <c r="E17" i="1"/>
  <c r="F17" i="1" s="1"/>
  <c r="E18" i="1"/>
  <c r="E19" i="1"/>
  <c r="F19" i="1" s="1"/>
  <c r="G19" i="1"/>
  <c r="E20" i="1"/>
  <c r="F20" i="1" s="1"/>
  <c r="E21" i="1"/>
  <c r="F21" i="1" s="1"/>
  <c r="E22" i="1"/>
  <c r="F22" i="1" s="1"/>
  <c r="E23" i="1"/>
  <c r="E24" i="1"/>
  <c r="F24" i="1" s="1"/>
  <c r="G24" i="1"/>
  <c r="E25" i="1"/>
  <c r="F25" i="1" s="1"/>
  <c r="E26" i="1"/>
  <c r="F26" i="1" s="1"/>
  <c r="G26" i="1"/>
  <c r="E27" i="1"/>
  <c r="F27" i="1" s="1"/>
  <c r="E28" i="1"/>
  <c r="F28" i="1"/>
  <c r="G28" i="1"/>
  <c r="E29" i="1"/>
  <c r="F29" i="1" s="1"/>
  <c r="E30" i="1"/>
  <c r="F30" i="1"/>
  <c r="G30" i="1"/>
  <c r="E31" i="1"/>
  <c r="F31" i="1" s="1"/>
  <c r="E33" i="1"/>
  <c r="E34" i="1"/>
  <c r="F34" i="1" s="1"/>
  <c r="E35" i="1"/>
  <c r="E36" i="1"/>
  <c r="F36" i="1" s="1"/>
  <c r="G36" i="1"/>
  <c r="E37" i="1"/>
  <c r="F37" i="1" s="1"/>
  <c r="D38" i="1"/>
  <c r="E3" i="2"/>
  <c r="F3" i="2" s="1"/>
  <c r="E5" i="2"/>
  <c r="E8" i="2"/>
  <c r="F8" i="2" s="1"/>
  <c r="E9" i="2"/>
  <c r="F10" i="2"/>
  <c r="G10" i="2"/>
  <c r="E11" i="2"/>
  <c r="F11" i="2" s="1"/>
  <c r="E12" i="2"/>
  <c r="F12" i="2" s="1"/>
  <c r="E13" i="2"/>
  <c r="E14" i="2"/>
  <c r="F14" i="2"/>
  <c r="G14" i="2"/>
  <c r="E15" i="2"/>
  <c r="F15" i="2" s="1"/>
  <c r="E16" i="2"/>
  <c r="F16" i="2"/>
  <c r="G16" i="2"/>
  <c r="E17" i="2"/>
  <c r="F17" i="2" s="1"/>
  <c r="E18" i="2"/>
  <c r="F18" i="2"/>
  <c r="G18" i="2"/>
  <c r="E19" i="2"/>
  <c r="F19" i="2" s="1"/>
  <c r="E20" i="2"/>
  <c r="F20" i="2"/>
  <c r="G20" i="2"/>
  <c r="E21" i="2"/>
  <c r="F21" i="2" s="1"/>
  <c r="G21" i="2"/>
  <c r="E22" i="2"/>
  <c r="E23" i="2"/>
  <c r="F23" i="2" s="1"/>
  <c r="E24" i="2"/>
  <c r="E25" i="2"/>
  <c r="F25" i="2" s="1"/>
  <c r="G25" i="2"/>
  <c r="E26" i="2"/>
  <c r="F26" i="2" s="1"/>
  <c r="E27" i="2"/>
  <c r="F27" i="2" s="1"/>
  <c r="E28" i="2"/>
  <c r="F28" i="2" s="1"/>
  <c r="E29" i="2"/>
  <c r="E30" i="2"/>
  <c r="F30" i="2"/>
  <c r="G30" i="2"/>
  <c r="E31" i="2"/>
  <c r="F31" i="2" s="1"/>
  <c r="E32" i="2"/>
  <c r="F32" i="2"/>
  <c r="G32" i="2"/>
  <c r="E33" i="2"/>
  <c r="F33" i="2" s="1"/>
  <c r="E34" i="2"/>
  <c r="F34" i="2"/>
  <c r="G34" i="2"/>
  <c r="E35" i="2"/>
  <c r="F35" i="2" s="1"/>
  <c r="E36" i="2"/>
  <c r="F36" i="2"/>
  <c r="G36" i="2"/>
  <c r="E37" i="2"/>
  <c r="F37" i="2" s="1"/>
  <c r="G37" i="2"/>
  <c r="E38" i="2"/>
  <c r="E39" i="2"/>
  <c r="F39" i="2" s="1"/>
  <c r="E40" i="2"/>
  <c r="E41" i="2"/>
  <c r="F41" i="2" s="1"/>
  <c r="G41" i="2"/>
  <c r="E42" i="2"/>
  <c r="F42" i="2" s="1"/>
  <c r="E43" i="2"/>
  <c r="F43" i="2" s="1"/>
  <c r="E44" i="2"/>
  <c r="F44" i="2" s="1"/>
  <c r="E45" i="2"/>
  <c r="D46" i="2"/>
  <c r="H46" i="2"/>
  <c r="E3" i="3"/>
  <c r="F3" i="3" s="1"/>
  <c r="E4" i="3"/>
  <c r="F4" i="3"/>
  <c r="G4" i="3"/>
  <c r="E5" i="3"/>
  <c r="F5" i="3" s="1"/>
  <c r="E6" i="3"/>
  <c r="F6" i="3"/>
  <c r="G6" i="3"/>
  <c r="E7" i="3"/>
  <c r="F7" i="3" s="1"/>
  <c r="G7" i="3"/>
  <c r="E8" i="3"/>
  <c r="E10" i="3"/>
  <c r="F10" i="3" s="1"/>
  <c r="E11" i="3"/>
  <c r="G11" i="3" s="1"/>
  <c r="F11" i="3"/>
  <c r="F12" i="3"/>
  <c r="G12" i="3"/>
  <c r="E13" i="3"/>
  <c r="F13" i="3" s="1"/>
  <c r="G13" i="3"/>
  <c r="E14" i="3"/>
  <c r="F14" i="3" s="1"/>
  <c r="E15" i="3"/>
  <c r="F15" i="3" s="1"/>
  <c r="E16" i="3"/>
  <c r="E17" i="3"/>
  <c r="F17" i="3"/>
  <c r="G17" i="3"/>
  <c r="E18" i="3"/>
  <c r="F18" i="3" s="1"/>
  <c r="E19" i="3"/>
  <c r="F19" i="3"/>
  <c r="G19" i="3"/>
  <c r="E20" i="3"/>
  <c r="E21" i="3"/>
  <c r="F21" i="3" s="1"/>
  <c r="G21" i="3"/>
  <c r="E22" i="3"/>
  <c r="F22" i="3" s="1"/>
  <c r="E23" i="3"/>
  <c r="F23" i="3" s="1"/>
  <c r="G23" i="3"/>
  <c r="E24" i="3"/>
  <c r="F24" i="3" s="1"/>
  <c r="G24" i="3"/>
  <c r="E25" i="3"/>
  <c r="G25" i="3" s="1"/>
  <c r="F25" i="3"/>
  <c r="E26" i="3"/>
  <c r="F26" i="3" s="1"/>
  <c r="E27" i="3"/>
  <c r="G27" i="3" s="1"/>
  <c r="E28" i="3"/>
  <c r="E29" i="3"/>
  <c r="F29" i="3" s="1"/>
  <c r="E30" i="3"/>
  <c r="F30" i="3" s="1"/>
  <c r="E32" i="3"/>
  <c r="F32" i="3"/>
  <c r="G32" i="3"/>
  <c r="E33" i="3"/>
  <c r="D34" i="3"/>
  <c r="H34" i="3"/>
  <c r="E3" i="4"/>
  <c r="G3" i="4"/>
  <c r="E4" i="4"/>
  <c r="G4" i="4" s="1"/>
  <c r="F4" i="4"/>
  <c r="E6" i="4"/>
  <c r="F6" i="4" s="1"/>
  <c r="E7" i="4"/>
  <c r="G7" i="4" s="1"/>
  <c r="F7" i="4"/>
  <c r="E8" i="4"/>
  <c r="F8" i="4" s="1"/>
  <c r="E9" i="4"/>
  <c r="E10" i="4"/>
  <c r="F10" i="4" s="1"/>
  <c r="E11" i="4"/>
  <c r="E12" i="4"/>
  <c r="F12" i="4" s="1"/>
  <c r="G12" i="4"/>
  <c r="E13" i="4"/>
  <c r="F13" i="4"/>
  <c r="G13" i="4"/>
  <c r="E14" i="4"/>
  <c r="F14" i="4" s="1"/>
  <c r="E15" i="4"/>
  <c r="F15" i="4"/>
  <c r="G15" i="4"/>
  <c r="E16" i="4"/>
  <c r="E17" i="4"/>
  <c r="F17" i="4" s="1"/>
  <c r="G17" i="4"/>
  <c r="D18" i="4"/>
  <c r="H18" i="4"/>
  <c r="E3" i="5"/>
  <c r="G3" i="5" s="1"/>
  <c r="F3" i="5"/>
  <c r="E5" i="5"/>
  <c r="E6" i="5"/>
  <c r="G6" i="5" s="1"/>
  <c r="F6" i="5"/>
  <c r="E7" i="5"/>
  <c r="F7" i="5" s="1"/>
  <c r="E8" i="5"/>
  <c r="E9" i="5"/>
  <c r="F9" i="5" s="1"/>
  <c r="E10" i="5"/>
  <c r="D11" i="5"/>
  <c r="H11" i="5"/>
  <c r="E3" i="6"/>
  <c r="F3" i="6" s="1"/>
  <c r="G3" i="6"/>
  <c r="E4" i="6"/>
  <c r="F4" i="6" s="1"/>
  <c r="E5" i="6"/>
  <c r="E6" i="6"/>
  <c r="F6" i="6" s="1"/>
  <c r="E7" i="6"/>
  <c r="E8" i="6"/>
  <c r="F8" i="6" s="1"/>
  <c r="E9" i="6"/>
  <c r="F10" i="6"/>
  <c r="E11" i="6"/>
  <c r="F11" i="6" s="1"/>
  <c r="G11" i="6"/>
  <c r="E12" i="6"/>
  <c r="F12" i="6" s="1"/>
  <c r="G12" i="6"/>
  <c r="E13" i="6"/>
  <c r="G13" i="6" s="1"/>
  <c r="F13" i="6"/>
  <c r="E18" i="6"/>
  <c r="F18" i="6" s="1"/>
  <c r="E19" i="6"/>
  <c r="G19" i="6" s="1"/>
  <c r="F19" i="6"/>
  <c r="E20" i="6"/>
  <c r="F20" i="6" s="1"/>
  <c r="E21" i="6"/>
  <c r="F21" i="6" s="1"/>
  <c r="G21" i="6"/>
  <c r="E22" i="6"/>
  <c r="F22" i="6" s="1"/>
  <c r="E23" i="6"/>
  <c r="F23" i="6" s="1"/>
  <c r="E24" i="6"/>
  <c r="E25" i="6"/>
  <c r="F25" i="6" s="1"/>
  <c r="G25" i="6"/>
  <c r="E26" i="6"/>
  <c r="F26" i="6" s="1"/>
  <c r="E27" i="6"/>
  <c r="F27" i="6" s="1"/>
  <c r="G27" i="6"/>
  <c r="E28" i="6"/>
  <c r="F28" i="6" s="1"/>
  <c r="E29" i="6"/>
  <c r="F29" i="6" s="1"/>
  <c r="E30" i="6"/>
  <c r="F30" i="6" s="1"/>
  <c r="E31" i="6"/>
  <c r="F31" i="6" s="1"/>
  <c r="G31" i="6"/>
  <c r="E32" i="6"/>
  <c r="F32" i="6" s="1"/>
  <c r="G32" i="6"/>
  <c r="E33" i="6"/>
  <c r="F33" i="6"/>
  <c r="G33" i="6"/>
  <c r="E34" i="6"/>
  <c r="F34" i="6" s="1"/>
  <c r="E35" i="6"/>
  <c r="F35" i="6"/>
  <c r="G35" i="6"/>
  <c r="E36" i="6"/>
  <c r="F36" i="6" s="1"/>
  <c r="E37" i="6"/>
  <c r="F37" i="6" s="1"/>
  <c r="G37" i="6"/>
  <c r="E38" i="6"/>
  <c r="F38" i="6" s="1"/>
  <c r="F39" i="6"/>
  <c r="G39" i="6"/>
  <c r="E40" i="6"/>
  <c r="F40" i="6" s="1"/>
  <c r="E41" i="6"/>
  <c r="D42" i="6"/>
  <c r="H42" i="6"/>
  <c r="E3" i="7"/>
  <c r="F3" i="7"/>
  <c r="G3" i="7"/>
  <c r="E4" i="7"/>
  <c r="E5" i="7"/>
  <c r="F5" i="7" s="1"/>
  <c r="G5" i="7"/>
  <c r="E6" i="7"/>
  <c r="F6" i="7" s="1"/>
  <c r="G6" i="7"/>
  <c r="E7" i="7"/>
  <c r="G7" i="7" s="1"/>
  <c r="F7" i="7"/>
  <c r="E8" i="7"/>
  <c r="F8" i="7" s="1"/>
  <c r="E10" i="7"/>
  <c r="F11" i="7"/>
  <c r="G11" i="7"/>
  <c r="E12" i="7"/>
  <c r="F12" i="7"/>
  <c r="G12" i="7"/>
  <c r="E13" i="7"/>
  <c r="E14" i="7"/>
  <c r="F14" i="7" s="1"/>
  <c r="G14" i="7"/>
  <c r="E15" i="7"/>
  <c r="F15" i="7" s="1"/>
  <c r="G15" i="7"/>
  <c r="E16" i="7"/>
  <c r="G16" i="7" s="1"/>
  <c r="F16" i="7"/>
  <c r="E17" i="7"/>
  <c r="F17" i="7" s="1"/>
  <c r="E18" i="7"/>
  <c r="E19" i="7"/>
  <c r="F19" i="7" s="1"/>
  <c r="G19" i="7"/>
  <c r="F20" i="7"/>
  <c r="G20" i="7"/>
  <c r="E21" i="7"/>
  <c r="F21" i="7" s="1"/>
  <c r="G21" i="7"/>
  <c r="E22" i="7"/>
  <c r="F22" i="7"/>
  <c r="G22" i="7"/>
  <c r="E23" i="7"/>
  <c r="D24" i="7"/>
  <c r="H24" i="7"/>
  <c r="E3" i="8"/>
  <c r="F3" i="8" s="1"/>
  <c r="E4" i="8"/>
  <c r="E5" i="8"/>
  <c r="F5" i="8" s="1"/>
  <c r="G5" i="8"/>
  <c r="E6" i="8"/>
  <c r="F6" i="8"/>
  <c r="G6" i="8"/>
  <c r="E7" i="8"/>
  <c r="E11" i="8"/>
  <c r="F11" i="8" s="1"/>
  <c r="G11" i="8"/>
  <c r="E12" i="8"/>
  <c r="F12" i="8" s="1"/>
  <c r="G12" i="8"/>
  <c r="E13" i="8"/>
  <c r="G13" i="8" s="1"/>
  <c r="F13" i="8"/>
  <c r="E14" i="8"/>
  <c r="F14" i="8" s="1"/>
  <c r="E15" i="8"/>
  <c r="G15" i="8" s="1"/>
  <c r="F15" i="8"/>
  <c r="E16" i="8"/>
  <c r="E17" i="8"/>
  <c r="F17" i="8" s="1"/>
  <c r="E18" i="8"/>
  <c r="F18" i="8" s="1"/>
  <c r="E19" i="8"/>
  <c r="F19" i="8" s="1"/>
  <c r="G19" i="8"/>
  <c r="E20" i="8"/>
  <c r="F20" i="8" s="1"/>
  <c r="G20" i="8"/>
  <c r="E21" i="8"/>
  <c r="F21" i="8"/>
  <c r="G21" i="8"/>
  <c r="E22" i="8"/>
  <c r="F22" i="8" s="1"/>
  <c r="E23" i="8"/>
  <c r="F23" i="8"/>
  <c r="G23" i="8"/>
  <c r="E24" i="8"/>
  <c r="E25" i="8"/>
  <c r="G25" i="8" s="1"/>
  <c r="F25" i="8"/>
  <c r="E27" i="8"/>
  <c r="F27" i="8" s="1"/>
  <c r="E28" i="8"/>
  <c r="G28" i="8" s="1"/>
  <c r="F28" i="8"/>
  <c r="E29" i="8"/>
  <c r="F29" i="8" s="1"/>
  <c r="G29" i="8"/>
  <c r="E30" i="8"/>
  <c r="G30" i="8" s="1"/>
  <c r="E31" i="8"/>
  <c r="F31" i="8" s="1"/>
  <c r="E32" i="8"/>
  <c r="G32" i="8" s="1"/>
  <c r="F32" i="8"/>
  <c r="E33" i="8"/>
  <c r="F33" i="8" s="1"/>
  <c r="G33" i="8"/>
  <c r="E34" i="8"/>
  <c r="F34" i="8" s="1"/>
  <c r="G34" i="8"/>
  <c r="D35" i="8"/>
  <c r="H35" i="8"/>
  <c r="E3" i="9"/>
  <c r="F3" i="9"/>
  <c r="G3" i="9"/>
  <c r="E4" i="9"/>
  <c r="G4" i="9" s="1"/>
  <c r="E5" i="9"/>
  <c r="F5" i="9"/>
  <c r="G5" i="9"/>
  <c r="E7" i="9"/>
  <c r="E8" i="9"/>
  <c r="G8" i="9" s="1"/>
  <c r="F8" i="9"/>
  <c r="E9" i="9"/>
  <c r="F9" i="9" s="1"/>
  <c r="E10" i="9"/>
  <c r="G10" i="9" s="1"/>
  <c r="F10" i="9"/>
  <c r="E11" i="9"/>
  <c r="F11" i="9" s="1"/>
  <c r="G11" i="9"/>
  <c r="E12" i="9"/>
  <c r="G12" i="9" s="1"/>
  <c r="E13" i="9"/>
  <c r="F13" i="9" s="1"/>
  <c r="E14" i="9"/>
  <c r="G14" i="9" s="1"/>
  <c r="F14" i="9"/>
  <c r="E15" i="9"/>
  <c r="F15" i="9" s="1"/>
  <c r="G15" i="9"/>
  <c r="E16" i="9"/>
  <c r="F16" i="9" s="1"/>
  <c r="G16" i="9"/>
  <c r="E17" i="9"/>
  <c r="F17" i="9" s="1"/>
  <c r="E18" i="9"/>
  <c r="F18" i="9" s="1"/>
  <c r="G18" i="9"/>
  <c r="E19" i="9"/>
  <c r="F19" i="9" s="1"/>
  <c r="E20" i="9"/>
  <c r="F20" i="9"/>
  <c r="G20" i="9"/>
  <c r="E21" i="9"/>
  <c r="F21" i="9" s="1"/>
  <c r="E22" i="9"/>
  <c r="F22" i="9"/>
  <c r="G22" i="9"/>
  <c r="E23" i="9"/>
  <c r="E24" i="9"/>
  <c r="F24" i="9"/>
  <c r="G24" i="9"/>
  <c r="E25" i="9"/>
  <c r="F25" i="9" s="1"/>
  <c r="E26" i="9"/>
  <c r="F26" i="9"/>
  <c r="G26" i="9"/>
  <c r="D28" i="9"/>
  <c r="H28" i="9"/>
  <c r="E3" i="10"/>
  <c r="G3" i="10" s="1"/>
  <c r="F3" i="10"/>
  <c r="E4" i="10"/>
  <c r="F4" i="10" s="1"/>
  <c r="G4" i="10"/>
  <c r="E5" i="10"/>
  <c r="F5" i="10" s="1"/>
  <c r="G5" i="10"/>
  <c r="E9" i="10"/>
  <c r="F9" i="10" s="1"/>
  <c r="G9" i="10"/>
  <c r="E10" i="10"/>
  <c r="F10" i="10"/>
  <c r="G10" i="10"/>
  <c r="E11" i="10"/>
  <c r="E12" i="10"/>
  <c r="G12" i="10" s="1"/>
  <c r="F12" i="10"/>
  <c r="E13" i="10"/>
  <c r="F13" i="10" s="1"/>
  <c r="G13" i="10"/>
  <c r="E14" i="10"/>
  <c r="G14" i="10" s="1"/>
  <c r="E15" i="10"/>
  <c r="F15" i="10" s="1"/>
  <c r="G15" i="10"/>
  <c r="E16" i="10"/>
  <c r="F16" i="10" s="1"/>
  <c r="E17" i="10"/>
  <c r="F17" i="10" s="1"/>
  <c r="G17" i="10"/>
  <c r="E18" i="10"/>
  <c r="F18" i="10"/>
  <c r="G18" i="10"/>
  <c r="E19" i="10"/>
  <c r="E20" i="10"/>
  <c r="F20" i="10" s="1"/>
  <c r="E21" i="10"/>
  <c r="F21" i="10" s="1"/>
  <c r="G21" i="10"/>
  <c r="E22" i="10"/>
  <c r="G22" i="10" s="1"/>
  <c r="F22" i="10"/>
  <c r="E23" i="10"/>
  <c r="F23" i="10" s="1"/>
  <c r="G23" i="10"/>
  <c r="E24" i="10"/>
  <c r="F24" i="10" s="1"/>
  <c r="G24" i="10"/>
  <c r="E25" i="10"/>
  <c r="F25" i="10" s="1"/>
  <c r="G25" i="10"/>
  <c r="E26" i="10"/>
  <c r="F26" i="10"/>
  <c r="G26" i="10"/>
  <c r="E27" i="10"/>
  <c r="E28" i="10"/>
  <c r="F28" i="10"/>
  <c r="G28" i="10"/>
  <c r="E29" i="10"/>
  <c r="F29" i="10" s="1"/>
  <c r="G29" i="10"/>
  <c r="D30" i="10"/>
  <c r="H30" i="10"/>
  <c r="E3" i="11"/>
  <c r="F3" i="11" s="1"/>
  <c r="G3" i="11"/>
  <c r="E4" i="11"/>
  <c r="F4" i="11"/>
  <c r="G4" i="11"/>
  <c r="E5" i="11"/>
  <c r="E6" i="11"/>
  <c r="G6" i="11" s="1"/>
  <c r="F6" i="11"/>
  <c r="E7" i="11"/>
  <c r="F7" i="11" s="1"/>
  <c r="G7" i="11"/>
  <c r="E8" i="11"/>
  <c r="F8" i="11" s="1"/>
  <c r="E9" i="11"/>
  <c r="F9" i="11" s="1"/>
  <c r="G9" i="11"/>
  <c r="E10" i="11"/>
  <c r="F10" i="11"/>
  <c r="G10" i="11"/>
  <c r="F11" i="11"/>
  <c r="G11" i="11"/>
  <c r="E12" i="11"/>
  <c r="F12" i="11"/>
  <c r="G12" i="11"/>
  <c r="E13" i="11"/>
  <c r="F13" i="11" s="1"/>
  <c r="G13" i="11"/>
  <c r="E14" i="11"/>
  <c r="G14" i="11" s="1"/>
  <c r="F14" i="11"/>
  <c r="E15" i="11"/>
  <c r="F15" i="11" s="1"/>
  <c r="G15" i="11"/>
  <c r="E18" i="11"/>
  <c r="F18" i="11" s="1"/>
  <c r="E19" i="11"/>
  <c r="F19" i="11" s="1"/>
  <c r="G19" i="11"/>
  <c r="E20" i="11"/>
  <c r="F20" i="11"/>
  <c r="G20" i="11"/>
  <c r="E21" i="11"/>
  <c r="F21" i="11" s="1"/>
  <c r="E22" i="11"/>
  <c r="F22" i="11"/>
  <c r="G22" i="11"/>
  <c r="E23" i="11"/>
  <c r="F23" i="11" s="1"/>
  <c r="G23" i="11"/>
  <c r="E24" i="11"/>
  <c r="G24" i="11" s="1"/>
  <c r="F24" i="11"/>
  <c r="E25" i="11"/>
  <c r="F25" i="11" s="1"/>
  <c r="G25" i="11"/>
  <c r="E26" i="11"/>
  <c r="F26" i="11" s="1"/>
  <c r="E27" i="11"/>
  <c r="F27" i="11" s="1"/>
  <c r="G27" i="11"/>
  <c r="E28" i="11"/>
  <c r="F28" i="11"/>
  <c r="G28" i="11"/>
  <c r="E29" i="11"/>
  <c r="F29" i="11" s="1"/>
  <c r="E30" i="11"/>
  <c r="F30" i="11"/>
  <c r="G30" i="11"/>
  <c r="E31" i="11"/>
  <c r="F31" i="11" s="1"/>
  <c r="G31" i="11"/>
  <c r="E32" i="11"/>
  <c r="G32" i="11" s="1"/>
  <c r="F32" i="11"/>
  <c r="E33" i="11"/>
  <c r="F33" i="11" s="1"/>
  <c r="G33" i="11"/>
  <c r="D34" i="11"/>
  <c r="H34" i="11"/>
  <c r="E3" i="12"/>
  <c r="F3" i="12" s="1"/>
  <c r="E4" i="12"/>
  <c r="F4" i="12"/>
  <c r="G4" i="12"/>
  <c r="E5" i="12"/>
  <c r="F5" i="12" s="1"/>
  <c r="G5" i="12"/>
  <c r="E6" i="12"/>
  <c r="G6" i="12" s="1"/>
  <c r="F6" i="12"/>
  <c r="E7" i="12"/>
  <c r="F7" i="12" s="1"/>
  <c r="G7" i="12"/>
  <c r="E8" i="12"/>
  <c r="F8" i="12" s="1"/>
  <c r="E9" i="12"/>
  <c r="F9" i="12" s="1"/>
  <c r="G9" i="12"/>
  <c r="E10" i="12"/>
  <c r="F10" i="12"/>
  <c r="G10" i="12"/>
  <c r="E11" i="12"/>
  <c r="F11" i="12" s="1"/>
  <c r="E12" i="12"/>
  <c r="F12" i="12"/>
  <c r="G12" i="12"/>
  <c r="E13" i="12"/>
  <c r="F13" i="12" s="1"/>
  <c r="G13" i="12"/>
  <c r="E14" i="12"/>
  <c r="G14" i="12" s="1"/>
  <c r="F14" i="12"/>
  <c r="E16" i="12"/>
  <c r="F16" i="12" s="1"/>
  <c r="G16" i="12"/>
  <c r="E17" i="12"/>
  <c r="F17" i="12" s="1"/>
  <c r="E18" i="12"/>
  <c r="F18" i="12" s="1"/>
  <c r="G18" i="12"/>
  <c r="E19" i="12"/>
  <c r="F19" i="12"/>
  <c r="G19" i="12"/>
  <c r="E20" i="12"/>
  <c r="F20" i="12" s="1"/>
  <c r="E21" i="12"/>
  <c r="F21" i="12"/>
  <c r="G21" i="12"/>
  <c r="E22" i="12"/>
  <c r="F22" i="12" s="1"/>
  <c r="G22" i="12"/>
  <c r="E23" i="12"/>
  <c r="G23" i="12" s="1"/>
  <c r="F23" i="12"/>
  <c r="E24" i="12"/>
  <c r="F24" i="12" s="1"/>
  <c r="G24" i="12"/>
  <c r="E25" i="12"/>
  <c r="F25" i="12" s="1"/>
  <c r="E26" i="12"/>
  <c r="F26" i="12" s="1"/>
  <c r="G26" i="12"/>
  <c r="D27" i="12"/>
  <c r="H27" i="12"/>
  <c r="E3" i="13"/>
  <c r="F3" i="13" s="1"/>
  <c r="G3" i="13"/>
  <c r="E4" i="13"/>
  <c r="G4" i="13" s="1"/>
  <c r="F4" i="13"/>
  <c r="E5" i="13"/>
  <c r="F5" i="13" s="1"/>
  <c r="G5" i="13"/>
  <c r="E6" i="13"/>
  <c r="F6" i="13" s="1"/>
  <c r="E7" i="13"/>
  <c r="F7" i="13" s="1"/>
  <c r="G7" i="13"/>
  <c r="E8" i="13"/>
  <c r="F8" i="13"/>
  <c r="G8" i="13"/>
  <c r="E9" i="13"/>
  <c r="F9" i="13" s="1"/>
  <c r="E10" i="13"/>
  <c r="F10" i="13"/>
  <c r="G10" i="13"/>
  <c r="E11" i="13"/>
  <c r="F11" i="13" s="1"/>
  <c r="G11" i="13"/>
  <c r="E12" i="13"/>
  <c r="G12" i="13" s="1"/>
  <c r="F12" i="13"/>
  <c r="E13" i="13"/>
  <c r="F13" i="13" s="1"/>
  <c r="G13" i="13"/>
  <c r="E14" i="13"/>
  <c r="F14" i="13" s="1"/>
  <c r="E15" i="13"/>
  <c r="F15" i="13" s="1"/>
  <c r="G15" i="13"/>
  <c r="E16" i="13"/>
  <c r="F16" i="13"/>
  <c r="G16" i="13"/>
  <c r="E17" i="13"/>
  <c r="F17" i="13" s="1"/>
  <c r="E18" i="13"/>
  <c r="F18" i="13"/>
  <c r="G18" i="13"/>
  <c r="E22" i="13"/>
  <c r="F22" i="13" s="1"/>
  <c r="G22" i="13"/>
  <c r="E23" i="13"/>
  <c r="G23" i="13" s="1"/>
  <c r="F23" i="13"/>
  <c r="E24" i="13"/>
  <c r="F24" i="13" s="1"/>
  <c r="G24" i="13"/>
  <c r="E25" i="13"/>
  <c r="F25" i="13" s="1"/>
  <c r="E26" i="13"/>
  <c r="F26" i="13" s="1"/>
  <c r="G26" i="13"/>
  <c r="E27" i="13"/>
  <c r="F27" i="13"/>
  <c r="G27" i="13"/>
  <c r="E28" i="13"/>
  <c r="F28" i="13" s="1"/>
  <c r="E29" i="13"/>
  <c r="F29" i="13"/>
  <c r="G29" i="13"/>
  <c r="E30" i="13"/>
  <c r="F30" i="13" s="1"/>
  <c r="G30" i="13"/>
  <c r="E31" i="13"/>
  <c r="G31" i="13" s="1"/>
  <c r="F31" i="13"/>
  <c r="E32" i="13"/>
  <c r="F32" i="13" s="1"/>
  <c r="G32" i="13"/>
  <c r="D33" i="13"/>
  <c r="H33" i="13"/>
  <c r="E3" i="14"/>
  <c r="E4" i="14"/>
  <c r="G4" i="14"/>
  <c r="E5" i="14"/>
  <c r="G5" i="14"/>
  <c r="E6" i="14"/>
  <c r="F6" i="14"/>
  <c r="G6" i="14"/>
  <c r="E7" i="14"/>
  <c r="E8" i="14"/>
  <c r="G8" i="14"/>
  <c r="E9" i="14"/>
  <c r="G9" i="14"/>
  <c r="E10" i="14"/>
  <c r="F10" i="14"/>
  <c r="G10" i="14"/>
  <c r="E11" i="14"/>
  <c r="E12" i="14"/>
  <c r="G12" i="14"/>
  <c r="E13" i="14"/>
  <c r="G13" i="14"/>
  <c r="E14" i="14"/>
  <c r="F14" i="14"/>
  <c r="G14" i="14"/>
  <c r="E15" i="14"/>
  <c r="E16" i="14"/>
  <c r="G16" i="14"/>
  <c r="E17" i="14"/>
  <c r="G17" i="14"/>
  <c r="E18" i="14"/>
  <c r="F18" i="14"/>
  <c r="G18" i="14"/>
  <c r="E19" i="14"/>
  <c r="E20" i="14"/>
  <c r="G20" i="14"/>
  <c r="E21" i="14"/>
  <c r="G21" i="14"/>
  <c r="E22" i="14"/>
  <c r="F22" i="14"/>
  <c r="G22" i="14"/>
  <c r="E23" i="14"/>
  <c r="E24" i="14"/>
  <c r="G24" i="14"/>
  <c r="E25" i="14"/>
  <c r="G25" i="14"/>
  <c r="E26" i="14"/>
  <c r="F26" i="14"/>
  <c r="G26" i="14"/>
  <c r="E27" i="14"/>
  <c r="E28" i="14"/>
  <c r="G28" i="14"/>
  <c r="E29" i="14"/>
  <c r="F29" i="14" s="1"/>
  <c r="G29" i="14"/>
  <c r="E30" i="14"/>
  <c r="F30" i="14"/>
  <c r="G30" i="14"/>
  <c r="E31" i="14"/>
  <c r="F31" i="14" s="1"/>
  <c r="E32" i="14"/>
  <c r="G32" i="14"/>
  <c r="E33" i="14"/>
  <c r="G33" i="14"/>
  <c r="E34" i="14"/>
  <c r="F34" i="14"/>
  <c r="G34" i="14"/>
  <c r="E35" i="14"/>
  <c r="E36" i="14"/>
  <c r="G36" i="14"/>
  <c r="E37" i="14"/>
  <c r="G37" i="14"/>
  <c r="E38" i="14"/>
  <c r="F38" i="14"/>
  <c r="G38" i="14"/>
  <c r="E39" i="14"/>
  <c r="E40" i="14"/>
  <c r="G40" i="14"/>
  <c r="E41" i="14"/>
  <c r="G41" i="14"/>
  <c r="G42" i="14"/>
  <c r="E43" i="14"/>
  <c r="E44" i="14"/>
  <c r="G44" i="14"/>
  <c r="E45" i="14"/>
  <c r="G45" i="14"/>
  <c r="E46" i="14"/>
  <c r="F46" i="14"/>
  <c r="E47" i="14"/>
  <c r="E48" i="14"/>
  <c r="F48" i="14"/>
  <c r="E49" i="14"/>
  <c r="E50" i="14"/>
  <c r="G50" i="14"/>
  <c r="E51" i="14"/>
  <c r="E52" i="14"/>
  <c r="G52" i="14"/>
  <c r="E53" i="14"/>
  <c r="E54" i="14"/>
  <c r="G54" i="14"/>
  <c r="E55" i="14"/>
  <c r="G55" i="14"/>
  <c r="E56" i="14"/>
  <c r="F56" i="14"/>
  <c r="G56" i="14"/>
  <c r="D57" i="14"/>
  <c r="C59" i="14" s="1"/>
  <c r="H57" i="14"/>
  <c r="E3" i="15"/>
  <c r="F3" i="15"/>
  <c r="G3" i="15"/>
  <c r="E4" i="15"/>
  <c r="F4" i="15" s="1"/>
  <c r="G4" i="15"/>
  <c r="E5" i="15"/>
  <c r="G5" i="15" s="1"/>
  <c r="F5" i="15"/>
  <c r="E6" i="15"/>
  <c r="G6" i="15" s="1"/>
  <c r="E7" i="15"/>
  <c r="G7" i="15" s="1"/>
  <c r="F7" i="15"/>
  <c r="E8" i="15"/>
  <c r="G8" i="15" s="1"/>
  <c r="E9" i="15"/>
  <c r="G9" i="15" s="1"/>
  <c r="F9" i="15"/>
  <c r="E10" i="15"/>
  <c r="F10" i="15" s="1"/>
  <c r="G10" i="15"/>
  <c r="E11" i="15"/>
  <c r="F11" i="15" s="1"/>
  <c r="E12" i="15"/>
  <c r="G12" i="15" s="1"/>
  <c r="E13" i="15"/>
  <c r="F13" i="15" s="1"/>
  <c r="E14" i="15"/>
  <c r="G14" i="15" s="1"/>
  <c r="E15" i="15"/>
  <c r="F15" i="15" s="1"/>
  <c r="E16" i="15"/>
  <c r="F16" i="15" s="1"/>
  <c r="G16" i="15"/>
  <c r="E17" i="15"/>
  <c r="F17" i="15"/>
  <c r="G17" i="15"/>
  <c r="D18" i="15"/>
  <c r="H18" i="15"/>
  <c r="F27" i="10" l="1"/>
  <c r="G27" i="10"/>
  <c r="F18" i="7"/>
  <c r="G18" i="7"/>
  <c r="F11" i="4"/>
  <c r="G11" i="4"/>
  <c r="F25" i="14"/>
  <c r="F21" i="14"/>
  <c r="F9" i="14"/>
  <c r="F5" i="14"/>
  <c r="E30" i="10"/>
  <c r="F19" i="10"/>
  <c r="G19" i="10"/>
  <c r="F16" i="8"/>
  <c r="G16" i="8"/>
  <c r="G35" i="8" s="1"/>
  <c r="F4" i="8"/>
  <c r="G4" i="8"/>
  <c r="F7" i="6"/>
  <c r="G7" i="6"/>
  <c r="F10" i="5"/>
  <c r="G10" i="5"/>
  <c r="F33" i="3"/>
  <c r="G33" i="3"/>
  <c r="G8" i="3"/>
  <c r="F8" i="3"/>
  <c r="E34" i="3"/>
  <c r="F5" i="2"/>
  <c r="F46" i="2" s="1"/>
  <c r="E46" i="2"/>
  <c r="F33" i="1"/>
  <c r="G33" i="1"/>
  <c r="F39" i="14"/>
  <c r="F27" i="14"/>
  <c r="F19" i="14"/>
  <c r="F11" i="14"/>
  <c r="F3" i="14"/>
  <c r="F41" i="6"/>
  <c r="G41" i="6"/>
  <c r="F55" i="14"/>
  <c r="F37" i="14"/>
  <c r="F33" i="14"/>
  <c r="G13" i="15"/>
  <c r="G11" i="15"/>
  <c r="G18" i="15" s="1"/>
  <c r="F52" i="14"/>
  <c r="G6" i="13"/>
  <c r="G33" i="13" s="1"/>
  <c r="G8" i="12"/>
  <c r="G26" i="11"/>
  <c r="G18" i="11"/>
  <c r="G8" i="11"/>
  <c r="F5" i="11"/>
  <c r="G5" i="11"/>
  <c r="C32" i="10"/>
  <c r="G20" i="10"/>
  <c r="F11" i="10"/>
  <c r="G11" i="10"/>
  <c r="G30" i="10" s="1"/>
  <c r="F7" i="9"/>
  <c r="G7" i="9"/>
  <c r="F24" i="8"/>
  <c r="G24" i="8"/>
  <c r="F23" i="7"/>
  <c r="G23" i="7"/>
  <c r="F10" i="7"/>
  <c r="G10" i="7"/>
  <c r="F4" i="7"/>
  <c r="G4" i="7"/>
  <c r="E24" i="7"/>
  <c r="F16" i="4"/>
  <c r="G16" i="4"/>
  <c r="F9" i="4"/>
  <c r="G9" i="4"/>
  <c r="C20" i="15"/>
  <c r="G53" i="14"/>
  <c r="F35" i="14"/>
  <c r="F23" i="14"/>
  <c r="F15" i="14"/>
  <c r="F7" i="14"/>
  <c r="C35" i="13"/>
  <c r="F13" i="7"/>
  <c r="G13" i="7"/>
  <c r="F50" i="14"/>
  <c r="F44" i="14"/>
  <c r="F41" i="14"/>
  <c r="F17" i="14"/>
  <c r="F13" i="14"/>
  <c r="G15" i="15"/>
  <c r="F49" i="14"/>
  <c r="G47" i="14"/>
  <c r="F43" i="14"/>
  <c r="G25" i="13"/>
  <c r="G14" i="13"/>
  <c r="E27" i="12"/>
  <c r="G25" i="12"/>
  <c r="G17" i="12"/>
  <c r="F54" i="14"/>
  <c r="G51" i="14"/>
  <c r="G48" i="14"/>
  <c r="G46" i="14"/>
  <c r="F45" i="14"/>
  <c r="E33" i="13"/>
  <c r="G28" i="13"/>
  <c r="G17" i="13"/>
  <c r="G9" i="13"/>
  <c r="C29" i="12"/>
  <c r="G20" i="12"/>
  <c r="G11" i="12"/>
  <c r="G3" i="12"/>
  <c r="E34" i="11"/>
  <c r="G29" i="11"/>
  <c r="G21" i="11"/>
  <c r="G16" i="10"/>
  <c r="F14" i="10"/>
  <c r="F23" i="9"/>
  <c r="G23" i="9"/>
  <c r="G19" i="9"/>
  <c r="F12" i="9"/>
  <c r="C37" i="8"/>
  <c r="F30" i="8"/>
  <c r="G17" i="8"/>
  <c r="F7" i="8"/>
  <c r="F35" i="8" s="1"/>
  <c r="G7" i="8"/>
  <c r="F24" i="6"/>
  <c r="G24" i="6"/>
  <c r="F9" i="6"/>
  <c r="F42" i="6" s="1"/>
  <c r="G9" i="6"/>
  <c r="F5" i="6"/>
  <c r="G5" i="6"/>
  <c r="F8" i="5"/>
  <c r="G8" i="5"/>
  <c r="F28" i="3"/>
  <c r="G28" i="3"/>
  <c r="F16" i="3"/>
  <c r="F34" i="3" s="1"/>
  <c r="G16" i="3"/>
  <c r="G3" i="8"/>
  <c r="G17" i="7"/>
  <c r="G8" i="7"/>
  <c r="G40" i="6"/>
  <c r="G29" i="6"/>
  <c r="G23" i="6"/>
  <c r="C13" i="5"/>
  <c r="G7" i="5"/>
  <c r="G8" i="4"/>
  <c r="G29" i="3"/>
  <c r="F27" i="3"/>
  <c r="G15" i="3"/>
  <c r="F45" i="2"/>
  <c r="G45" i="2"/>
  <c r="F38" i="2"/>
  <c r="G38" i="2"/>
  <c r="F24" i="2"/>
  <c r="G24" i="2"/>
  <c r="F13" i="2"/>
  <c r="G13" i="2"/>
  <c r="F18" i="1"/>
  <c r="G18" i="1"/>
  <c r="F9" i="2"/>
  <c r="G9" i="2"/>
  <c r="F35" i="1"/>
  <c r="G35" i="1"/>
  <c r="F3" i="1"/>
  <c r="F38" i="1" s="1"/>
  <c r="G3" i="1"/>
  <c r="C20" i="4"/>
  <c r="F20" i="3"/>
  <c r="G20" i="3"/>
  <c r="F40" i="2"/>
  <c r="G40" i="2"/>
  <c r="F29" i="2"/>
  <c r="G29" i="2"/>
  <c r="F22" i="2"/>
  <c r="G22" i="2"/>
  <c r="F23" i="1"/>
  <c r="G23" i="1"/>
  <c r="F16" i="1"/>
  <c r="G16" i="1"/>
  <c r="C30" i="9"/>
  <c r="G44" i="2"/>
  <c r="G42" i="2"/>
  <c r="G28" i="2"/>
  <c r="G26" i="2"/>
  <c r="G12" i="2"/>
  <c r="G8" i="2"/>
  <c r="G3" i="2"/>
  <c r="G37" i="1"/>
  <c r="G31" i="1"/>
  <c r="G22" i="1"/>
  <c r="G20" i="1"/>
  <c r="G15" i="1"/>
  <c r="G3" i="3"/>
  <c r="G33" i="2"/>
  <c r="G17" i="2"/>
  <c r="G27" i="1"/>
  <c r="G11" i="1"/>
  <c r="C48" i="2"/>
  <c r="C36" i="3"/>
  <c r="C44" i="6"/>
  <c r="C26" i="7"/>
  <c r="C36" i="11"/>
  <c r="G49" i="14"/>
  <c r="F40" i="14"/>
  <c r="G39" i="14"/>
  <c r="F36" i="14"/>
  <c r="G35" i="14"/>
  <c r="F32" i="14"/>
  <c r="G31" i="14"/>
  <c r="F28" i="14"/>
  <c r="G27" i="14"/>
  <c r="F24" i="14"/>
  <c r="G23" i="14"/>
  <c r="F20" i="14"/>
  <c r="G19" i="14"/>
  <c r="F16" i="14"/>
  <c r="G15" i="14"/>
  <c r="F12" i="14"/>
  <c r="G11" i="14"/>
  <c r="F8" i="14"/>
  <c r="G7" i="14"/>
  <c r="F4" i="14"/>
  <c r="G3" i="14"/>
  <c r="F42" i="14"/>
  <c r="G36" i="6"/>
  <c r="G28" i="6"/>
  <c r="G20" i="6"/>
  <c r="G8" i="6"/>
  <c r="G4" i="6"/>
  <c r="F27" i="12"/>
  <c r="F34" i="11"/>
  <c r="F30" i="10"/>
  <c r="F33" i="13"/>
  <c r="G43" i="14"/>
  <c r="E18" i="15"/>
  <c r="F14" i="15"/>
  <c r="F12" i="15"/>
  <c r="F8" i="15"/>
  <c r="F6" i="15"/>
  <c r="F18" i="15" s="1"/>
  <c r="E57" i="14"/>
  <c r="F53" i="14"/>
  <c r="F51" i="14"/>
  <c r="F47" i="14"/>
  <c r="G25" i="9"/>
  <c r="G21" i="9"/>
  <c r="G17" i="9"/>
  <c r="G13" i="9"/>
  <c r="G9" i="9"/>
  <c r="G31" i="8"/>
  <c r="G27" i="8"/>
  <c r="G22" i="8"/>
  <c r="G18" i="8"/>
  <c r="G14" i="8"/>
  <c r="F24" i="7"/>
  <c r="F4" i="9"/>
  <c r="E28" i="9"/>
  <c r="F5" i="5"/>
  <c r="E11" i="5"/>
  <c r="E35" i="8"/>
  <c r="E42" i="6"/>
  <c r="G38" i="6"/>
  <c r="G34" i="6"/>
  <c r="G30" i="6"/>
  <c r="G26" i="6"/>
  <c r="G22" i="6"/>
  <c r="G18" i="6"/>
  <c r="G10" i="6"/>
  <c r="G6" i="6"/>
  <c r="G9" i="5"/>
  <c r="G5" i="5"/>
  <c r="G14" i="4"/>
  <c r="G10" i="4"/>
  <c r="G6" i="4"/>
  <c r="G18" i="4" s="1"/>
  <c r="F3" i="4"/>
  <c r="E18" i="4"/>
  <c r="G30" i="3"/>
  <c r="G26" i="3"/>
  <c r="G22" i="3"/>
  <c r="G18" i="3"/>
  <c r="G14" i="3"/>
  <c r="G10" i="3"/>
  <c r="G5" i="3"/>
  <c r="G43" i="2"/>
  <c r="G39" i="2"/>
  <c r="G35" i="2"/>
  <c r="G31" i="2"/>
  <c r="G27" i="2"/>
  <c r="G23" i="2"/>
  <c r="G19" i="2"/>
  <c r="G15" i="2"/>
  <c r="G11" i="2"/>
  <c r="G5" i="2"/>
  <c r="G34" i="1"/>
  <c r="G29" i="1"/>
  <c r="G25" i="1"/>
  <c r="G21" i="1"/>
  <c r="G17" i="1"/>
  <c r="G13" i="1"/>
  <c r="G5" i="1"/>
  <c r="E38" i="1"/>
  <c r="G57" i="14" l="1"/>
  <c r="G24" i="7"/>
  <c r="G34" i="11"/>
  <c r="G38" i="1"/>
  <c r="G42" i="6"/>
  <c r="F11" i="5"/>
  <c r="G34" i="3"/>
  <c r="F18" i="4"/>
  <c r="G11" i="5"/>
  <c r="F28" i="9"/>
  <c r="G28" i="9"/>
  <c r="G27" i="12"/>
  <c r="F57" i="14"/>
  <c r="G46" i="2"/>
  <c r="C41" i="1"/>
  <c r="C40" i="1"/>
</calcChain>
</file>

<file path=xl/sharedStrings.xml><?xml version="1.0" encoding="utf-8"?>
<sst xmlns="http://schemas.openxmlformats.org/spreadsheetml/2006/main" count="1025" uniqueCount="885">
  <si>
    <t>Praha</t>
  </si>
  <si>
    <t>ŠKOLA - IČO</t>
  </si>
  <si>
    <t>ŠKOLA - složený název</t>
  </si>
  <si>
    <t>00335479</t>
  </si>
  <si>
    <t>Gymnázium Budějovická 680 Praha 4 PSČ: 14000</t>
  </si>
  <si>
    <t>00335487</t>
  </si>
  <si>
    <t>Gymnázium Na Vítězné pláni 1160 Praha 4 PSČ: 14000</t>
  </si>
  <si>
    <t>00335533</t>
  </si>
  <si>
    <t>Gymnázium E.Krásnohorské Ohradní 55 Praha 4 - Michle PSČ: 14000</t>
  </si>
  <si>
    <t>25058843</t>
  </si>
  <si>
    <t>Mensa gymnázium, o.p.s. Španielova 1111 Praha 6 - Řepy PSČ: 16300</t>
  </si>
  <si>
    <t>25107186</t>
  </si>
  <si>
    <t>Gymnázium Duhovka s.r.o. Ortenovo náměstí 1275/34 Praha 7 - Holešovice PSČ: 17000</t>
  </si>
  <si>
    <t>25107500</t>
  </si>
  <si>
    <t>Gymnázium Přírodní škola Strossmayerovo náměstí 990 Praha 7 - Holešovice PSČ: 17000</t>
  </si>
  <si>
    <t>25698117</t>
  </si>
  <si>
    <t>PORG - gymnázium a základní škola,o.p.s. Lindnerova 3 Praha 8 - Libeň PSČ: 18000</t>
  </si>
  <si>
    <t>49366629</t>
  </si>
  <si>
    <t>Gymnázium Opatov Konstantinova 1500 Praha 4 PSČ: 14900</t>
  </si>
  <si>
    <t>49625446</t>
  </si>
  <si>
    <t>Gymnázium Nad Alejí 1952 Praha 6 PSČ: 16200</t>
  </si>
  <si>
    <t>60444916</t>
  </si>
  <si>
    <t>Gymnázium Písnická 760 Praha 4 PSČ: 14200</t>
  </si>
  <si>
    <t>60445475</t>
  </si>
  <si>
    <t>Gymnázium Českolipská 373 Praha 9 PSČ: 19000</t>
  </si>
  <si>
    <t>60446218</t>
  </si>
  <si>
    <t>Gymnázium J.G.Jarkovského Truhlářská 22 Praha 1 PSČ: 11000</t>
  </si>
  <si>
    <t>60446234</t>
  </si>
  <si>
    <t>Gymnázium J. Heyrovského Mezi Školami 2475 Praha 5 PSČ: 15800</t>
  </si>
  <si>
    <t>60449004</t>
  </si>
  <si>
    <t>Gymnázium prof. Jana Patočky Jindřišská Praha PSČ: 11000</t>
  </si>
  <si>
    <t>60461675</t>
  </si>
  <si>
    <t>Gymnázium Na Pražačce Nad Ohradou Praha PSČ: 13000</t>
  </si>
  <si>
    <t>61384992</t>
  </si>
  <si>
    <t>Gymnázium Oty Pavla Loučanská 520 Praha 5 PSČ: 15300</t>
  </si>
  <si>
    <t>61385271</t>
  </si>
  <si>
    <t>Gymnázium Na Zatlance 11 Praha 5 PSČ: 15000</t>
  </si>
  <si>
    <t>61385298</t>
  </si>
  <si>
    <t>Gymnázium Nad Kavalírkou 1 Praha 5 PSČ: 15000</t>
  </si>
  <si>
    <t>61385301</t>
  </si>
  <si>
    <t>SPŠ elektrotechnická Ječná 30 Praha 2 PSČ: 12136</t>
  </si>
  <si>
    <t>61385361</t>
  </si>
  <si>
    <t>Gymnázium Voděradská 2 Praha 10 - Strašnice PSČ: 10000</t>
  </si>
  <si>
    <t>61385409</t>
  </si>
  <si>
    <t>Střední prům. škola elektrotechnická V Úžlabině 23 Praha 10 - Malešice PSČ: 10000</t>
  </si>
  <si>
    <t>61385476</t>
  </si>
  <si>
    <t>Gymnázium Nad Štolou Praha PSČ: 17000</t>
  </si>
  <si>
    <t>61385701</t>
  </si>
  <si>
    <t>Gymnázium Christ. Dopplera Zborovská 45 Praha 5 - Smíchov PSČ: 15000</t>
  </si>
  <si>
    <t>61386022</t>
  </si>
  <si>
    <t>Gymnázium Arabská 14 Praha 6 PSČ: 16000</t>
  </si>
  <si>
    <t>61387061</t>
  </si>
  <si>
    <t>Gymnázium Litoměřická 726 Praha 9 PSČ: 19000</t>
  </si>
  <si>
    <t>61388106</t>
  </si>
  <si>
    <t>Gymnázium Botičská 1 Praha 2 PSČ: 12801</t>
  </si>
  <si>
    <t>61388246</t>
  </si>
  <si>
    <t>Gymnázium Jana Keplera Parléřova 2 Praha 6 PSČ: 16900</t>
  </si>
  <si>
    <t>61388866</t>
  </si>
  <si>
    <t>SPŠ sdělovací techniky Panská Praha PSČ: 11000</t>
  </si>
  <si>
    <t>63109662</t>
  </si>
  <si>
    <t>Malostranské gymnázium Josefská 7 Praha 1 PSČ: 11800</t>
  </si>
  <si>
    <t>63672197</t>
  </si>
  <si>
    <t>Gymnázium ALTIS s.r.o. Dopplerova 351 Praha 10 - Petrovice PSČ: 10900</t>
  </si>
  <si>
    <t>63831562</t>
  </si>
  <si>
    <t>Gymnázium Špitálská 2 Praha 9 PSČ: 19000</t>
  </si>
  <si>
    <t>70837783</t>
  </si>
  <si>
    <t>VOŠ a SPŠ grafická Hellichova 22 Praha 1 PSČ: 11800</t>
  </si>
  <si>
    <t>70837902</t>
  </si>
  <si>
    <t>Masarykova střední škola chemická Křemencova 12 Praha 1 PSČ: 11628</t>
  </si>
  <si>
    <t>70872589</t>
  </si>
  <si>
    <t>SPŠ strojnická, škola hl.m. Prahy Betlémská 4 Praha 1 - Staré Město PSČ: 11000</t>
  </si>
  <si>
    <t>70872767</t>
  </si>
  <si>
    <t>Gymnázium Jana Nerudy, škola hl.m. Prahy Hellichova Praha PSČ: 11800</t>
  </si>
  <si>
    <t>Celkem</t>
  </si>
  <si>
    <t>Středočeský kraj</t>
  </si>
  <si>
    <t>00069647</t>
  </si>
  <si>
    <t>Střední odborné učiliště  Hluboš 178 PSČ: 26222</t>
  </si>
  <si>
    <t>00177041</t>
  </si>
  <si>
    <t>ŠKODA AUTO a.s., SOU strojírenské, o.z. tř. Václava Klementa 869 Mladá Boleslav PSČ: 29360</t>
  </si>
  <si>
    <t>00873306</t>
  </si>
  <si>
    <t>Střední škola služeb a řemesel J. Šípka 187 Stochov PSČ: 27303</t>
  </si>
  <si>
    <t>27089941</t>
  </si>
  <si>
    <t>OPEN GATE - gymnázium a ZŠ, s.r.o. Babice 5 Říčany PSČ: 25101</t>
  </si>
  <si>
    <t>27383512</t>
  </si>
  <si>
    <t>Sunny Canadian IS-ZŠ a Gymnázium, s.r.o. Straková 522 Jesenice - Osnice PSČ: 25242</t>
  </si>
  <si>
    <t>43755054</t>
  </si>
  <si>
    <t>Gymnázium J. A. Komenského 414 Čelákovice PSČ: 25088</t>
  </si>
  <si>
    <t>47019450</t>
  </si>
  <si>
    <t>Integrovaná střední škola Na Jirkově 2309 Rakovník PSČ: 26901</t>
  </si>
  <si>
    <t>47019671</t>
  </si>
  <si>
    <t>Gymnázium Zikmunda Wintra nám. J. Žižky 186 Rakovník PSČ: 26919</t>
  </si>
  <si>
    <t>47019719</t>
  </si>
  <si>
    <t>Masarykova obchodní akademie Pražská 1222 Rakovník PSČ: 26920</t>
  </si>
  <si>
    <t>47558407</t>
  </si>
  <si>
    <t>Gymnázium J. Barranda Talichova 824 Beroun 2 PSČ: 26601</t>
  </si>
  <si>
    <t>47558415</t>
  </si>
  <si>
    <t>OA, SPgŠ a JŠ s právem SJZ U Stadionu 486 Beroun - Město PSČ: 26637</t>
  </si>
  <si>
    <t>47558458</t>
  </si>
  <si>
    <t>Gymnázium Václava Hraběte Jiráskova 617 Hořovice PSČ: 26801</t>
  </si>
  <si>
    <t>48665819</t>
  </si>
  <si>
    <t>Gymnázium Žižkova 162 Kolín III PSČ: 28031</t>
  </si>
  <si>
    <t>48665967</t>
  </si>
  <si>
    <t>Gymnázium Vítězná 616 Český Brod PSČ: 28227</t>
  </si>
  <si>
    <t>48665991</t>
  </si>
  <si>
    <t>Obchodní akademie Kutnohorská 41 Kolín IV. PSČ: 28002</t>
  </si>
  <si>
    <t>48683868</t>
  </si>
  <si>
    <t>Gymnázium Dr. Josefa Pekaře Palackého 211 Mladá Boleslav PSČ: 29380</t>
  </si>
  <si>
    <t>48683906</t>
  </si>
  <si>
    <t>Gymnázium Studentská 896 Mnichovo Hradiště PSČ: 29501</t>
  </si>
  <si>
    <t>49518917</t>
  </si>
  <si>
    <t>Gymnázium Jana Palacha Pod Vrchem 3421 Mělník PSČ: 27682</t>
  </si>
  <si>
    <t>49518925</t>
  </si>
  <si>
    <t>Dvořákovo gymnázium a SOŠ ekonomická Dvořákovo náměstí 800 Kralupy nad Vltavou PSČ: 27853</t>
  </si>
  <si>
    <t>49535013</t>
  </si>
  <si>
    <t>SZeŠ a SOŠ Boučkova 355 Poděbrady PSČ: 29040</t>
  </si>
  <si>
    <t>61100226</t>
  </si>
  <si>
    <t>Gymnázium Legionářů 402 Příbram VII PSČ: 26102</t>
  </si>
  <si>
    <t>61100234</t>
  </si>
  <si>
    <t>SPŠ a VOŠ Hrabákova 271 Příbram II PSČ: 26180</t>
  </si>
  <si>
    <t>61100242</t>
  </si>
  <si>
    <t>Gymnázium a SOŠ ekonomická Nádražní 90 Sedlčany PSČ: 26480</t>
  </si>
  <si>
    <t>61100277</t>
  </si>
  <si>
    <t>VOŠ a SOŠ Rožmitálská 340 Březnice PSČ: 26272</t>
  </si>
  <si>
    <t>61100331</t>
  </si>
  <si>
    <t>Gymnázium Karla Čapka Školní 1530 Dobříš PSČ: 26380</t>
  </si>
  <si>
    <t>61388572</t>
  </si>
  <si>
    <t>Gymnázium Komenského náměstí 1 Říčany PSČ: 25101</t>
  </si>
  <si>
    <t>61388939</t>
  </si>
  <si>
    <t>Gymnázium J.S.Machara Královická 668 Brandýs n.L.-St.Boleslav PSČ: 25050</t>
  </si>
  <si>
    <t>61632210</t>
  </si>
  <si>
    <t>Gymnázium Bohumila Hrabala Komenského 779 Nymburk PSČ: 28840</t>
  </si>
  <si>
    <t>61664537</t>
  </si>
  <si>
    <t>Obchodní akademie V Sadě 1565 Vlašim PSČ: 25801</t>
  </si>
  <si>
    <t>61664545</t>
  </si>
  <si>
    <t>Gymnázium Tylova 271 Vlašim PSČ: 25801</t>
  </si>
  <si>
    <t>61664651</t>
  </si>
  <si>
    <t>Vyšší odborná škola a Střední zem. škola Mendelova 131 Benešov PSČ: 25601</t>
  </si>
  <si>
    <t>61664707</t>
  </si>
  <si>
    <t>Gymnázium Husova 470 Benešov PSČ: 25601</t>
  </si>
  <si>
    <t>61894354</t>
  </si>
  <si>
    <t>Obchodní akademie Dr. Edvarda Beneše Smetanovo nám. 1200 Slaný PSČ: 27401</t>
  </si>
  <si>
    <t>61894371</t>
  </si>
  <si>
    <t>SPŠ stavební a OA Cyrila Boudy 2954 Kladno PSČ: 27201</t>
  </si>
  <si>
    <t>61894419</t>
  </si>
  <si>
    <t>SPŠ a VOŠ Jana Palacha 1840 Kladno PSČ: 27201</t>
  </si>
  <si>
    <t>61894427</t>
  </si>
  <si>
    <t>Gymnázium V.B.Třebízského Smetanovo nám. 1310 Slaný PSČ: 27401</t>
  </si>
  <si>
    <t>61894435</t>
  </si>
  <si>
    <t>Gymnázium nám.Edvarda Beneše 1573 Kladno PSČ: 27201</t>
  </si>
  <si>
    <t>61894737</t>
  </si>
  <si>
    <t>Sportovní gymnázium Plzeňská 3103 Kladno PSČ: 27201</t>
  </si>
  <si>
    <t>61924008</t>
  </si>
  <si>
    <t>VOŠ, SPŠ a OA Přemysla Otakara II. 938 Čáslav PSČ: 28614</t>
  </si>
  <si>
    <t>61924032</t>
  </si>
  <si>
    <t>Gymnázium Jiřího Ortena Jaselská 932 Kutná Hora PSČ: 28480</t>
  </si>
  <si>
    <t>61924041</t>
  </si>
  <si>
    <t>Gymnázium a SOŠ pedagogická Masarykova 248 Čáslav PSČ: 28626</t>
  </si>
  <si>
    <t>62444042</t>
  </si>
  <si>
    <t>Gymnázium Jiřího z Poděbrad Studentská 166 Poděbrady PSČ: 29001</t>
  </si>
  <si>
    <t>68422709</t>
  </si>
  <si>
    <t>Obchodní akademie Neveklov Školní 303 Neveklov PSČ: 25756</t>
  </si>
  <si>
    <t>Jihočeský kraj</t>
  </si>
  <si>
    <t>00072982</t>
  </si>
  <si>
    <t>Gymnázium a SOŠ ekonomická Pivovarská 69 Vimperk PSČ: 38501</t>
  </si>
  <si>
    <t>00476919</t>
  </si>
  <si>
    <t>Střední škola spojů a informatiky Bydlinského 2474 Tábor PSČ: 39011</t>
  </si>
  <si>
    <t>00582158</t>
  </si>
  <si>
    <t>VOŠ, SPŠ automobilní a technická Skuherského 3 České Budějovice PSČ: 37004</t>
  </si>
  <si>
    <t>00582239</t>
  </si>
  <si>
    <t>Střední zdravotnická škola a VOŠ zdrav. Husova 3 České Budějovice PSČ: 37160</t>
  </si>
  <si>
    <t>00583839</t>
  </si>
  <si>
    <t>Gymnázium Chvalšinská 112 Český Krumlov PSČ: 38101</t>
  </si>
  <si>
    <t>12907731</t>
  </si>
  <si>
    <t>VOŠ, SŠ, Centrum odborné přípravy Budějovická 421 Sezimovo Ústí PSČ: 39102</t>
  </si>
  <si>
    <t>25160184</t>
  </si>
  <si>
    <t>Táborské soukromé gymnázium a ZŠ, s.r.o. Zavadilská 2472 Tábor PSČ: 39002</t>
  </si>
  <si>
    <t>60061855</t>
  </si>
  <si>
    <t>SOŠ ekologická a potravinářská Blatské sídliště 600/I Veselí nad Lužnicí I PSČ: 39181</t>
  </si>
  <si>
    <t>60061863</t>
  </si>
  <si>
    <t>SPŠ strojní a stavební Komenského 1670 Tábor PSČ: 39041</t>
  </si>
  <si>
    <t>60064765</t>
  </si>
  <si>
    <t>Gymnázium Dr. Edvarda Beneše 449/II Soběslav PSČ: 39211</t>
  </si>
  <si>
    <t>60064790</t>
  </si>
  <si>
    <t>Obchodní akademie a VOŠ ekonomická Jiráskova 1615 Tábor PSČ: 39002</t>
  </si>
  <si>
    <t>60075775</t>
  </si>
  <si>
    <t>Gymnázium Česká 64 České Budějovice PSČ: 37021</t>
  </si>
  <si>
    <t>60075911</t>
  </si>
  <si>
    <t>SOŠ veter.,mech.a zahr. a JŠ s práv. SJZ Rudolfovská 92 České Budějovice PSČ: 37216</t>
  </si>
  <si>
    <t>60076046</t>
  </si>
  <si>
    <t>Obchodní akademie Husova 1 České Budějovice PSČ: 37021</t>
  </si>
  <si>
    <t>60076062</t>
  </si>
  <si>
    <t>Gymnázium Havlíčkova 13 Týn nad Vltavou PSČ: 37501</t>
  </si>
  <si>
    <t>60076101</t>
  </si>
  <si>
    <t>Gymnázium Jírovcova 8 České Budějovice PSČ: 37161</t>
  </si>
  <si>
    <t>60076135</t>
  </si>
  <si>
    <t>Gymnázium J. V. Jirsíka Fráni Šrámka 23 České Budějovice PSČ: 37146</t>
  </si>
  <si>
    <t>60096136</t>
  </si>
  <si>
    <t>Gymnázium Zlatá stezka 137 Prachatice PSČ: 38301</t>
  </si>
  <si>
    <t>60650443</t>
  </si>
  <si>
    <t>Gymnázium Máchova 174 Strakonice PSČ: 38648</t>
  </si>
  <si>
    <t>60816759</t>
  </si>
  <si>
    <t>OA T. G. Masaryka a JŠ s právem SJZ Husova 156 Jindřichův Hradec PSČ: 37711</t>
  </si>
  <si>
    <t>60816767</t>
  </si>
  <si>
    <t>Gymnázium Vítězslava Nováka Husova 333 Jindřichův Hradec PSČ: 37715</t>
  </si>
  <si>
    <t>60816929</t>
  </si>
  <si>
    <t>Gymnázium Boženy Němcové 213 Dačice PSČ: 38011</t>
  </si>
  <si>
    <t>60816945</t>
  </si>
  <si>
    <t>Gymnázium Na Sadech 308 Třeboň PSČ: 37926</t>
  </si>
  <si>
    <t>60869020</t>
  </si>
  <si>
    <t>Gymnázium Komenského 89 Písek PSČ: 39701</t>
  </si>
  <si>
    <t>60869038</t>
  </si>
  <si>
    <t>SPŠ a VOŠ Karla Čapka 402 Písek PSČ: 39711</t>
  </si>
  <si>
    <t>60869046</t>
  </si>
  <si>
    <t>Gymnázium Masarykova 183 Milevsko PSČ: 39901</t>
  </si>
  <si>
    <t>62534408</t>
  </si>
  <si>
    <t>Gymnázium Školní 995 Trhové Sviny PSČ: 37401</t>
  </si>
  <si>
    <t>63289938</t>
  </si>
  <si>
    <t>Základní škola a Gymnázium Alešova 50 Vodňany PSČ: 38901</t>
  </si>
  <si>
    <t>63908352</t>
  </si>
  <si>
    <t>Česko-anglické gymnázium s.r.o. Třebízského 1010 České Budějovice PSČ: 37006</t>
  </si>
  <si>
    <t>72549581</t>
  </si>
  <si>
    <t>VOŠ, SPŠ a SOŠ řemesel a služeb Zvolenská Strakonice PSČ: 38601</t>
  </si>
  <si>
    <t>75050081</t>
  </si>
  <si>
    <t>Gymnázium, SOŠ ekonomická a SOU Pohorská 86 Kaplice PSČ: 38241</t>
  </si>
  <si>
    <t>Plzeňský kraj</t>
  </si>
  <si>
    <t>00523925</t>
  </si>
  <si>
    <t>Integrovaná střední škola živnostenská Škroupova 209 Plzeň - Jižní Předměstí PSČ: 30100</t>
  </si>
  <si>
    <t>00574406</t>
  </si>
  <si>
    <t>SŠ informatiky a finančních služeb Klatovská 200 G Plzeň PSČ: 30100</t>
  </si>
  <si>
    <t>25209957</t>
  </si>
  <si>
    <t>Gymnázium Františka Křižíka a ZŠ, s.r.o. Sokolovská 1165 Plzeň - Bolevec PSČ: 32300</t>
  </si>
  <si>
    <t>48342912</t>
  </si>
  <si>
    <t>Gymnázium J.Š.Baara Pivovarská 323 Domažlice PSČ: 34401</t>
  </si>
  <si>
    <t>48342939</t>
  </si>
  <si>
    <t>VOŠ, Obch.akademie a Střed.zdravot.škola Erbenova Domažlice PSČ: 34401</t>
  </si>
  <si>
    <t>48380296</t>
  </si>
  <si>
    <t>Gymnázium a SOŠ Mládežníků 1115 Rokycany PSČ: 33701</t>
  </si>
  <si>
    <t>49180932</t>
  </si>
  <si>
    <t>Gymnázium Družstevní 650 Blovice PSČ: 33613</t>
  </si>
  <si>
    <t>49774301</t>
  </si>
  <si>
    <t>VOŠ a SPŠ elektrotechnická Koterovská 85 Plzeň PSČ: 32600</t>
  </si>
  <si>
    <t>49778099</t>
  </si>
  <si>
    <t>Masarykovo gymnázium Petákova 2 Plzeň PSČ: 30100</t>
  </si>
  <si>
    <t>49778102</t>
  </si>
  <si>
    <t>Gymnázium Luďka Pika Opavská 21 Plzeň PSČ: 31217</t>
  </si>
  <si>
    <t>49778145</t>
  </si>
  <si>
    <t>Gymnázium Mikulášské nám. 23 Plzeň PSČ: 32600</t>
  </si>
  <si>
    <t>61750972</t>
  </si>
  <si>
    <t>Gymnázium Jaroslava Vrchlického Národních mučedníků 347 Klatovy PSČ: 33901</t>
  </si>
  <si>
    <t>61781444</t>
  </si>
  <si>
    <t>Gymnázium Fr. Procházky 324 Sušice PSČ: 34201</t>
  </si>
  <si>
    <t>69457930</t>
  </si>
  <si>
    <t>Střední průmyslová škola dopravní Karlovarská 1210 Plzeň - Bolevec PSČ: 32300</t>
  </si>
  <si>
    <t>70842582</t>
  </si>
  <si>
    <t>Gymnázium Soběslavova 1426 Stříbro PSČ: 34901</t>
  </si>
  <si>
    <t>Karlovarský kraj</t>
  </si>
  <si>
    <t>00574384</t>
  </si>
  <si>
    <t>Střední škola logistická Dalovice Hlavní Dalovice PSČ: 36263</t>
  </si>
  <si>
    <t>25249355</t>
  </si>
  <si>
    <t>Svob.cheb.škola, ZŠ a gymnázium s.r.o. Jánské náměstí 15 Cheb PSČ: 35002</t>
  </si>
  <si>
    <t>47723394</t>
  </si>
  <si>
    <t>Gymnázium a obchodní akademie Mar. Lázně, p. o. Ruská 355/7 Mariánské Lázně PSČ: 35301</t>
  </si>
  <si>
    <t>47723416</t>
  </si>
  <si>
    <t>Gymnázium Aš, příspěvková organizace Hlavní Aš PSČ: 35201</t>
  </si>
  <si>
    <t>49753771</t>
  </si>
  <si>
    <t>Gymnázium Ostrov Studentská Ostrov PSČ: 36301</t>
  </si>
  <si>
    <t>49767194</t>
  </si>
  <si>
    <t>Gymnázium Sokolov a Krajské vzděl.centr. Husitská Sokolov PSČ: 35601</t>
  </si>
  <si>
    <t>70845417</t>
  </si>
  <si>
    <t>První české gymnázium v Karlových Varech Národní Karlovy Vary PSČ: 36001</t>
  </si>
  <si>
    <t>70845425</t>
  </si>
  <si>
    <t>Střední průmyslová škola Ostrov Klínovecká Ostrov PSČ: 36301</t>
  </si>
  <si>
    <t>Ústecký kraj</t>
  </si>
  <si>
    <t>00082201</t>
  </si>
  <si>
    <t>Střední průmyslová škola Resslova 5 Ústí nad Labem PSČ: 40001</t>
  </si>
  <si>
    <t>00082571</t>
  </si>
  <si>
    <t>SOŠ technická a zahradnická Osvoboditelů 2 Lovosice PSČ: 41034</t>
  </si>
  <si>
    <t>00082627</t>
  </si>
  <si>
    <t>SŠ obchodu, řemesel, služeb a ZŠ Keplerova 7 Ústí nad Labem PSČ: 40007</t>
  </si>
  <si>
    <t>00125423</t>
  </si>
  <si>
    <t>Střední škola technická Dělnická 21 Most PSČ: 43401</t>
  </si>
  <si>
    <t>00497029</t>
  </si>
  <si>
    <t>SOŠ mediální grafiky a polygrafie Jiříkovská 840 Rumburk PSČ: 40801</t>
  </si>
  <si>
    <t>00555878</t>
  </si>
  <si>
    <t>Hotelová škola, Obchodní akademie a SPŠ Benešovo náměstí 1 Teplice PSČ: 41549</t>
  </si>
  <si>
    <t>00673781</t>
  </si>
  <si>
    <t>Střední zdravotnická škola Čsl. mládeže 5 Děčín IV PSČ: 40502</t>
  </si>
  <si>
    <t>00832375</t>
  </si>
  <si>
    <t>SOŠ pro ochr. a obn. ŽP-Schola Humanitas Ukrajinská 379 Litvínov PSČ: 43601</t>
  </si>
  <si>
    <t>14451042</t>
  </si>
  <si>
    <t>OA a SOŠ generála Františka Fajtla Osvoboditelů 380 Louny PSČ: 44058</t>
  </si>
  <si>
    <t>18380824</t>
  </si>
  <si>
    <t>Gymnázium a Střední odborná škola Kpt. Jaroše 862 Podbořany PSČ: 44128</t>
  </si>
  <si>
    <t>18385061</t>
  </si>
  <si>
    <t>SPŠ stavební a SOŠ stavební a technická Čelakovského 5 Ústí nad Labem PSČ: 40007</t>
  </si>
  <si>
    <t>18385877</t>
  </si>
  <si>
    <t>Střední škola AGC a.s. Rooseveltovo nám. 5 Teplice PSČ: 41503</t>
  </si>
  <si>
    <t>25005928</t>
  </si>
  <si>
    <t>Soukr. hotelová škola Bukaschool s.r.o Františka Kmocha Most PSČ: 43401</t>
  </si>
  <si>
    <t>25015192</t>
  </si>
  <si>
    <t>Soukr.SŠ pro marketing a ekon.podnikání E. Basse 1142/9 Most PSČ: 43401</t>
  </si>
  <si>
    <t>25045911</t>
  </si>
  <si>
    <t>Stř.škola diplomacie a veř.správy s.r.o. J. Ševčíka 911/40 Most PSČ: 43401</t>
  </si>
  <si>
    <t>41324641</t>
  </si>
  <si>
    <t>SOŠ energetická a stavební, OA a SZŠ Na Průhoně 4800 Chomutov PSČ: 43011</t>
  </si>
  <si>
    <t>44555423</t>
  </si>
  <si>
    <t>Gymnázium Jateční 22 Ústí nad Labem PSČ: 40001</t>
  </si>
  <si>
    <t>44555512</t>
  </si>
  <si>
    <t>Gymnázium a SOŠ dr. Václava Šmejkala Stavbařů 5 Ústí nad Labem PSČ: 40011</t>
  </si>
  <si>
    <t>44556969</t>
  </si>
  <si>
    <t>OA a jazyková škola s právem SJZ Pařížská 15 Ústí nad Labem PSČ: 40001</t>
  </si>
  <si>
    <t>46773673</t>
  </si>
  <si>
    <t>Gymnázium Josefa Jungmanna Svojsíkova 1 Litoměřice PSČ: 41265</t>
  </si>
  <si>
    <t>46773720</t>
  </si>
  <si>
    <t>Gymnázium Sady pionýrů 600 Lovosice PSČ: 41002</t>
  </si>
  <si>
    <t>46773754</t>
  </si>
  <si>
    <t>Gymnázium Havlíčkova 175 Roudnice nad Labem PSČ: 41311</t>
  </si>
  <si>
    <t>47274603</t>
  </si>
  <si>
    <t>Gymnázium Komenského 10 Rumburk PSČ: 40815</t>
  </si>
  <si>
    <t>47274611</t>
  </si>
  <si>
    <t>Evropská OA, příspěvková organizace Komenského náměstí 2 Děčín I PSČ: 40681</t>
  </si>
  <si>
    <t>47274620</t>
  </si>
  <si>
    <t>Gymnázium Děčín, příspěvková organizace Komenského náměstí 4 Děčín I PSČ: 40502</t>
  </si>
  <si>
    <t>47274689</t>
  </si>
  <si>
    <t>VOŠ a SPŠ strojní, stavební a dopravní Čs. armády 10 Děčín I PSČ: 40502</t>
  </si>
  <si>
    <t>47274719</t>
  </si>
  <si>
    <t>Střední les. škola a Střední odb. škola T. G. Masaryka 580 Šluknov PSČ: 40777</t>
  </si>
  <si>
    <t>47792931</t>
  </si>
  <si>
    <t>Gymn.a SOŠ, příspěvková organizace Chomutovská 459 Klášterec nad Ohří PSČ: 43151</t>
  </si>
  <si>
    <t>47796006</t>
  </si>
  <si>
    <t>SPŠ a VOŠ Školní 1060 Chomutov PSČ: 43001</t>
  </si>
  <si>
    <t>49872427</t>
  </si>
  <si>
    <t>VOŠ ekon., soc. a zdrav., OA, SPgŠ a SZŠ Zd. Fibicha 2778 Most PSČ: 43401</t>
  </si>
  <si>
    <t>49872559</t>
  </si>
  <si>
    <t>Podkrušnohorské gymnázium Čs. armády 1530 Most PSČ: 43446</t>
  </si>
  <si>
    <t>61342637</t>
  </si>
  <si>
    <t>SPŠ stavební a Obchodní akademie Komenského 562 Kadaň PSČ: 43201</t>
  </si>
  <si>
    <t>61342645</t>
  </si>
  <si>
    <t>Gymnázium, příspěvková organizace Mostecká 3000 Chomutov PSČ: 43011</t>
  </si>
  <si>
    <t>61342751</t>
  </si>
  <si>
    <t>Gymnázium 5. května 620 Kadaň PSČ: 43201</t>
  </si>
  <si>
    <t>61357235</t>
  </si>
  <si>
    <t>Gymn.V.Hlavatého, příspěvková organizace Poděbradova 661 Louny PSČ: 44062</t>
  </si>
  <si>
    <t>61357278</t>
  </si>
  <si>
    <t>Gymnázium, příspěvková organizace Studentská 1075 Žatec PSČ: 43801</t>
  </si>
  <si>
    <t>61357294</t>
  </si>
  <si>
    <t>OA a SOŠ zemědělská a ekologická Studentská 1354 Žatec PSČ: 43801</t>
  </si>
  <si>
    <t>61515451</t>
  </si>
  <si>
    <t>Gymnázium, příspěvková organizace Čs. dobrovolců 11 Teplice PSČ: 41501</t>
  </si>
  <si>
    <t>62208870</t>
  </si>
  <si>
    <t>Gymnázium T. G. Masaryka Studentská 640 Litvínov PSČ: 43667</t>
  </si>
  <si>
    <t>Liberecký kraj</t>
  </si>
  <si>
    <t>00087891</t>
  </si>
  <si>
    <t>ISŠ, příspěvková organizace Dr. Farského 300 Vysoké nad Jizerou PSČ: 51211</t>
  </si>
  <si>
    <t>00671274</t>
  </si>
  <si>
    <t>SŠ a MŠ, příspěvková organizace Na Bojišti 759 Liberec PSČ: 46010</t>
  </si>
  <si>
    <t>00828840</t>
  </si>
  <si>
    <t>Gymnázium, příspěvková organizace Letná 263 Mimoň PSČ: 47124</t>
  </si>
  <si>
    <t>00854981</t>
  </si>
  <si>
    <t>Gymnázium, příspěvková organizace Jana Palacha 804 Turnov PSČ: 51101</t>
  </si>
  <si>
    <t>00856037</t>
  </si>
  <si>
    <t>Gymnázium a SOŠ, příspěvková organizace Tkalcovská 460 Jilemnice PSČ: 51401</t>
  </si>
  <si>
    <t>00856070</t>
  </si>
  <si>
    <t>Gymn.I.Olbrachta, příspěvková organizace Nad Špejcharem 574 Semily PSČ: 51301</t>
  </si>
  <si>
    <t>46708812</t>
  </si>
  <si>
    <t>Doctrina - Podještědské gymnázium,s.r.o. Sokolovská 328 Liberec 14 PSČ: 46014</t>
  </si>
  <si>
    <t>46747966</t>
  </si>
  <si>
    <t>OA a Jazyk.škola, příspěvková organizace Šamánkova 500/8 Liberec PSČ: 46001</t>
  </si>
  <si>
    <t>46747982</t>
  </si>
  <si>
    <t>SPŠ stavební, příspěvková organizace Sokolovské náměstí 14 Liberec 1 PSČ: 46031</t>
  </si>
  <si>
    <t>46747991</t>
  </si>
  <si>
    <t>SPŠ SE a VOŠ, příspěvková organizace Masarykova 3 Liberec 1 PSČ: 46084</t>
  </si>
  <si>
    <t>46748016</t>
  </si>
  <si>
    <t>Gymn.F.X.Šaldy, příspěvková organizace Partyzánská 530 Liberec 11 PSČ: 46001</t>
  </si>
  <si>
    <t>46748075</t>
  </si>
  <si>
    <t>G a SOŠ pedag.,příspěvková organizace Jeronýmova 425/27 Liberec PSČ: 46007</t>
  </si>
  <si>
    <t>48283142</t>
  </si>
  <si>
    <t>SPŠ, příspěvková organizace Havlíčkova 426 Česká Lípa PSČ: 47001</t>
  </si>
  <si>
    <t>49864637</t>
  </si>
  <si>
    <t>Obchod. akademie, příspěvková organizace náměstí Osvobození 422 Česká Lípa PSČ: 47001</t>
  </si>
  <si>
    <t>49864688</t>
  </si>
  <si>
    <t>VOŠ sklář. a SŠ, příspěvková organizace Wolkerova Nový Bor PSČ: 47301</t>
  </si>
  <si>
    <t>60252511</t>
  </si>
  <si>
    <t>VOŠ mez.obch.a OA,příspěvková organizace Horní náměstí 15 Jablonec nad Nisou PSČ: 46679</t>
  </si>
  <si>
    <t>60252537</t>
  </si>
  <si>
    <t>Gymnázium Dr. A. Randy, přísp. org. Dr. Randy 4096/13 Jablonec nad Nisou PSČ: 46601</t>
  </si>
  <si>
    <t>60252570</t>
  </si>
  <si>
    <t>Gymnázium, příspěvková organizace Školní 305 Tanvald PSČ: 46841</t>
  </si>
  <si>
    <t>60252758</t>
  </si>
  <si>
    <t>Gymnázium, příspěvková organizace U Balvanu 16 Jablonec nad Nisou PSČ: 46634</t>
  </si>
  <si>
    <t>62237004</t>
  </si>
  <si>
    <t>Gymnázium, příspěvková organizace Žitavská 2969 Česká Lípa PSČ: 47001</t>
  </si>
  <si>
    <t>75129507</t>
  </si>
  <si>
    <t>Obch.akad.,Hotel.škola a Střed.odb.škola Zborovská 519 Turnov PSČ: 51101</t>
  </si>
  <si>
    <t>Královéhradecký kraj</t>
  </si>
  <si>
    <t>00087815</t>
  </si>
  <si>
    <t>Střední škola řemeslná Studničkova 260 Jaroměř PSČ: 55101</t>
  </si>
  <si>
    <t>00175790</t>
  </si>
  <si>
    <t>SOŠ a SOU Vocelova 1338 Hradec Králové PSČ: 50002</t>
  </si>
  <si>
    <t>13582968</t>
  </si>
  <si>
    <t>VOŠ zdravotnická a Střední zdrav. škola Procházkova 303 Trutnov PSČ: 54101</t>
  </si>
  <si>
    <t>13584898</t>
  </si>
  <si>
    <t>SŠ propagační tvorby a polygrafie Náchodská 285 Velké Poříčí PSČ: 54932</t>
  </si>
  <si>
    <t>15055663</t>
  </si>
  <si>
    <t>Integrovaná střední škola Kumburská 846 Nová Paka PSČ: 50931</t>
  </si>
  <si>
    <t>25261991</t>
  </si>
  <si>
    <t>SŠ a VOŠ aplikované kybernetiky s.r.o. Hradecká 1151 Hradec Králové PSČ: 50003</t>
  </si>
  <si>
    <t>25262297</t>
  </si>
  <si>
    <t>První soukr.jazyk.gymnázium Hradec Král. Brandlova 875 Hradec Králové PSČ: 50003</t>
  </si>
  <si>
    <t>25262327</t>
  </si>
  <si>
    <t>OA, SPgŠ, VOŠ cest.ruchu a JŠ s pr. SJZ SNP 170 Hradec Králové 3 PSČ: 50003</t>
  </si>
  <si>
    <t>48623661</t>
  </si>
  <si>
    <t>Obchodní akademie Denisovo nábřeží 673 Náchod PSČ: 54721</t>
  </si>
  <si>
    <t>48623679</t>
  </si>
  <si>
    <t>Gymnázium Hradební 218 Broumov PSČ: 55001</t>
  </si>
  <si>
    <t>48623687</t>
  </si>
  <si>
    <t>Jiráskovo gymnázium Řezníčkova 451 Náchod PSČ: 54744</t>
  </si>
  <si>
    <t>48623695</t>
  </si>
  <si>
    <t>Gymnázium Jaroslava Žáka Lužická 423 Jaroměř PSČ: 55123</t>
  </si>
  <si>
    <t>60116781</t>
  </si>
  <si>
    <t>Lepařovo gymnázium Jiráskova 30 Jičín PSČ: 50601</t>
  </si>
  <si>
    <t>60116820</t>
  </si>
  <si>
    <t>Vyšší odborná škola a SPŠ Pod Koželuhy 100 Jičín PSČ: 50641</t>
  </si>
  <si>
    <t>60116927</t>
  </si>
  <si>
    <t>Gymnázium, SOŠ, SOU a VOŠ Riegrova 1403 Hořice PSČ: 50801</t>
  </si>
  <si>
    <t>60117001</t>
  </si>
  <si>
    <t>Gymnázium a SOŠ pedagogická Kumburská 740 Nová Paka PSČ: 50901</t>
  </si>
  <si>
    <t>60153237</t>
  </si>
  <si>
    <t>Gymnázium Jiráskovo náměstí 325 Trutnov PSČ: 54101</t>
  </si>
  <si>
    <t>60153245</t>
  </si>
  <si>
    <t>Gymnázium Komenského 586 Vrchlabí PSČ: 54301</t>
  </si>
  <si>
    <t>60153393</t>
  </si>
  <si>
    <t>Gymnázium nám. Odboje 304 Dvůr Králové nad Labem PSČ: 54401</t>
  </si>
  <si>
    <t>60884690</t>
  </si>
  <si>
    <t>SŠ zem.a ekol. a SOU chlad. a klim.tech. Komenského 873 Kostelec nad Orlicí PSČ: 51741</t>
  </si>
  <si>
    <t>60884703</t>
  </si>
  <si>
    <t>Gymnázium Fr. M. Pelcla Hrdinů odboje 36 Rychnov nad Kněžnou PSČ: 51611</t>
  </si>
  <si>
    <t>60884711</t>
  </si>
  <si>
    <t>Obchodní akademie T. G. Masaryka Komenského 522 Kostelec nad Orlicí PSČ: 51741</t>
  </si>
  <si>
    <t>60884762</t>
  </si>
  <si>
    <t>Gymnázium Pulická 779 Dobruška PSČ: 51801</t>
  </si>
  <si>
    <t>62028561</t>
  </si>
  <si>
    <t>ACADEMIA MERCURII soukromá SŠ, s.r.o. Smiřických 740 Náchod PSČ: 54701</t>
  </si>
  <si>
    <t>62690035</t>
  </si>
  <si>
    <t>SPŠ stavební Pospíšilova tř. 787 Hradec Králové PSČ: 50003</t>
  </si>
  <si>
    <t>62690043</t>
  </si>
  <si>
    <t>Gymnázium Boženy Němcové Pospíšilova tř. 324 Hradec Králové PSČ: 50003</t>
  </si>
  <si>
    <t>62690060</t>
  </si>
  <si>
    <t>Gymnázium J. K. Tyla Tylovo nábř. 682 Hradec Králové PSČ: 50002</t>
  </si>
  <si>
    <t>62690159</t>
  </si>
  <si>
    <t>VOŠ a SOŠ Jana Maláta 1869 Nový Bydžov PSČ: 50401</t>
  </si>
  <si>
    <t>62690221</t>
  </si>
  <si>
    <t>Gymnázium Komenského 77 Nový Bydžov PSČ: 50401</t>
  </si>
  <si>
    <t>62690272</t>
  </si>
  <si>
    <t>OA, SOŠ a JŠ s pr. st. jaz. zk. Pospíšilova 365 Hradec Králové PSČ: 50003</t>
  </si>
  <si>
    <t>62690281</t>
  </si>
  <si>
    <t>Střední odborná škola veterinární Pražská 68 Hradec Králové PSČ: 50101</t>
  </si>
  <si>
    <t>72073209</t>
  </si>
  <si>
    <t>Městské gymnázium a SOŠ Havlíčkova 812 Úpice PSČ: 54232</t>
  </si>
  <si>
    <t>Pardubický kraj</t>
  </si>
  <si>
    <t>00401081</t>
  </si>
  <si>
    <t>Gymnázium T. G. Masaryka 106 Ústí nad Orlicí PSČ: 56201</t>
  </si>
  <si>
    <t>02013762</t>
  </si>
  <si>
    <t>SPŠ elektrotechnická a VOŠ Karla IV. Pardubice PSČ: 53002</t>
  </si>
  <si>
    <t>15034496</t>
  </si>
  <si>
    <t>Integrovaná střední škola Brněnská 1405 Moravská Třebová PSČ: 57101</t>
  </si>
  <si>
    <t>25265741</t>
  </si>
  <si>
    <t>SOŠ cestovního ruchu a grafického designu U Josefa 118 Pardubice - Cihelna PSČ: 53009</t>
  </si>
  <si>
    <t>48160989</t>
  </si>
  <si>
    <t>Gymnázium Dašická 1083 Pardubice PSČ: 53003</t>
  </si>
  <si>
    <t>48161063</t>
  </si>
  <si>
    <t>Gymnázium Mozartova 449 Pardubice PSČ: 53009</t>
  </si>
  <si>
    <t>48161101</t>
  </si>
  <si>
    <t>Gymnázium Dr. Emila Holuba Na Mušce 1110 Holice PSČ: 53401</t>
  </si>
  <si>
    <t>48161161</t>
  </si>
  <si>
    <t>SPŠ potravinářství a služeb náměstí Republiky 116 Pardubice PSČ: 53114</t>
  </si>
  <si>
    <t>48161179</t>
  </si>
  <si>
    <t>Střední průmyslová škola chemická Poděbradská Pardubice - Polabiny PSČ: 53009</t>
  </si>
  <si>
    <t>49314645</t>
  </si>
  <si>
    <t>Gymnázium nám. Vaňorného 163 Vysoké Mýto PSČ: 56601</t>
  </si>
  <si>
    <t>49314653</t>
  </si>
  <si>
    <t>Gymnázium nám. Jana Marka Marků 113 Lanškroun PSČ: 56312</t>
  </si>
  <si>
    <t>49314661</t>
  </si>
  <si>
    <t>Obchodní akademie a SOŠ cestovního ruchu T. G. Masaryka 1000 Choceň PSČ: 56536</t>
  </si>
  <si>
    <t>49314670</t>
  </si>
  <si>
    <t>Gymnázium Tyršovo náměstí 970 Česká Třebová PSČ: 56002</t>
  </si>
  <si>
    <t>49314891</t>
  </si>
  <si>
    <t>Gymnázium Nádražní 48 Žamberk PSČ: 56401</t>
  </si>
  <si>
    <t>60103329</t>
  </si>
  <si>
    <t>Gymnázium K. V. Raise Adámkova třída 55 Hlinsko PSČ: 53901</t>
  </si>
  <si>
    <t>60103337</t>
  </si>
  <si>
    <t>Gymnázium Josefa Ressela Olbrachtova 291 Chrudim PSČ: 53701</t>
  </si>
  <si>
    <t>60103345</t>
  </si>
  <si>
    <t>Obchodní akademie Tyršovo náměstí 250 Chrudim PSČ: 53760</t>
  </si>
  <si>
    <t>62031961</t>
  </si>
  <si>
    <t>SOŠ a SOU Čs. armády 485 Polička PSČ: 57201</t>
  </si>
  <si>
    <t>62032011</t>
  </si>
  <si>
    <t>Gymnázium A. K. Vitáka 452 Jevíčko PSČ: 56943</t>
  </si>
  <si>
    <t>62032178</t>
  </si>
  <si>
    <t>Gymnázium nábřeží Svobody 306 Polička PSČ: 57201</t>
  </si>
  <si>
    <t>62032348</t>
  </si>
  <si>
    <t>Gymnázium Aloise Jiráska T. G. Masaryka 590 Litomyšl PSČ: 57001</t>
  </si>
  <si>
    <t>62032381</t>
  </si>
  <si>
    <t>VOŠ pedagogická a SPgŠ Komenského nám. 22 Litomyšl PSČ: 57012</t>
  </si>
  <si>
    <t>62033026</t>
  </si>
  <si>
    <t>Gymnázium a JŠ s právem SJZ Svitavy Sokolovská 1638 Svitavy PSČ: 56802</t>
  </si>
  <si>
    <t>62033077</t>
  </si>
  <si>
    <t>Obchodní akademie a VOŠ ekonomická T. G. Masaryka 47 Svitavy PSČ: 56802</t>
  </si>
  <si>
    <t>62061178</t>
  </si>
  <si>
    <t>DELTA - SŠ, ZŠ a MŠ, s.r.o. Ke Kamenci 151 Pardubice - Bílé Předměstí PSČ: 53003</t>
  </si>
  <si>
    <t>Vysočina</t>
  </si>
  <si>
    <t>00581119</t>
  </si>
  <si>
    <t>Střední zdravot.škola a VOŠ zdravotnická Masarykova 2033 Havlíčkův Brod PSČ: 58001</t>
  </si>
  <si>
    <t>00637696</t>
  </si>
  <si>
    <t>SZŠ a VOŠZ Žďár nad Sázavou Dvořákova 4 Žďár nad Sázavou PSČ: 59101</t>
  </si>
  <si>
    <t>03620280</t>
  </si>
  <si>
    <t>Gymnázium Pacov Hronova 1079 Pacov PSČ: 39501</t>
  </si>
  <si>
    <t>25335022</t>
  </si>
  <si>
    <t>Soukromá VOŠ a SUŠ grafická, s.r.o. Křížová 18 Jihlava PSČ: 58601</t>
  </si>
  <si>
    <t>25571338</t>
  </si>
  <si>
    <t>Soukromé gymnázium AD FONTES, o.p.s. Fibichova 18 Jihlava PSČ: 58601</t>
  </si>
  <si>
    <t>47900539</t>
  </si>
  <si>
    <t>Střední škola obchodní a služeb SČMSD Komenského 10 Žďár nad Sázavou 3 PSČ: 59101</t>
  </si>
  <si>
    <t>48895393</t>
  </si>
  <si>
    <t>Gymnázium Velké Meziříčí Sokolovská 235/27 Velké Meziříčí PSČ: 59401</t>
  </si>
  <si>
    <t>48895407</t>
  </si>
  <si>
    <t>Gymnázium Žďár nad Sázavou Neumannova 2 Žďár nad Sázavou PSČ: 59101</t>
  </si>
  <si>
    <t>48895512</t>
  </si>
  <si>
    <t>Gymnázium V.Makovského se sport. třídami Leandra Čecha 152 Nové Město na Moravě PSČ: 59231</t>
  </si>
  <si>
    <t>48895598</t>
  </si>
  <si>
    <t>VOŠ a SPŠ Studentská 1 Žďár nad Sázavou PSČ: 59101</t>
  </si>
  <si>
    <t>60126621</t>
  </si>
  <si>
    <t>Gymnázium Havlíčkův Brod Štáflova 2063 Havlíčkův Brod PSČ: 58001</t>
  </si>
  <si>
    <t>60126639</t>
  </si>
  <si>
    <t>Gymnázium Chotěboř Jiráskova 637 Chotěboř PSČ: 58301</t>
  </si>
  <si>
    <t>60126647</t>
  </si>
  <si>
    <t>Gymnázium, SOŠ a VOŠ Husovo náměstí 1 Ledeč nad Sázavou PSČ: 58401</t>
  </si>
  <si>
    <t>60126671</t>
  </si>
  <si>
    <t>VOŠ, OA a SOU technické Na Valech 690 Chotěboř PSČ: 58329</t>
  </si>
  <si>
    <t>60126698</t>
  </si>
  <si>
    <t>SPŠ stavební akademika St. Bechyně Jihlavská 628 Havlíčkův Brod PSČ: 58001</t>
  </si>
  <si>
    <t>60418427</t>
  </si>
  <si>
    <t>Gymnázium a SOŠ Tyršova 365 Moravské Budějovice PSČ: 67619</t>
  </si>
  <si>
    <t>60418435</t>
  </si>
  <si>
    <t>Gymnázium Třebíč Masarykovo nám. 116/9 Třebíč PSČ: 67401</t>
  </si>
  <si>
    <t>60418451</t>
  </si>
  <si>
    <t>Střední škola stavební Třebíč Kubišova 1214/9 Třebíč PSČ: 67401</t>
  </si>
  <si>
    <t>60418460</t>
  </si>
  <si>
    <t>VOŠ a SŠ veter., zeměd. a zdrav. Třebíč Žižkova 505 Třebíč PSČ: 67423</t>
  </si>
  <si>
    <t>60545941</t>
  </si>
  <si>
    <t>Gymnázium O. Březiny a SOŠ Hradecká 235 Telč PSČ: 58856</t>
  </si>
  <si>
    <t>60545984</t>
  </si>
  <si>
    <t>Gymnázium Jihlava Jana Masaryka 1 Jihlava PSČ: 58601</t>
  </si>
  <si>
    <t>60545992</t>
  </si>
  <si>
    <t>SŠ průmyslová, technická a automobilní tř. Legionářů 3 Jihlava PSČ: 58601</t>
  </si>
  <si>
    <t>62540009</t>
  </si>
  <si>
    <t>Gymnázium a Obchodní akademie Jirsíkova 244 Pelhřimov PSČ: 39301</t>
  </si>
  <si>
    <t>62540041</t>
  </si>
  <si>
    <t>Gymnázium dr. A. Hrdličky Komenského 147 Humpolec PSČ: 39601</t>
  </si>
  <si>
    <t>62540050</t>
  </si>
  <si>
    <t>Česká zemědělská akademie, střední škola Školní 764 Humpolec PSČ: 39627</t>
  </si>
  <si>
    <t>66610699</t>
  </si>
  <si>
    <t>OA Dr. A. Bráfa, Hotel. šk. a Jazyk. šk. Sirotčí 4 Třebíč PSČ: 67401</t>
  </si>
  <si>
    <t>66610702</t>
  </si>
  <si>
    <t>Střední průmyslová škola Třebíč Manželů Curieových 734 Třebíč PSČ: 67401</t>
  </si>
  <si>
    <t>Jihomoravský kraj</t>
  </si>
  <si>
    <t>00173843</t>
  </si>
  <si>
    <t>SŠ stavebních řemesel Pražská Brno PSČ: 64200</t>
  </si>
  <si>
    <t>00226475</t>
  </si>
  <si>
    <t>Střední škola technická a ekonomická Olomoucká Brno PSČ: 62700</t>
  </si>
  <si>
    <t>00558974</t>
  </si>
  <si>
    <t>Gymnázium Elgartova Brno PSČ: 61400</t>
  </si>
  <si>
    <t>00558982</t>
  </si>
  <si>
    <t>Gymnázium Vídeňská Brno PSČ: 63900</t>
  </si>
  <si>
    <t>00559008</t>
  </si>
  <si>
    <t>Gymnázium Matyáše Lercha Žižkova Brno PSČ: 61600</t>
  </si>
  <si>
    <t>00559032</t>
  </si>
  <si>
    <t>Gymnázium třída Kpt. Jaroše Brno PSČ: 65870</t>
  </si>
  <si>
    <t>00559261</t>
  </si>
  <si>
    <t>Gymnázium a Obchodní akademie Součkova Bučovice PSČ: 68501</t>
  </si>
  <si>
    <t>00559270</t>
  </si>
  <si>
    <t>Gy a SOŠ zdravotnická a ekonomická Komenského Vyškov PSČ: 68201</t>
  </si>
  <si>
    <t>00559415</t>
  </si>
  <si>
    <t>SPŠ a VOŠ Sokolská Brno PSČ: 60200</t>
  </si>
  <si>
    <t>00566381</t>
  </si>
  <si>
    <t>OA, SOŠ knihovnická a VOŠ Kotlářská Brno PSČ: 61153</t>
  </si>
  <si>
    <t>00638013</t>
  </si>
  <si>
    <t>Střední škola polytechnická Jílová Brno PSČ: 63900</t>
  </si>
  <si>
    <t>00837385</t>
  </si>
  <si>
    <t>Střední škola Strážnice J. Skácela Strážnice PSČ: 69662</t>
  </si>
  <si>
    <t>15530213</t>
  </si>
  <si>
    <t>Střední průmyslová škola Purkyňova Brno PSČ: 61200</t>
  </si>
  <si>
    <t>25313304</t>
  </si>
  <si>
    <t>Gymnázium, o.p.s. Komenského 240 Rájec-Jestřebí PSČ: 67902</t>
  </si>
  <si>
    <t>25314122</t>
  </si>
  <si>
    <t>EKO GYMNÁZIUM o.p.s. Labská 27 Brno PSČ: 62500</t>
  </si>
  <si>
    <t>48455822</t>
  </si>
  <si>
    <t>Městské víceleté gymnázium Vinařská 29 Klobouky u Brna PSČ: 69172</t>
  </si>
  <si>
    <t>48513512</t>
  </si>
  <si>
    <t>Gymnázium Brno-Řečkovice Terezy Novákové Brno PSČ: 62100</t>
  </si>
  <si>
    <t>49438816</t>
  </si>
  <si>
    <t>Gy, SPgŠ, OA a JŠ s právem státní JZ Pontassievská Znojmo PSČ: 66902</t>
  </si>
  <si>
    <t>49438867</t>
  </si>
  <si>
    <t>Gymnázium Dr. Karla Polesného náměstí Komenského Znojmo PSČ: 66975</t>
  </si>
  <si>
    <t>49438875</t>
  </si>
  <si>
    <t>Gymnázium Smetanova Moravský Krumlov PSČ: 67201</t>
  </si>
  <si>
    <t>49459171</t>
  </si>
  <si>
    <t>Gymnázium Tyršova Židlochovice PSČ: 66701</t>
  </si>
  <si>
    <t>49459881</t>
  </si>
  <si>
    <t>Gymnázium Na Hrádku Tišnov PSČ: 66601</t>
  </si>
  <si>
    <t>49459899</t>
  </si>
  <si>
    <t>Gymnázium T. G. Masaryka U Školy Zastávka PSČ: 66484</t>
  </si>
  <si>
    <t>49461249</t>
  </si>
  <si>
    <t>Gymnázium a ZUŠ Riegrova Šlapanice PSČ: 66451</t>
  </si>
  <si>
    <t>60555211</t>
  </si>
  <si>
    <t>Klasické a španělské gymnázium Vejrostova Brno PSČ: 63500</t>
  </si>
  <si>
    <t>60680369</t>
  </si>
  <si>
    <t>Gymnázium T.G. Masaryka Dukelské nám. Hustopeče PSČ: 69331</t>
  </si>
  <si>
    <t>61742902</t>
  </si>
  <si>
    <t>Purkyňovo gymnázium Masarykova Strážnice PSČ: 69662</t>
  </si>
  <si>
    <t>62073109</t>
  </si>
  <si>
    <t>Gymnázium Palackého náměstí Boskovice PSČ: 68011</t>
  </si>
  <si>
    <t>62157264</t>
  </si>
  <si>
    <t>Střední průmyslová škola chemická Vranovská Brno PSČ: 61400</t>
  </si>
  <si>
    <t>66596769</t>
  </si>
  <si>
    <t>Gymnázium Jana Blahoslava Lány Ivančice PSČ: 66491</t>
  </si>
  <si>
    <t>71220321</t>
  </si>
  <si>
    <t>Gymnázium Pod Školou 10 Velké Pavlovice PSČ: 69106</t>
  </si>
  <si>
    <t>Olomoucký kraj</t>
  </si>
  <si>
    <t>00601748</t>
  </si>
  <si>
    <t>SPŠ strojnická tř. 17. listopadu 49 Olomouc PSČ: 77211</t>
  </si>
  <si>
    <t>00601756</t>
  </si>
  <si>
    <t>Gymnázium Gymnazijní 257 Uničov PSČ: 78391</t>
  </si>
  <si>
    <t>00601764</t>
  </si>
  <si>
    <t>Gymnázium Horní náměstí 5 Šternberk PSČ: 78501</t>
  </si>
  <si>
    <t>00601772</t>
  </si>
  <si>
    <t>Gymnázium Jana Opletala Opletalova 189 Litovel PSČ: 78401</t>
  </si>
  <si>
    <t>00601781</t>
  </si>
  <si>
    <t>Slovanské gymnázium tř. Jiřího z Poděbrad 13 Olomouc PSČ: 77111</t>
  </si>
  <si>
    <t>00601799</t>
  </si>
  <si>
    <t>Gymnázium Tomkova Olomouc PSČ: 77900</t>
  </si>
  <si>
    <t>00602035</t>
  </si>
  <si>
    <t>Střední škola zemědělská a zahradnická U Hradiska 4 Olomouc PSČ: 77900</t>
  </si>
  <si>
    <t>00842966</t>
  </si>
  <si>
    <t>Gymnázium Jakuba Škody Komenského 29 Přerov PSČ: 75011</t>
  </si>
  <si>
    <t>00843113</t>
  </si>
  <si>
    <t>Vyšší odborná škola a Stř.průmysl.škola Gen. Krátkého 1 Šumperk PSČ: 78729</t>
  </si>
  <si>
    <t>00844012</t>
  </si>
  <si>
    <t>VOŠ a SPŠ elektrotechnická Božetěchova 3 Olomouc PSČ: 77200</t>
  </si>
  <si>
    <t>00848956</t>
  </si>
  <si>
    <t>Gymnázium Čajkovského 9 Olomouc PSČ: 77900</t>
  </si>
  <si>
    <t>00851213</t>
  </si>
  <si>
    <t>Střední zdravotnická škola Kladská 2 Šumperk PSČ: 78701</t>
  </si>
  <si>
    <t>25348418</t>
  </si>
  <si>
    <t>SOŠ podnikání a obchodu, spol. s r.o. Rejskova 2987/4 Prostějov PSČ: 79601</t>
  </si>
  <si>
    <t>44159960</t>
  </si>
  <si>
    <t>Reálné gymnázium a ZŠ města Prostějova Studentská 2 Prostějov PSČ: 79640</t>
  </si>
  <si>
    <t>47922061</t>
  </si>
  <si>
    <t>Střední škola designu a módy Vápenice 1 Prostějov PSČ: 79662</t>
  </si>
  <si>
    <t>47922206</t>
  </si>
  <si>
    <t>Gymnázium Jiřího Wolkera Kollárova 3 Prostějov PSČ: 79601</t>
  </si>
  <si>
    <t>49589687</t>
  </si>
  <si>
    <t>Gymnázium náměstí Osvobození 20 Zábřeh PSČ: 78901</t>
  </si>
  <si>
    <t>49589792</t>
  </si>
  <si>
    <t>Gymnázium Masarykovo náměstí 8 Šumperk PSČ: 78758</t>
  </si>
  <si>
    <t>60045141</t>
  </si>
  <si>
    <t>Gymnázium Komenského 281 Jeseník PSČ: 79001</t>
  </si>
  <si>
    <t>61985759</t>
  </si>
  <si>
    <t>Gymnázium Jana Blahoslava a SPgŠ Denisova 3 Přerov PSČ: 75152</t>
  </si>
  <si>
    <t>61985996</t>
  </si>
  <si>
    <t>Obch.akademie a Jazyk.škola s právem SJZ Bartošova 24 Přerov 2 PSČ: 75011</t>
  </si>
  <si>
    <t>70259861</t>
  </si>
  <si>
    <t>Gymnázium Svatopluka Čecha 683 Kojetín PSČ: 75201</t>
  </si>
  <si>
    <t>70259909</t>
  </si>
  <si>
    <t>Gymnázium Zborovská 293 Hranice PSČ: 75311</t>
  </si>
  <si>
    <t>70259925</t>
  </si>
  <si>
    <t>Střední průmyslová škola Havlíčkova 2 Přerov PSČ: 75152</t>
  </si>
  <si>
    <t>Zlínský kraj</t>
  </si>
  <si>
    <t>00128198</t>
  </si>
  <si>
    <t>Střední průmyslová škola Otrokovice tř. T. Bati 1266 Otrokovice PSČ: 76502</t>
  </si>
  <si>
    <t>00559105</t>
  </si>
  <si>
    <t>Gymnázium Lesní čtvrť 1364 Zlín PSČ: 76137</t>
  </si>
  <si>
    <t>00559482</t>
  </si>
  <si>
    <t>Střední průmyslová škola Zlín tř. Tomáše Bati 4187 Zlín PSČ: 76247</t>
  </si>
  <si>
    <t>00559504</t>
  </si>
  <si>
    <t>Gymnázium a Jazyková škola s právem SJZ náměstí T.G. Masaryka 2734-9 Zlín PSČ: 76001</t>
  </si>
  <si>
    <t>00559644</t>
  </si>
  <si>
    <t>SŠ průmyslová, hotelová a zdravotnická Kollárova 617 Uherské Hradiště PSČ: 68601</t>
  </si>
  <si>
    <t>00568945</t>
  </si>
  <si>
    <t>Střední škola - COP technické Kroměříž Nábělkova 539 Kroměříž PSČ: 76701</t>
  </si>
  <si>
    <t>00843351</t>
  </si>
  <si>
    <t>Masarykovo gymnázium, SZdrŠ a VOŠ zdr. Tyršova 1069 Vsetín PSČ: 75501</t>
  </si>
  <si>
    <t>00843369</t>
  </si>
  <si>
    <t>Gymnázium Františka Palackého Husova 146 Valašské Meziříčí PSČ: 75737</t>
  </si>
  <si>
    <t>00843393</t>
  </si>
  <si>
    <t>Gymnázium Rožnov pod Radhoštěm Koryčanské Paseky 1725 Rožnov pod Radhoštěm PSČ: 75661</t>
  </si>
  <si>
    <t>00843407</t>
  </si>
  <si>
    <t>Střední průmyslová škola strojnická Pod Strání 1776 Vsetín PSČ: 75501</t>
  </si>
  <si>
    <t>00843474</t>
  </si>
  <si>
    <t>SŠ informatiky,elektrotechniky a řemesel Školní 1610 Rožnov pod Radhoštěm PSČ: 75661</t>
  </si>
  <si>
    <t>00843491</t>
  </si>
  <si>
    <t>Střední průmyslová škola stavební Máchova 628 Valašské Meziříčí PSČ: 75701</t>
  </si>
  <si>
    <t>00843504</t>
  </si>
  <si>
    <t>Obchodní akademie a VOŠ Masarykova 101 Valašské Meziříčí PSČ: 75701</t>
  </si>
  <si>
    <t>00843547</t>
  </si>
  <si>
    <t>Střední škola zemědělská a přírodovědná nábř. Dukelských hrdinů 570 Rožnov pod Radhoštěm PSČ: 75661</t>
  </si>
  <si>
    <t>13643878</t>
  </si>
  <si>
    <t>SOŠ Josefa Sousedíka Vsetín Benátky 1779 Vsetín PSČ: 75501</t>
  </si>
  <si>
    <t>14450437</t>
  </si>
  <si>
    <t>Střední prům. škola a Obchodní akademie Nivnická 1781 Uherský Brod PSČ: 68801</t>
  </si>
  <si>
    <t>25364359</t>
  </si>
  <si>
    <t>SŠ cest. ruchu a JŠ s právem SJZ, s.r.o. U Kantorka 406 Rožnov pod Radhoštěm PSČ: 75661</t>
  </si>
  <si>
    <t>25367692</t>
  </si>
  <si>
    <t>Střední škola Kostka s.r.o Pod Pecníkem 1666 Vsetín PSČ: 75501</t>
  </si>
  <si>
    <t>29373883</t>
  </si>
  <si>
    <t>Střední škola film., mult. a poč. tech. Filmová 174 Zlín - Kudlov PSČ: 76001</t>
  </si>
  <si>
    <t>46276327</t>
  </si>
  <si>
    <t>Gymnázium Jana Pivečky a SOŠ Školní 822 Slavičín PSČ: 76321</t>
  </si>
  <si>
    <t>47935774</t>
  </si>
  <si>
    <t>Gymnázium L. Jaroše Palackého 524 Holešov PSČ: 76901</t>
  </si>
  <si>
    <t>60371731</t>
  </si>
  <si>
    <t>OA , VOŠ a Jazyková škola s právem SJZ Nádražní 22 Uherské Hradiště PSČ: 68657</t>
  </si>
  <si>
    <t>60371749</t>
  </si>
  <si>
    <t>Střední uměleckoprůmyslová škola Všehrdova 267 Uherské Hradiště PSČ: 68653</t>
  </si>
  <si>
    <t>60371757</t>
  </si>
  <si>
    <t>Gymnázium J.A.Komenského a JŠ s pr.SJZ Komenského 169 Uherský Brod PSČ: 68831</t>
  </si>
  <si>
    <t>60371790</t>
  </si>
  <si>
    <t>Střední odborná škola a Gymnázium Velehradská 1527 Staré Město PSČ: 68603</t>
  </si>
  <si>
    <t>61716693</t>
  </si>
  <si>
    <t>Gymnázium tř. Spojenců 907 Otrokovice PSČ: 76513</t>
  </si>
  <si>
    <t>61716707</t>
  </si>
  <si>
    <t>Gymnázium Komenského 60 Valašské Klobouky PSČ: 76626</t>
  </si>
  <si>
    <t>63459086</t>
  </si>
  <si>
    <t>Tauferova SOŠ veterinární Kroměříž Koperníkova 1429 Kroměříž PSČ: 76731</t>
  </si>
  <si>
    <t>64422402</t>
  </si>
  <si>
    <t>Vyšší polic.škola a Střed.polic.škola MV Zlínská 991 Holešov PSČ: 76912</t>
  </si>
  <si>
    <t>70843309</t>
  </si>
  <si>
    <t>Gymnázium Kroměříž Masarykovo náměstí 496 Kroměříž PSČ: 76701</t>
  </si>
  <si>
    <t>Moravskoslezský kraj</t>
  </si>
  <si>
    <t>00577235</t>
  </si>
  <si>
    <t>Albrechtova střední škola Frýdecká 32 Český Těšín PSČ: 73701</t>
  </si>
  <si>
    <t>00577260</t>
  </si>
  <si>
    <t>Střední škola společného stravování Krakovská 1095 Ostrava - Hrabůvka PSČ: 70030</t>
  </si>
  <si>
    <t>00601152</t>
  </si>
  <si>
    <t>Střední zdravotnická škola Dvořákovy sady Opava PSČ: 74601</t>
  </si>
  <si>
    <t>00601292</t>
  </si>
  <si>
    <t>SPgŠ a SZdŠ Jiráskova 1a Krnov PSČ: 79401</t>
  </si>
  <si>
    <t>00601322</t>
  </si>
  <si>
    <t>SPŠ a OA Kavalcova 1 Bruntál PSČ: 79201</t>
  </si>
  <si>
    <t>00601331</t>
  </si>
  <si>
    <t>Gymnázium a SOŠ Sokolovská 34 Rýmařov PSČ: 79501</t>
  </si>
  <si>
    <t>00601349</t>
  </si>
  <si>
    <t>Gymnázium Smetanův okruh Krnov PSČ: 79401</t>
  </si>
  <si>
    <t>00601381</t>
  </si>
  <si>
    <t>SPŠ, OA a JŠ s PSJZ 28. října 1598 Frýdek-Místek PSČ: 73802</t>
  </si>
  <si>
    <t>00601390</t>
  </si>
  <si>
    <t>Gymnázium Komenského Třinec PSČ: 73961</t>
  </si>
  <si>
    <t>00601403</t>
  </si>
  <si>
    <t>Gymnázium nám. T. G. Masaryka 1260 Frýdlant nad Ostravicí PSČ: 73911</t>
  </si>
  <si>
    <t>00601411</t>
  </si>
  <si>
    <t>Gymnázium Petra Bezruče Československé armády Frýdek-Místek PSČ: 73801</t>
  </si>
  <si>
    <t>00601624</t>
  </si>
  <si>
    <t>VOŠ, SOŠ a SOU Husova 1302 Kopřivnice PSČ: 74221</t>
  </si>
  <si>
    <t>00601641</t>
  </si>
  <si>
    <t>Masarykovo gymnázium Jičínská 528 Příbor PSČ: 74258</t>
  </si>
  <si>
    <t>00601659</t>
  </si>
  <si>
    <t>Gymnázium a SPŠ elektro. a informatiky Křižíkova 1258 Frenštát pod Radhoštěm PSČ: 74401</t>
  </si>
  <si>
    <t>00601667</t>
  </si>
  <si>
    <t>Gymnázium M. Koperníka 17. listopadu 526 Bílovec PSČ: 74311</t>
  </si>
  <si>
    <t>00601675</t>
  </si>
  <si>
    <t>Gymnázium a SOŠ Palackého 50 Nový Jičín PSČ: 74111</t>
  </si>
  <si>
    <t>00602116</t>
  </si>
  <si>
    <t>SPŠ stavební Středoškolská 3 Ostrava - Zábřeh PSČ: 70030</t>
  </si>
  <si>
    <t>00602124</t>
  </si>
  <si>
    <t>SPŠ chem. ak. Heyrovského Středoškolská 1 Ostrava - Zábřeh PSČ: 70030</t>
  </si>
  <si>
    <t>00602132</t>
  </si>
  <si>
    <t>SPŠ elektrotechniky a informatiky Kratochvílova 7 Ostrava - Moravská Ostrava PSČ: 70200</t>
  </si>
  <si>
    <t>00602159</t>
  </si>
  <si>
    <t>Gymnázium Olgy Havlové M. Majerové 1691 Ostrava - Poruba PSČ: 70800</t>
  </si>
  <si>
    <t>00842702</t>
  </si>
  <si>
    <t>Wichterlovo gymnázium Čs. exilu 669 Ostrava - Poruba PSČ: 70800</t>
  </si>
  <si>
    <t>00842737</t>
  </si>
  <si>
    <t>Gymnázium Volgogradská 6a Ostrava - Zábřeh PSČ: 70030</t>
  </si>
  <si>
    <t>00842745</t>
  </si>
  <si>
    <t>Gymnázium Fr. Hajdy 34 Ostrava - Hrabůvka PSČ: 70030</t>
  </si>
  <si>
    <t>00842753</t>
  </si>
  <si>
    <t>Gymnázium Hladnov a JŠ s právem SJZ Hladnovská Ostrava PSČ: 71000</t>
  </si>
  <si>
    <t>00842761</t>
  </si>
  <si>
    <t>Matiční gymnázium Dr. Šmerala 25 Ostrava PSČ: 72804</t>
  </si>
  <si>
    <t>00844691</t>
  </si>
  <si>
    <t>Střední odborná škola Lískovecká 2089 Frýdek-Místek PSČ: 73801</t>
  </si>
  <si>
    <t>00844985</t>
  </si>
  <si>
    <t>Střední zdravotnická škola Borovského 2315 Karviná-Mizerov PSČ: 73301</t>
  </si>
  <si>
    <t>00845027</t>
  </si>
  <si>
    <t>Mendelova střední škola Divadelní 4 Nový Jičín PSČ: 74101</t>
  </si>
  <si>
    <t>00845329</t>
  </si>
  <si>
    <t>Střední škola teleinformatiky Opavská 1119 Ostrava - Poruba PSČ: 70861</t>
  </si>
  <si>
    <t>00846881</t>
  </si>
  <si>
    <t>Gymnázium a SOŠ Cihelní 410 Frýdek-Místek PSČ: 73801</t>
  </si>
  <si>
    <t>13644271</t>
  </si>
  <si>
    <t>Střední škola Kapitána Jasioka 50 Havířov - Prostřední Suchá PSČ: 73564</t>
  </si>
  <si>
    <t>13644301</t>
  </si>
  <si>
    <t>SŠ elektrostavební a dřevozpracující Pionýrů 2069 Frýdek-Místek PSČ: 73801</t>
  </si>
  <si>
    <t>14450909</t>
  </si>
  <si>
    <t>SOŠ dopravy a cest. ruchu Revoluční 92 Krnov PSČ: 79401</t>
  </si>
  <si>
    <t>47813075</t>
  </si>
  <si>
    <t>Slezské gymnázium Zámecký okruh 848 Opava PSČ: 74601</t>
  </si>
  <si>
    <t>47813083</t>
  </si>
  <si>
    <t>OA a SOŠ logistická Hany Kvapilové 20 Opava PSČ: 74601</t>
  </si>
  <si>
    <t>47813091</t>
  </si>
  <si>
    <t>Gymnázium Josefa Kainara Dr. Ed. Beneše 7 Hlučín PSČ: 74811</t>
  </si>
  <si>
    <t>47813113</t>
  </si>
  <si>
    <t>Mendelovo gymnázium Komenského 5 Opava PSČ: 74601</t>
  </si>
  <si>
    <t>47813121</t>
  </si>
  <si>
    <t>Střední škola průmyslová a umělecká Praskova 8 Opava PSČ: 74601</t>
  </si>
  <si>
    <t>47813130</t>
  </si>
  <si>
    <t>Masarykova SŠ zemědělská a VOŠ Purkyňova 12 Opava PSČ: 74601</t>
  </si>
  <si>
    <t>47813148</t>
  </si>
  <si>
    <t>Střední průmyslová škola stavební Mírová 3 Opava PSČ: 74666</t>
  </si>
  <si>
    <t>60337320</t>
  </si>
  <si>
    <t>Obchodní akademie Sokola-Tůmy Český Těšín PSČ: 73701</t>
  </si>
  <si>
    <t>61989011</t>
  </si>
  <si>
    <t>Jazykové gymnázium Pavla Tigrida G. Klimenta 493 Ostrava - Poruba PSČ: 70800</t>
  </si>
  <si>
    <t>62331205</t>
  </si>
  <si>
    <t>Gymnázium Fr.Živného Jana Palacha 794 Bohumín PSČ: 73581</t>
  </si>
  <si>
    <t>62331493</t>
  </si>
  <si>
    <t>Polské gymnázium - Polskie Gimnazjum Havlíčkova 13 Český Těšín PSČ: 73701</t>
  </si>
  <si>
    <t>62331515</t>
  </si>
  <si>
    <t>Střední průmyslová škola Žižkova 1818 Karviná - Hranice PSČ: 73301</t>
  </si>
  <si>
    <t>62331540</t>
  </si>
  <si>
    <t>Gymnázium a Obchodní akademie Masarykova tř. 1313 Orlová - Lutyně PSČ: 73514</t>
  </si>
  <si>
    <t>62331558</t>
  </si>
  <si>
    <t>Gymnázium J. A. Komenského Havířov PSČ: 73601</t>
  </si>
  <si>
    <t>62331574</t>
  </si>
  <si>
    <t>SPŠ elektrotechnická Makarenkova 1 Havířov - Město PSČ: 73601</t>
  </si>
  <si>
    <t>62331582</t>
  </si>
  <si>
    <t>Gymnázium Studentská 11 Havířov-Podlesí PSČ: 73601</t>
  </si>
  <si>
    <t>62331639</t>
  </si>
  <si>
    <t>Gymnázium Frýdecká 689 Český Těšín PSČ: 73701</t>
  </si>
  <si>
    <t>62331795</t>
  </si>
  <si>
    <t>Gymnázium Mírová 1442 Karviná - Nové Město PSČ: 73506</t>
  </si>
  <si>
    <t>63731371</t>
  </si>
  <si>
    <t>Střední škola automobilní Opavská Krnov PSČ: 79401</t>
  </si>
  <si>
    <t>68321261</t>
  </si>
  <si>
    <t>SŠ technických oborů Lidická 1a Havířov - Šumbark PSČ: 73601</t>
  </si>
  <si>
    <t>69987181</t>
  </si>
  <si>
    <t>Základní škola a gymnázium Komenského 754 Vítkov PSČ: 74901</t>
  </si>
  <si>
    <t>Církevní školy</t>
  </si>
  <si>
    <t>00226611</t>
  </si>
  <si>
    <t>Arcibiskupské gymnázium v Kroměříži Pilařova 3 Kroměříž PSČ: 76701</t>
  </si>
  <si>
    <t>00532525</t>
  </si>
  <si>
    <t>Biskupské gymnázium a mateřská škola Barvičova 85 Brno PSČ: 60200</t>
  </si>
  <si>
    <t>00666122</t>
  </si>
  <si>
    <t>Biskup. gymn. J.N.Neumanna a Církevní ZŠ Jirsíkova 5 České Budějovice PSČ: 37001</t>
  </si>
  <si>
    <t>40527867</t>
  </si>
  <si>
    <t>Církevní gymnázium Mikulášské náměstí Plzeň PSČ: 32600</t>
  </si>
  <si>
    <t>43379486</t>
  </si>
  <si>
    <t>Biskupské gymnázium U Klafárku 3 Žďár nad Sázavou PSČ: 59101</t>
  </si>
  <si>
    <t>44053916</t>
  </si>
  <si>
    <t>Cyrilometodějské G, ZŠ a MŠ v Prostějově Komenského Prostějov PSČ: 79601</t>
  </si>
  <si>
    <t>44065663</t>
  </si>
  <si>
    <t>Katolické gymnázium Otmarova 22 Třebíč PSČ: 67401</t>
  </si>
  <si>
    <t>44846738</t>
  </si>
  <si>
    <t>Arcibiskupské gymnázium Korunní 2 Praha 2 PSČ: 12000</t>
  </si>
  <si>
    <t>47274751</t>
  </si>
  <si>
    <t>Gymnázium Varnsdorf Střelecká 1800 Varnsdorf PSČ: 40747</t>
  </si>
  <si>
    <t>60162961</t>
  </si>
  <si>
    <t>Křesťanské gymnázium Kozinova 1000 Praha 10 - Hostivař PSČ: 10200</t>
  </si>
  <si>
    <t>61942839</t>
  </si>
  <si>
    <t>64329984</t>
  </si>
  <si>
    <t>Cyrilomet.gymnázium a SOŠ pedagog. Brno Lerchova 63 Brno PSČ: 60200</t>
  </si>
  <si>
    <t>70940444</t>
  </si>
  <si>
    <t>Stojanovo gymnázium, Velehrad  Velehrad č. 1 PSČ: 68706</t>
  </si>
  <si>
    <t>71341064</t>
  </si>
  <si>
    <t>Gymnázium Suverénního řádu maltéz.rytířů Vítězslava Nováka 584 Skuteč PSČ: 53973</t>
  </si>
  <si>
    <t>71341072</t>
  </si>
  <si>
    <t>Biskup.gymn.B.Balbína,ZŠ a MŠ J.Pavla II Orlické nábřeží 1 Hradec Králové PSČ: 50002</t>
  </si>
  <si>
    <t>neinvestiční náklady</t>
  </si>
  <si>
    <t>prostředky na platy</t>
  </si>
  <si>
    <t>zákonné odvody</t>
  </si>
  <si>
    <t>fond kulturních a sociálních potřeb</t>
  </si>
  <si>
    <t>ostatní náklady</t>
  </si>
  <si>
    <t>CÍRKEVNÍ GYMNÁZIUM NĚMECKÉHO ŘÁDU Nešverova 693/1 Olomouc PSČ: 77200</t>
  </si>
  <si>
    <t>Celkem kraj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</si>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</sst>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indexed="8"/>
      <name val="Calibri"/>
    </font>
    <font>
      <b/>
      <sz val="15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60"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3" fillId="3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4" fillId="0" borderId="1" xfId="0" applyFont="1" applyFill="1" applyBorder="1" applyProtection="1"/>
    <xf numFmtId="0" fontId="4" fillId="0" borderId="4" xfId="0" applyFont="1" applyFill="1" applyBorder="1" applyProtection="1"/>
    <xf numFmtId="0" fontId="4" fillId="0" borderId="2" xfId="0" applyFont="1" applyFill="1" applyBorder="1" applyProtection="1"/>
    <xf numFmtId="0" fontId="4" fillId="0" borderId="3" xfId="0" applyFont="1" applyFill="1" applyBorder="1" applyProtection="1"/>
    <xf numFmtId="0" fontId="4" fillId="0" borderId="5" xfId="0" applyFont="1" applyFill="1" applyBorder="1" applyProtection="1"/>
    <xf numFmtId="0" fontId="4" fillId="0" borderId="9" xfId="0" applyFont="1" applyFill="1" applyBorder="1" applyProtection="1"/>
    <xf numFmtId="0" fontId="5" fillId="0" borderId="11" xfId="0" applyFont="1" applyFill="1" applyBorder="1" applyProtection="1"/>
    <xf numFmtId="0" fontId="5" fillId="2" borderId="1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7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/>
    <xf numFmtId="0" fontId="4" fillId="0" borderId="19" xfId="0" applyFont="1" applyFill="1" applyBorder="1" applyProtection="1"/>
    <xf numFmtId="0" fontId="5" fillId="0" borderId="4" xfId="0" applyFont="1" applyFill="1" applyBorder="1" applyProtection="1"/>
    <xf numFmtId="0" fontId="5" fillId="2" borderId="4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12" xfId="0" applyFont="1" applyFill="1" applyBorder="1" applyAlignment="1" applyProtection="1">
      <alignment wrapText="1"/>
    </xf>
    <xf numFmtId="0" fontId="4" fillId="0" borderId="7" xfId="0" applyFont="1" applyFill="1" applyBorder="1" applyAlignment="1" applyProtection="1">
      <alignment wrapText="1"/>
    </xf>
    <xf numFmtId="0" fontId="4" fillId="0" borderId="19" xfId="0" applyFont="1" applyFill="1" applyBorder="1" applyAlignment="1" applyProtection="1">
      <alignment wrapText="1"/>
    </xf>
    <xf numFmtId="164" fontId="4" fillId="0" borderId="5" xfId="0" applyNumberFormat="1" applyFont="1" applyFill="1" applyBorder="1" applyProtection="1"/>
    <xf numFmtId="164" fontId="4" fillId="0" borderId="14" xfId="0" applyNumberFormat="1" applyFont="1" applyFill="1" applyBorder="1" applyProtection="1"/>
    <xf numFmtId="164" fontId="4" fillId="0" borderId="1" xfId="0" applyNumberFormat="1" applyFont="1" applyFill="1" applyBorder="1" applyProtection="1"/>
    <xf numFmtId="164" fontId="4" fillId="0" borderId="10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5" fillId="0" borderId="15" xfId="0" applyNumberFormat="1" applyFont="1" applyFill="1" applyBorder="1" applyProtection="1"/>
    <xf numFmtId="164" fontId="5" fillId="0" borderId="16" xfId="0" applyNumberFormat="1" applyFont="1" applyFill="1" applyBorder="1" applyProtection="1"/>
    <xf numFmtId="164" fontId="5" fillId="0" borderId="2" xfId="0" applyNumberFormat="1" applyFont="1" applyFill="1" applyBorder="1" applyProtection="1"/>
    <xf numFmtId="0" fontId="4" fillId="3" borderId="1" xfId="0" applyFont="1" applyFill="1" applyBorder="1" applyAlignment="1" applyProtection="1">
      <alignment wrapText="1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164" fontId="4" fillId="3" borderId="1" xfId="0" applyNumberFormat="1" applyFont="1" applyFill="1" applyBorder="1" applyProtection="1"/>
    <xf numFmtId="164" fontId="5" fillId="0" borderId="17" xfId="0" applyNumberFormat="1" applyFont="1" applyFill="1" applyBorder="1" applyProtection="1"/>
    <xf numFmtId="164" fontId="5" fillId="0" borderId="18" xfId="0" applyNumberFormat="1" applyFont="1" applyFill="1" applyBorder="1" applyProtection="1"/>
    <xf numFmtId="164" fontId="4" fillId="3" borderId="10" xfId="0" applyNumberFormat="1" applyFont="1" applyFill="1" applyBorder="1" applyProtection="1"/>
    <xf numFmtId="164" fontId="5" fillId="0" borderId="12" xfId="0" applyNumberFormat="1" applyFont="1" applyFill="1" applyBorder="1" applyProtection="1"/>
    <xf numFmtId="164" fontId="5" fillId="0" borderId="13" xfId="0" applyNumberFormat="1" applyFont="1" applyFill="1" applyBorder="1" applyProtection="1"/>
    <xf numFmtId="164" fontId="4" fillId="0" borderId="7" xfId="0" applyNumberFormat="1" applyFont="1" applyFill="1" applyBorder="1" applyProtection="1"/>
    <xf numFmtId="164" fontId="4" fillId="0" borderId="8" xfId="0" applyNumberFormat="1" applyFont="1" applyFill="1" applyBorder="1" applyProtection="1"/>
    <xf numFmtId="0" fontId="1" fillId="0" borderId="0" xfId="0" applyFont="1" applyFill="1" applyProtection="1"/>
    <xf numFmtId="0" fontId="0" fillId="0" borderId="0" xfId="0" applyFill="1" applyProtection="1"/>
    <xf numFmtId="0" fontId="5" fillId="0" borderId="17" xfId="0" applyFont="1" applyFill="1" applyBorder="1" applyProtection="1"/>
    <xf numFmtId="0" fontId="1" fillId="0" borderId="0" xfId="0" applyFont="1" applyFill="1" applyBorder="1" applyProtection="1"/>
    <xf numFmtId="0" fontId="5" fillId="0" borderId="12" xfId="0" applyFont="1" applyFill="1" applyBorder="1" applyProtection="1"/>
    <xf numFmtId="0" fontId="5" fillId="0" borderId="15" xfId="0" applyFont="1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85546875" style="1" customWidth="1"/>
    <col min="2" max="2" width="10.85546875" customWidth="1"/>
    <col min="3" max="3" width="59.7109375" customWidth="1"/>
    <col min="4" max="5" width="11" bestFit="1" customWidth="1"/>
    <col min="6" max="6" width="9.5703125" bestFit="1" customWidth="1"/>
    <col min="7" max="7" width="8.5703125" customWidth="1"/>
    <col min="8" max="8" width="9.5703125" bestFit="1" customWidth="1"/>
  </cols>
  <sheetData>
    <row r="1" spans="1:8" ht="21.75" customHeight="1" thickBot="1" x14ac:dyDescent="0.35">
      <c r="B1" s="54" t="s">
        <v>0</v>
      </c>
      <c r="C1" s="55"/>
      <c r="D1" s="55"/>
      <c r="E1" s="55"/>
      <c r="F1" s="55"/>
      <c r="G1" s="55"/>
      <c r="H1" s="55"/>
    </row>
    <row r="2" spans="1:8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x14ac:dyDescent="0.25">
      <c r="A3" s="13">
        <v>1</v>
      </c>
      <c r="B3" s="12" t="s">
        <v>3</v>
      </c>
      <c r="C3" s="29" t="s">
        <v>4</v>
      </c>
      <c r="D3" s="34">
        <v>167558</v>
      </c>
      <c r="E3" s="34">
        <f>ROUND(D3/1.36,0)</f>
        <v>123204</v>
      </c>
      <c r="F3" s="34">
        <f>ROUND(E3*0.34,0)+(1)</f>
        <v>41890</v>
      </c>
      <c r="G3" s="34">
        <f>ROUND(E3*0.02,0)</f>
        <v>2464</v>
      </c>
      <c r="H3" s="35"/>
    </row>
    <row r="4" spans="1:8" x14ac:dyDescent="0.25">
      <c r="A4" s="13">
        <v>2</v>
      </c>
      <c r="B4" s="8" t="s">
        <v>5</v>
      </c>
      <c r="C4" s="30" t="s">
        <v>6</v>
      </c>
      <c r="D4" s="36">
        <v>93088</v>
      </c>
      <c r="E4" s="36">
        <f>ROUND(D4/1.36,0)</f>
        <v>68447</v>
      </c>
      <c r="F4" s="36">
        <f>ROUND(E4*0.34,0)</f>
        <v>23272</v>
      </c>
      <c r="G4" s="36">
        <f>ROUND(E4*0.02,0)</f>
        <v>1369</v>
      </c>
      <c r="H4" s="37"/>
    </row>
    <row r="5" spans="1:8" x14ac:dyDescent="0.25">
      <c r="A5" s="13">
        <v>3</v>
      </c>
      <c r="B5" s="8" t="s">
        <v>7</v>
      </c>
      <c r="C5" s="30" t="s">
        <v>8</v>
      </c>
      <c r="D5" s="36">
        <v>61438</v>
      </c>
      <c r="E5" s="36">
        <f>ROUND(D5/1.36,0)</f>
        <v>45175</v>
      </c>
      <c r="F5" s="36">
        <f>ROUND(E5*0.34,0)+(-1)</f>
        <v>15359</v>
      </c>
      <c r="G5" s="36">
        <f>ROUND(E5*0.02,0)</f>
        <v>904</v>
      </c>
      <c r="H5" s="37"/>
    </row>
    <row r="6" spans="1:8" x14ac:dyDescent="0.25">
      <c r="A6" s="13">
        <v>4</v>
      </c>
      <c r="B6" s="8" t="s">
        <v>9</v>
      </c>
      <c r="C6" s="30" t="s">
        <v>10</v>
      </c>
      <c r="D6" s="36"/>
      <c r="E6" s="36"/>
      <c r="F6" s="36"/>
      <c r="G6" s="36"/>
      <c r="H6" s="49">
        <v>46543</v>
      </c>
    </row>
    <row r="7" spans="1:8" ht="26.25" x14ac:dyDescent="0.25">
      <c r="A7" s="13">
        <v>5</v>
      </c>
      <c r="B7" s="8" t="s">
        <v>11</v>
      </c>
      <c r="C7" s="30" t="s">
        <v>12</v>
      </c>
      <c r="D7" s="36"/>
      <c r="E7" s="36"/>
      <c r="F7" s="36"/>
      <c r="G7" s="36"/>
      <c r="H7" s="37">
        <v>9495</v>
      </c>
    </row>
    <row r="8" spans="1:8" ht="26.25" x14ac:dyDescent="0.25">
      <c r="A8" s="13">
        <v>6</v>
      </c>
      <c r="B8" s="8" t="s">
        <v>13</v>
      </c>
      <c r="C8" s="30" t="s">
        <v>14</v>
      </c>
      <c r="D8" s="36"/>
      <c r="E8" s="36"/>
      <c r="F8" s="36"/>
      <c r="G8" s="36"/>
      <c r="H8" s="37">
        <v>9309</v>
      </c>
    </row>
    <row r="9" spans="1:8" ht="26.25" x14ac:dyDescent="0.25">
      <c r="A9" s="13">
        <v>7</v>
      </c>
      <c r="B9" s="8" t="s">
        <v>15</v>
      </c>
      <c r="C9" s="30" t="s">
        <v>16</v>
      </c>
      <c r="D9" s="36"/>
      <c r="E9" s="36"/>
      <c r="F9" s="36"/>
      <c r="G9" s="36"/>
      <c r="H9" s="37">
        <v>88433</v>
      </c>
    </row>
    <row r="10" spans="1:8" x14ac:dyDescent="0.25">
      <c r="A10" s="13">
        <v>8</v>
      </c>
      <c r="B10" s="8" t="s">
        <v>17</v>
      </c>
      <c r="C10" s="30" t="s">
        <v>18</v>
      </c>
      <c r="D10" s="36">
        <v>214102</v>
      </c>
      <c r="E10" s="36">
        <f t="shared" ref="E10:E31" si="0">ROUND(D10/1.36,0)</f>
        <v>157428</v>
      </c>
      <c r="F10" s="36">
        <f>ROUND(E10*0.34,0)+(-1)</f>
        <v>53525</v>
      </c>
      <c r="G10" s="36">
        <f t="shared" ref="G10:G31" si="1">ROUND(E10*0.02,0)</f>
        <v>3149</v>
      </c>
      <c r="H10" s="37"/>
    </row>
    <row r="11" spans="1:8" x14ac:dyDescent="0.25">
      <c r="A11" s="13">
        <v>9</v>
      </c>
      <c r="B11" s="8" t="s">
        <v>19</v>
      </c>
      <c r="C11" s="30" t="s">
        <v>20</v>
      </c>
      <c r="D11" s="36">
        <v>65161</v>
      </c>
      <c r="E11" s="36">
        <f t="shared" si="0"/>
        <v>47913</v>
      </c>
      <c r="F11" s="36">
        <f>ROUND(E11*0.34,0)</f>
        <v>16290</v>
      </c>
      <c r="G11" s="36">
        <f t="shared" si="1"/>
        <v>958</v>
      </c>
      <c r="H11" s="37"/>
    </row>
    <row r="12" spans="1:8" x14ac:dyDescent="0.25">
      <c r="A12" s="13">
        <v>10</v>
      </c>
      <c r="B12" s="8" t="s">
        <v>21</v>
      </c>
      <c r="C12" s="30" t="s">
        <v>22</v>
      </c>
      <c r="D12" s="36">
        <v>18618</v>
      </c>
      <c r="E12" s="36">
        <f t="shared" si="0"/>
        <v>13690</v>
      </c>
      <c r="F12" s="36">
        <f>ROUND(E12*0.34,0)+(-1)</f>
        <v>4654</v>
      </c>
      <c r="G12" s="36">
        <f t="shared" si="1"/>
        <v>274</v>
      </c>
      <c r="H12" s="37"/>
    </row>
    <row r="13" spans="1:8" x14ac:dyDescent="0.25">
      <c r="A13" s="13">
        <v>11</v>
      </c>
      <c r="B13" s="8" t="s">
        <v>23</v>
      </c>
      <c r="C13" s="30" t="s">
        <v>24</v>
      </c>
      <c r="D13" s="36">
        <v>27926</v>
      </c>
      <c r="E13" s="36">
        <f t="shared" si="0"/>
        <v>20534</v>
      </c>
      <c r="F13" s="36">
        <f>ROUND(E13*0.34,0)+(-1)</f>
        <v>6981</v>
      </c>
      <c r="G13" s="36">
        <f t="shared" si="1"/>
        <v>411</v>
      </c>
      <c r="H13" s="37"/>
    </row>
    <row r="14" spans="1:8" x14ac:dyDescent="0.25">
      <c r="A14" s="13">
        <v>12</v>
      </c>
      <c r="B14" s="8" t="s">
        <v>25</v>
      </c>
      <c r="C14" s="30" t="s">
        <v>26</v>
      </c>
      <c r="D14" s="36">
        <v>69816</v>
      </c>
      <c r="E14" s="36">
        <f t="shared" si="0"/>
        <v>51335</v>
      </c>
      <c r="F14" s="36">
        <f>ROUND(E14*0.34,0)</f>
        <v>17454</v>
      </c>
      <c r="G14" s="36">
        <f t="shared" si="1"/>
        <v>1027</v>
      </c>
      <c r="H14" s="37"/>
    </row>
    <row r="15" spans="1:8" x14ac:dyDescent="0.25">
      <c r="A15" s="13">
        <v>13</v>
      </c>
      <c r="B15" s="8" t="s">
        <v>27</v>
      </c>
      <c r="C15" s="30" t="s">
        <v>28</v>
      </c>
      <c r="D15" s="36">
        <v>93088</v>
      </c>
      <c r="E15" s="36">
        <f t="shared" si="0"/>
        <v>68447</v>
      </c>
      <c r="F15" s="36">
        <f>ROUND(E15*0.34,0)</f>
        <v>23272</v>
      </c>
      <c r="G15" s="36">
        <f t="shared" si="1"/>
        <v>1369</v>
      </c>
      <c r="H15" s="37"/>
    </row>
    <row r="16" spans="1:8" x14ac:dyDescent="0.25">
      <c r="A16" s="13">
        <v>14</v>
      </c>
      <c r="B16" s="8" t="s">
        <v>29</v>
      </c>
      <c r="C16" s="30" t="s">
        <v>30</v>
      </c>
      <c r="D16" s="36">
        <v>4654</v>
      </c>
      <c r="E16" s="36">
        <f t="shared" si="0"/>
        <v>3422</v>
      </c>
      <c r="F16" s="36">
        <f>ROUND(E16*0.34,0)+(1)</f>
        <v>1164</v>
      </c>
      <c r="G16" s="36">
        <f t="shared" si="1"/>
        <v>68</v>
      </c>
      <c r="H16" s="37"/>
    </row>
    <row r="17" spans="1:8" x14ac:dyDescent="0.25">
      <c r="A17" s="13">
        <v>15</v>
      </c>
      <c r="B17" s="8" t="s">
        <v>31</v>
      </c>
      <c r="C17" s="30" t="s">
        <v>32</v>
      </c>
      <c r="D17" s="36">
        <v>23272</v>
      </c>
      <c r="E17" s="36">
        <f t="shared" si="0"/>
        <v>17112</v>
      </c>
      <c r="F17" s="36">
        <f>ROUND(E17*0.34,0)</f>
        <v>5818</v>
      </c>
      <c r="G17" s="36">
        <f t="shared" si="1"/>
        <v>342</v>
      </c>
      <c r="H17" s="37"/>
    </row>
    <row r="18" spans="1:8" x14ac:dyDescent="0.25">
      <c r="A18" s="13">
        <v>16</v>
      </c>
      <c r="B18" s="8" t="s">
        <v>33</v>
      </c>
      <c r="C18" s="30" t="s">
        <v>34</v>
      </c>
      <c r="D18" s="36">
        <v>27926</v>
      </c>
      <c r="E18" s="36">
        <f t="shared" si="0"/>
        <v>20534</v>
      </c>
      <c r="F18" s="36">
        <f>ROUND(E18*0.34,0)+(-1)</f>
        <v>6981</v>
      </c>
      <c r="G18" s="36">
        <f t="shared" si="1"/>
        <v>411</v>
      </c>
      <c r="H18" s="37"/>
    </row>
    <row r="19" spans="1:8" x14ac:dyDescent="0.25">
      <c r="A19" s="13">
        <v>17</v>
      </c>
      <c r="B19" s="8" t="s">
        <v>35</v>
      </c>
      <c r="C19" s="30" t="s">
        <v>36</v>
      </c>
      <c r="D19" s="36">
        <v>60507</v>
      </c>
      <c r="E19" s="36">
        <f t="shared" si="0"/>
        <v>44490</v>
      </c>
      <c r="F19" s="36">
        <f>ROUND(E19*0.34,0)</f>
        <v>15127</v>
      </c>
      <c r="G19" s="36">
        <f t="shared" si="1"/>
        <v>890</v>
      </c>
      <c r="H19" s="37"/>
    </row>
    <row r="20" spans="1:8" x14ac:dyDescent="0.25">
      <c r="A20" s="13">
        <v>18</v>
      </c>
      <c r="B20" s="8" t="s">
        <v>37</v>
      </c>
      <c r="C20" s="30" t="s">
        <v>38</v>
      </c>
      <c r="D20" s="36">
        <v>69816</v>
      </c>
      <c r="E20" s="36">
        <f t="shared" si="0"/>
        <v>51335</v>
      </c>
      <c r="F20" s="36">
        <f>ROUND(E20*0.34,0)</f>
        <v>17454</v>
      </c>
      <c r="G20" s="36">
        <f t="shared" si="1"/>
        <v>1027</v>
      </c>
      <c r="H20" s="37"/>
    </row>
    <row r="21" spans="1:8" x14ac:dyDescent="0.25">
      <c r="A21" s="13">
        <v>19</v>
      </c>
      <c r="B21" s="8" t="s">
        <v>39</v>
      </c>
      <c r="C21" s="30" t="s">
        <v>40</v>
      </c>
      <c r="D21" s="36">
        <v>41890</v>
      </c>
      <c r="E21" s="36">
        <f t="shared" si="0"/>
        <v>30801</v>
      </c>
      <c r="F21" s="36">
        <f>ROUND(E21*0.34,0)+(1)</f>
        <v>10473</v>
      </c>
      <c r="G21" s="36">
        <f t="shared" si="1"/>
        <v>616</v>
      </c>
      <c r="H21" s="37"/>
    </row>
    <row r="22" spans="1:8" x14ac:dyDescent="0.25">
      <c r="A22" s="13">
        <v>20</v>
      </c>
      <c r="B22" s="8" t="s">
        <v>41</v>
      </c>
      <c r="C22" s="30" t="s">
        <v>42</v>
      </c>
      <c r="D22" s="36">
        <v>4654</v>
      </c>
      <c r="E22" s="36">
        <f t="shared" si="0"/>
        <v>3422</v>
      </c>
      <c r="F22" s="36">
        <f>ROUND(E22*0.34,0)+(1)</f>
        <v>1164</v>
      </c>
      <c r="G22" s="36">
        <f t="shared" si="1"/>
        <v>68</v>
      </c>
      <c r="H22" s="37"/>
    </row>
    <row r="23" spans="1:8" ht="26.25" x14ac:dyDescent="0.25">
      <c r="A23" s="13">
        <v>21</v>
      </c>
      <c r="B23" s="8" t="s">
        <v>43</v>
      </c>
      <c r="C23" s="30" t="s">
        <v>44</v>
      </c>
      <c r="D23" s="36">
        <v>65068</v>
      </c>
      <c r="E23" s="36">
        <f t="shared" si="0"/>
        <v>47844</v>
      </c>
      <c r="F23" s="36">
        <f>ROUND(E23*0.34,0)</f>
        <v>16267</v>
      </c>
      <c r="G23" s="36">
        <f t="shared" si="1"/>
        <v>957</v>
      </c>
      <c r="H23" s="37"/>
    </row>
    <row r="24" spans="1:8" x14ac:dyDescent="0.25">
      <c r="A24" s="13">
        <v>22</v>
      </c>
      <c r="B24" s="8" t="s">
        <v>45</v>
      </c>
      <c r="C24" s="30" t="s">
        <v>46</v>
      </c>
      <c r="D24" s="36">
        <v>102397</v>
      </c>
      <c r="E24" s="36">
        <f t="shared" si="0"/>
        <v>75292</v>
      </c>
      <c r="F24" s="36">
        <f>ROUND(E24*0.34,0)</f>
        <v>25599</v>
      </c>
      <c r="G24" s="36">
        <f t="shared" si="1"/>
        <v>1506</v>
      </c>
      <c r="H24" s="37"/>
    </row>
    <row r="25" spans="1:8" x14ac:dyDescent="0.25">
      <c r="A25" s="13">
        <v>23</v>
      </c>
      <c r="B25" s="8" t="s">
        <v>47</v>
      </c>
      <c r="C25" s="30" t="s">
        <v>48</v>
      </c>
      <c r="D25" s="36">
        <v>130323</v>
      </c>
      <c r="E25" s="36">
        <f t="shared" si="0"/>
        <v>95826</v>
      </c>
      <c r="F25" s="36">
        <f>ROUND(E25*0.34,0)+(-1)</f>
        <v>32580</v>
      </c>
      <c r="G25" s="36">
        <f t="shared" si="1"/>
        <v>1917</v>
      </c>
      <c r="H25" s="37"/>
    </row>
    <row r="26" spans="1:8" x14ac:dyDescent="0.25">
      <c r="A26" s="13">
        <v>24</v>
      </c>
      <c r="B26" s="8" t="s">
        <v>49</v>
      </c>
      <c r="C26" s="30" t="s">
        <v>50</v>
      </c>
      <c r="D26" s="36">
        <v>69723</v>
      </c>
      <c r="E26" s="36">
        <f t="shared" si="0"/>
        <v>51267</v>
      </c>
      <c r="F26" s="36">
        <f>ROUND(E26*0.34,0)</f>
        <v>17431</v>
      </c>
      <c r="G26" s="36">
        <f t="shared" si="1"/>
        <v>1025</v>
      </c>
      <c r="H26" s="37"/>
    </row>
    <row r="27" spans="1:8" x14ac:dyDescent="0.25">
      <c r="A27" s="13">
        <v>25</v>
      </c>
      <c r="B27" s="8" t="s">
        <v>51</v>
      </c>
      <c r="C27" s="30" t="s">
        <v>52</v>
      </c>
      <c r="D27" s="36">
        <v>27926</v>
      </c>
      <c r="E27" s="36">
        <f t="shared" si="0"/>
        <v>20534</v>
      </c>
      <c r="F27" s="36">
        <f>ROUND(E27*0.34,0)+(-1)</f>
        <v>6981</v>
      </c>
      <c r="G27" s="36">
        <f t="shared" si="1"/>
        <v>411</v>
      </c>
      <c r="H27" s="37"/>
    </row>
    <row r="28" spans="1:8" x14ac:dyDescent="0.25">
      <c r="A28" s="13">
        <v>26</v>
      </c>
      <c r="B28" s="8" t="s">
        <v>53</v>
      </c>
      <c r="C28" s="30" t="s">
        <v>54</v>
      </c>
      <c r="D28" s="36">
        <v>130323</v>
      </c>
      <c r="E28" s="36">
        <f t="shared" si="0"/>
        <v>95826</v>
      </c>
      <c r="F28" s="36">
        <f>ROUND(E28*0.34,0)+(-1)</f>
        <v>32580</v>
      </c>
      <c r="G28" s="36">
        <f t="shared" si="1"/>
        <v>1917</v>
      </c>
      <c r="H28" s="37"/>
    </row>
    <row r="29" spans="1:8" x14ac:dyDescent="0.25">
      <c r="A29" s="13">
        <v>27</v>
      </c>
      <c r="B29" s="8" t="s">
        <v>55</v>
      </c>
      <c r="C29" s="30" t="s">
        <v>56</v>
      </c>
      <c r="D29" s="36">
        <v>381660</v>
      </c>
      <c r="E29" s="36">
        <f t="shared" si="0"/>
        <v>280632</v>
      </c>
      <c r="F29" s="36">
        <f>ROUND(E29*0.34,0)</f>
        <v>95415</v>
      </c>
      <c r="G29" s="36">
        <f t="shared" si="1"/>
        <v>5613</v>
      </c>
      <c r="H29" s="37"/>
    </row>
    <row r="30" spans="1:8" x14ac:dyDescent="0.25">
      <c r="A30" s="13">
        <v>28</v>
      </c>
      <c r="B30" s="8" t="s">
        <v>57</v>
      </c>
      <c r="C30" s="30" t="s">
        <v>58</v>
      </c>
      <c r="D30" s="36">
        <v>18618</v>
      </c>
      <c r="E30" s="36">
        <f t="shared" si="0"/>
        <v>13690</v>
      </c>
      <c r="F30" s="36">
        <f>ROUND(E30*0.34,0)+(-1)</f>
        <v>4654</v>
      </c>
      <c r="G30" s="36">
        <f t="shared" si="1"/>
        <v>274</v>
      </c>
      <c r="H30" s="37"/>
    </row>
    <row r="31" spans="1:8" x14ac:dyDescent="0.25">
      <c r="A31" s="13">
        <v>29</v>
      </c>
      <c r="B31" s="8" t="s">
        <v>59</v>
      </c>
      <c r="C31" s="30" t="s">
        <v>60</v>
      </c>
      <c r="D31" s="36">
        <v>13963</v>
      </c>
      <c r="E31" s="36">
        <f t="shared" si="0"/>
        <v>10267</v>
      </c>
      <c r="F31" s="36">
        <f>ROUND(E31*0.34,0)</f>
        <v>3491</v>
      </c>
      <c r="G31" s="36">
        <f t="shared" si="1"/>
        <v>205</v>
      </c>
      <c r="H31" s="37"/>
    </row>
    <row r="32" spans="1:8" x14ac:dyDescent="0.25">
      <c r="A32" s="13">
        <v>30</v>
      </c>
      <c r="B32" s="8" t="s">
        <v>61</v>
      </c>
      <c r="C32" s="30" t="s">
        <v>62</v>
      </c>
      <c r="D32" s="36"/>
      <c r="E32" s="36"/>
      <c r="F32" s="36"/>
      <c r="G32" s="36"/>
      <c r="H32" s="37">
        <v>32581</v>
      </c>
    </row>
    <row r="33" spans="1:8" x14ac:dyDescent="0.25">
      <c r="A33" s="13">
        <v>31</v>
      </c>
      <c r="B33" s="8" t="s">
        <v>63</v>
      </c>
      <c r="C33" s="30" t="s">
        <v>64</v>
      </c>
      <c r="D33" s="36">
        <v>69816</v>
      </c>
      <c r="E33" s="36">
        <f>ROUND(D33/1.36,0)</f>
        <v>51335</v>
      </c>
      <c r="F33" s="36">
        <f>ROUND(E33*0.34,0)</f>
        <v>17454</v>
      </c>
      <c r="G33" s="36">
        <f>ROUND(E33*0.02,0)</f>
        <v>1027</v>
      </c>
      <c r="H33" s="37"/>
    </row>
    <row r="34" spans="1:8" x14ac:dyDescent="0.25">
      <c r="A34" s="13">
        <v>32</v>
      </c>
      <c r="B34" s="8" t="s">
        <v>65</v>
      </c>
      <c r="C34" s="30" t="s">
        <v>66</v>
      </c>
      <c r="D34" s="36">
        <v>4654</v>
      </c>
      <c r="E34" s="36">
        <f>ROUND(D34/1.36,0)</f>
        <v>3422</v>
      </c>
      <c r="F34" s="36">
        <f>ROUND(E34*0.34,0)+(1)</f>
        <v>1164</v>
      </c>
      <c r="G34" s="36">
        <f>ROUND(E34*0.02,0)</f>
        <v>68</v>
      </c>
      <c r="H34" s="37"/>
    </row>
    <row r="35" spans="1:8" x14ac:dyDescent="0.25">
      <c r="A35" s="13">
        <v>33</v>
      </c>
      <c r="B35" s="8" t="s">
        <v>67</v>
      </c>
      <c r="C35" s="30" t="s">
        <v>68</v>
      </c>
      <c r="D35" s="36">
        <v>37235</v>
      </c>
      <c r="E35" s="36">
        <f>ROUND(D35/1.36,0)</f>
        <v>27379</v>
      </c>
      <c r="F35" s="36">
        <f>ROUND(E35*0.34,0)+(-1)</f>
        <v>9308</v>
      </c>
      <c r="G35" s="36">
        <f>ROUND(E35*0.02,0)</f>
        <v>548</v>
      </c>
      <c r="H35" s="37"/>
    </row>
    <row r="36" spans="1:8" ht="26.25" x14ac:dyDescent="0.25">
      <c r="A36" s="13">
        <v>34</v>
      </c>
      <c r="B36" s="8" t="s">
        <v>69</v>
      </c>
      <c r="C36" s="30" t="s">
        <v>70</v>
      </c>
      <c r="D36" s="36">
        <v>9309</v>
      </c>
      <c r="E36" s="36">
        <f>ROUND(D36/1.36,0)</f>
        <v>6845</v>
      </c>
      <c r="F36" s="36">
        <f>ROUND(E36*0.34,0)</f>
        <v>2327</v>
      </c>
      <c r="G36" s="36">
        <f>ROUND(E36*0.02,0)</f>
        <v>137</v>
      </c>
      <c r="H36" s="37"/>
    </row>
    <row r="37" spans="1:8" ht="15.75" thickBot="1" x14ac:dyDescent="0.3">
      <c r="A37" s="20">
        <v>35</v>
      </c>
      <c r="B37" s="21" t="s">
        <v>71</v>
      </c>
      <c r="C37" s="31" t="s">
        <v>72</v>
      </c>
      <c r="D37" s="44">
        <v>55853</v>
      </c>
      <c r="E37" s="44">
        <f>ROUND(D37/1.36,0)</f>
        <v>41068</v>
      </c>
      <c r="F37" s="44">
        <f>ROUND(E37*0.34,0)+(1)</f>
        <v>13964</v>
      </c>
      <c r="G37" s="44">
        <f>ROUND(E37*0.02,0)</f>
        <v>821</v>
      </c>
      <c r="H37" s="45"/>
    </row>
    <row r="38" spans="1:8" ht="20.100000000000001" customHeight="1" thickBot="1" x14ac:dyDescent="0.3">
      <c r="A38" s="14">
        <v>35</v>
      </c>
      <c r="B38" s="56" t="s">
        <v>73</v>
      </c>
      <c r="C38" s="56"/>
      <c r="D38" s="47">
        <f>SUM(D3:D37)</f>
        <v>2160382</v>
      </c>
      <c r="E38" s="47">
        <f>SUM(E3:E37)</f>
        <v>1588516</v>
      </c>
      <c r="F38" s="47">
        <f>SUM(F3:F37)</f>
        <v>540093</v>
      </c>
      <c r="G38" s="47">
        <f>SUM(G3:G37)</f>
        <v>31773</v>
      </c>
      <c r="H38" s="48">
        <f>SUM(H3:H37)</f>
        <v>186361</v>
      </c>
    </row>
    <row r="39" spans="1:8" ht="15.75" thickBot="1" x14ac:dyDescent="0.3">
      <c r="A39" s="7"/>
      <c r="B39" s="7"/>
      <c r="C39" s="7"/>
      <c r="D39" s="7"/>
      <c r="E39" s="7"/>
      <c r="F39" s="7"/>
      <c r="G39" s="7"/>
      <c r="H39" s="7"/>
    </row>
    <row r="40" spans="1:8" ht="15.75" thickBot="1" x14ac:dyDescent="0.3">
      <c r="A40" s="7"/>
      <c r="B40" s="9" t="s">
        <v>883</v>
      </c>
      <c r="C40" s="42">
        <f>D38+H38</f>
        <v>2346743</v>
      </c>
      <c r="D40" s="10"/>
      <c r="E40" s="10"/>
      <c r="F40" s="10"/>
      <c r="G40" s="10"/>
      <c r="H40" s="11"/>
    </row>
    <row r="41" spans="1:8" x14ac:dyDescent="0.25">
      <c r="C41" s="5">
        <f>D38+H38</f>
        <v>2346743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8:C38"/>
  </mergeCells>
  <pageMargins left="0.7" right="0.7" top="0.75" bottom="0.75" header="0.3" footer="0.3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32" activeCellId="1" sqref="D3:H30 C32"/>
    </sheetView>
  </sheetViews>
  <sheetFormatPr defaultRowHeight="15" x14ac:dyDescent="0.25"/>
  <cols>
    <col min="1" max="1" width="4.5703125" style="2" customWidth="1"/>
    <col min="2" max="2" width="9.5703125" customWidth="1"/>
    <col min="3" max="3" width="61.42578125" customWidth="1"/>
    <col min="4" max="5" width="11" bestFit="1" customWidth="1"/>
    <col min="6" max="6" width="9.5703125" bestFit="1" customWidth="1"/>
    <col min="7" max="7" width="8.85546875" customWidth="1"/>
    <col min="8" max="8" width="8.5703125" bestFit="1" customWidth="1"/>
  </cols>
  <sheetData>
    <row r="1" spans="1:8" ht="30" customHeight="1" thickBot="1" x14ac:dyDescent="0.35">
      <c r="B1" s="57" t="s">
        <v>510</v>
      </c>
      <c r="C1" s="57"/>
      <c r="D1" s="57"/>
      <c r="E1" s="57"/>
      <c r="F1" s="57"/>
      <c r="G1" s="57"/>
      <c r="H1" s="57"/>
    </row>
    <row r="2" spans="1:8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ht="26.25" x14ac:dyDescent="0.25">
      <c r="A3" s="18">
        <v>1</v>
      </c>
      <c r="B3" s="19" t="s">
        <v>511</v>
      </c>
      <c r="C3" s="32" t="s">
        <v>512</v>
      </c>
      <c r="D3" s="52">
        <v>9495</v>
      </c>
      <c r="E3" s="52">
        <f>ROUND(D3/1.36,0)</f>
        <v>6982</v>
      </c>
      <c r="F3" s="52">
        <f>ROUND(E3*0.34,0)+(-1)</f>
        <v>2373</v>
      </c>
      <c r="G3" s="52">
        <f>ROUND(E3*0.02,0)</f>
        <v>140</v>
      </c>
      <c r="H3" s="53"/>
    </row>
    <row r="4" spans="1:8" x14ac:dyDescent="0.25">
      <c r="A4" s="13">
        <v>2</v>
      </c>
      <c r="B4" s="8" t="s">
        <v>513</v>
      </c>
      <c r="C4" s="30" t="s">
        <v>514</v>
      </c>
      <c r="D4" s="36">
        <v>4654</v>
      </c>
      <c r="E4" s="36">
        <f>ROUND(D4/1.36,0)</f>
        <v>3422</v>
      </c>
      <c r="F4" s="36">
        <f>ROUND(E4*0.34,0)+(1)</f>
        <v>1164</v>
      </c>
      <c r="G4" s="36">
        <f>ROUND(E4*0.02,0)</f>
        <v>68</v>
      </c>
      <c r="H4" s="37"/>
    </row>
    <row r="5" spans="1:8" x14ac:dyDescent="0.25">
      <c r="A5" s="13">
        <v>3</v>
      </c>
      <c r="B5" s="8" t="s">
        <v>515</v>
      </c>
      <c r="C5" s="30" t="s">
        <v>516</v>
      </c>
      <c r="D5" s="36">
        <v>9309</v>
      </c>
      <c r="E5" s="36">
        <f>ROUND(D5/1.36,0)</f>
        <v>6845</v>
      </c>
      <c r="F5" s="36">
        <f>ROUND(E5*0.34,0)</f>
        <v>2327</v>
      </c>
      <c r="G5" s="36">
        <f>ROUND(E5*0.02,0)</f>
        <v>137</v>
      </c>
      <c r="H5" s="37"/>
    </row>
    <row r="6" spans="1:8" x14ac:dyDescent="0.25">
      <c r="A6" s="13">
        <v>4</v>
      </c>
      <c r="B6" s="8" t="s">
        <v>517</v>
      </c>
      <c r="C6" s="30" t="s">
        <v>518</v>
      </c>
      <c r="D6" s="36"/>
      <c r="E6" s="36"/>
      <c r="F6" s="36"/>
      <c r="G6" s="36"/>
      <c r="H6" s="37">
        <v>4654</v>
      </c>
    </row>
    <row r="7" spans="1:8" x14ac:dyDescent="0.25">
      <c r="A7" s="13">
        <v>5</v>
      </c>
      <c r="B7" s="8" t="s">
        <v>519</v>
      </c>
      <c r="C7" s="30" t="s">
        <v>520</v>
      </c>
      <c r="D7" s="36"/>
      <c r="E7" s="36"/>
      <c r="F7" s="36"/>
      <c r="G7" s="36"/>
      <c r="H7" s="37">
        <v>4654</v>
      </c>
    </row>
    <row r="8" spans="1:8" ht="26.25" x14ac:dyDescent="0.25">
      <c r="A8" s="13">
        <v>6</v>
      </c>
      <c r="B8" s="8" t="s">
        <v>521</v>
      </c>
      <c r="C8" s="30" t="s">
        <v>522</v>
      </c>
      <c r="D8" s="36"/>
      <c r="E8" s="36"/>
      <c r="F8" s="36"/>
      <c r="G8" s="36"/>
      <c r="H8" s="37">
        <v>4747</v>
      </c>
    </row>
    <row r="9" spans="1:8" x14ac:dyDescent="0.25">
      <c r="A9" s="13">
        <v>7</v>
      </c>
      <c r="B9" s="8" t="s">
        <v>523</v>
      </c>
      <c r="C9" s="30" t="s">
        <v>524</v>
      </c>
      <c r="D9" s="36">
        <v>59576</v>
      </c>
      <c r="E9" s="36">
        <f t="shared" ref="E9:E29" si="0">ROUND(D9/1.36,0)</f>
        <v>43806</v>
      </c>
      <c r="F9" s="36">
        <f t="shared" ref="F9:F16" si="1">ROUND(E9*0.34,0)</f>
        <v>14894</v>
      </c>
      <c r="G9" s="36">
        <f t="shared" ref="G9:G29" si="2">ROUND(E9*0.02,0)</f>
        <v>876</v>
      </c>
      <c r="H9" s="37"/>
    </row>
    <row r="10" spans="1:8" ht="26.25" x14ac:dyDescent="0.25">
      <c r="A10" s="13">
        <v>8</v>
      </c>
      <c r="B10" s="8" t="s">
        <v>525</v>
      </c>
      <c r="C10" s="30" t="s">
        <v>526</v>
      </c>
      <c r="D10" s="36">
        <v>172213</v>
      </c>
      <c r="E10" s="36">
        <f t="shared" si="0"/>
        <v>126627</v>
      </c>
      <c r="F10" s="36">
        <f t="shared" si="1"/>
        <v>43053</v>
      </c>
      <c r="G10" s="36">
        <f t="shared" si="2"/>
        <v>2533</v>
      </c>
      <c r="H10" s="37"/>
    </row>
    <row r="11" spans="1:8" ht="26.25" x14ac:dyDescent="0.25">
      <c r="A11" s="13">
        <v>9</v>
      </c>
      <c r="B11" s="8" t="s">
        <v>527</v>
      </c>
      <c r="C11" s="30" t="s">
        <v>528</v>
      </c>
      <c r="D11" s="36">
        <v>23272</v>
      </c>
      <c r="E11" s="36">
        <f t="shared" si="0"/>
        <v>17112</v>
      </c>
      <c r="F11" s="36">
        <f t="shared" si="1"/>
        <v>5818</v>
      </c>
      <c r="G11" s="36">
        <f t="shared" si="2"/>
        <v>342</v>
      </c>
      <c r="H11" s="37"/>
    </row>
    <row r="12" spans="1:8" x14ac:dyDescent="0.25">
      <c r="A12" s="13">
        <v>10</v>
      </c>
      <c r="B12" s="8" t="s">
        <v>529</v>
      </c>
      <c r="C12" s="30" t="s">
        <v>530</v>
      </c>
      <c r="D12" s="36">
        <v>60507</v>
      </c>
      <c r="E12" s="36">
        <f t="shared" si="0"/>
        <v>44490</v>
      </c>
      <c r="F12" s="36">
        <f t="shared" si="1"/>
        <v>15127</v>
      </c>
      <c r="G12" s="36">
        <f t="shared" si="2"/>
        <v>890</v>
      </c>
      <c r="H12" s="37"/>
    </row>
    <row r="13" spans="1:8" x14ac:dyDescent="0.25">
      <c r="A13" s="13">
        <v>11</v>
      </c>
      <c r="B13" s="8" t="s">
        <v>531</v>
      </c>
      <c r="C13" s="30" t="s">
        <v>532</v>
      </c>
      <c r="D13" s="36">
        <v>179660</v>
      </c>
      <c r="E13" s="36">
        <f t="shared" si="0"/>
        <v>132103</v>
      </c>
      <c r="F13" s="36">
        <f t="shared" si="1"/>
        <v>44915</v>
      </c>
      <c r="G13" s="36">
        <f t="shared" si="2"/>
        <v>2642</v>
      </c>
      <c r="H13" s="37"/>
    </row>
    <row r="14" spans="1:8" x14ac:dyDescent="0.25">
      <c r="A14" s="13">
        <v>12</v>
      </c>
      <c r="B14" s="8" t="s">
        <v>533</v>
      </c>
      <c r="C14" s="30" t="s">
        <v>534</v>
      </c>
      <c r="D14" s="36">
        <v>93088</v>
      </c>
      <c r="E14" s="36">
        <f t="shared" si="0"/>
        <v>68447</v>
      </c>
      <c r="F14" s="36">
        <f t="shared" si="1"/>
        <v>23272</v>
      </c>
      <c r="G14" s="36">
        <f t="shared" si="2"/>
        <v>1369</v>
      </c>
      <c r="H14" s="37"/>
    </row>
    <row r="15" spans="1:8" x14ac:dyDescent="0.25">
      <c r="A15" s="13">
        <v>13</v>
      </c>
      <c r="B15" s="8" t="s">
        <v>535</v>
      </c>
      <c r="C15" s="30" t="s">
        <v>536</v>
      </c>
      <c r="D15" s="36">
        <v>9309</v>
      </c>
      <c r="E15" s="36">
        <f t="shared" si="0"/>
        <v>6845</v>
      </c>
      <c r="F15" s="36">
        <f t="shared" si="1"/>
        <v>2327</v>
      </c>
      <c r="G15" s="36">
        <f t="shared" si="2"/>
        <v>137</v>
      </c>
      <c r="H15" s="37"/>
    </row>
    <row r="16" spans="1:8" x14ac:dyDescent="0.25">
      <c r="A16" s="13">
        <v>14</v>
      </c>
      <c r="B16" s="8" t="s">
        <v>537</v>
      </c>
      <c r="C16" s="30" t="s">
        <v>538</v>
      </c>
      <c r="D16" s="36">
        <v>13963</v>
      </c>
      <c r="E16" s="36">
        <f t="shared" si="0"/>
        <v>10267</v>
      </c>
      <c r="F16" s="36">
        <f t="shared" si="1"/>
        <v>3491</v>
      </c>
      <c r="G16" s="36">
        <f t="shared" si="2"/>
        <v>205</v>
      </c>
      <c r="H16" s="37"/>
    </row>
    <row r="17" spans="1:8" ht="26.25" x14ac:dyDescent="0.25">
      <c r="A17" s="13">
        <v>15</v>
      </c>
      <c r="B17" s="8" t="s">
        <v>539</v>
      </c>
      <c r="C17" s="30" t="s">
        <v>540</v>
      </c>
      <c r="D17" s="36">
        <v>27926</v>
      </c>
      <c r="E17" s="36">
        <f t="shared" si="0"/>
        <v>20534</v>
      </c>
      <c r="F17" s="36">
        <f>ROUND(E17*0.34,0)+(-1)</f>
        <v>6981</v>
      </c>
      <c r="G17" s="36">
        <f t="shared" si="2"/>
        <v>411</v>
      </c>
      <c r="H17" s="37"/>
    </row>
    <row r="18" spans="1:8" x14ac:dyDescent="0.25">
      <c r="A18" s="13">
        <v>16</v>
      </c>
      <c r="B18" s="8" t="s">
        <v>541</v>
      </c>
      <c r="C18" s="30" t="s">
        <v>542</v>
      </c>
      <c r="D18" s="36">
        <v>32581</v>
      </c>
      <c r="E18" s="36">
        <f t="shared" si="0"/>
        <v>23957</v>
      </c>
      <c r="F18" s="36">
        <f>ROUND(E18*0.34,0)</f>
        <v>8145</v>
      </c>
      <c r="G18" s="36">
        <f t="shared" si="2"/>
        <v>479</v>
      </c>
      <c r="H18" s="37"/>
    </row>
    <row r="19" spans="1:8" x14ac:dyDescent="0.25">
      <c r="A19" s="13">
        <v>17</v>
      </c>
      <c r="B19" s="8" t="s">
        <v>543</v>
      </c>
      <c r="C19" s="30" t="s">
        <v>544</v>
      </c>
      <c r="D19" s="36">
        <v>79125</v>
      </c>
      <c r="E19" s="36">
        <f t="shared" si="0"/>
        <v>58180</v>
      </c>
      <c r="F19" s="36">
        <f>ROUND(E19*0.34,0)</f>
        <v>19781</v>
      </c>
      <c r="G19" s="36">
        <f t="shared" si="2"/>
        <v>1164</v>
      </c>
      <c r="H19" s="37"/>
    </row>
    <row r="20" spans="1:8" x14ac:dyDescent="0.25">
      <c r="A20" s="13">
        <v>18</v>
      </c>
      <c r="B20" s="8" t="s">
        <v>545</v>
      </c>
      <c r="C20" s="30" t="s">
        <v>546</v>
      </c>
      <c r="D20" s="36">
        <v>27926</v>
      </c>
      <c r="E20" s="36">
        <f t="shared" si="0"/>
        <v>20534</v>
      </c>
      <c r="F20" s="36">
        <f>ROUND(E20*0.34,0)+(-1)</f>
        <v>6981</v>
      </c>
      <c r="G20" s="36">
        <f t="shared" si="2"/>
        <v>411</v>
      </c>
      <c r="H20" s="37"/>
    </row>
    <row r="21" spans="1:8" x14ac:dyDescent="0.25">
      <c r="A21" s="13">
        <v>19</v>
      </c>
      <c r="B21" s="8" t="s">
        <v>547</v>
      </c>
      <c r="C21" s="30" t="s">
        <v>548</v>
      </c>
      <c r="D21" s="36">
        <v>9309</v>
      </c>
      <c r="E21" s="36">
        <f t="shared" si="0"/>
        <v>6845</v>
      </c>
      <c r="F21" s="36">
        <f>ROUND(E21*0.34,0)</f>
        <v>2327</v>
      </c>
      <c r="G21" s="36">
        <f t="shared" si="2"/>
        <v>137</v>
      </c>
      <c r="H21" s="37"/>
    </row>
    <row r="22" spans="1:8" x14ac:dyDescent="0.25">
      <c r="A22" s="13">
        <v>20</v>
      </c>
      <c r="B22" s="8" t="s">
        <v>549</v>
      </c>
      <c r="C22" s="30" t="s">
        <v>550</v>
      </c>
      <c r="D22" s="36">
        <v>93088</v>
      </c>
      <c r="E22" s="36">
        <f t="shared" si="0"/>
        <v>68447</v>
      </c>
      <c r="F22" s="36">
        <f>ROUND(E22*0.34,0)</f>
        <v>23272</v>
      </c>
      <c r="G22" s="36">
        <f t="shared" si="2"/>
        <v>1369</v>
      </c>
      <c r="H22" s="37"/>
    </row>
    <row r="23" spans="1:8" x14ac:dyDescent="0.25">
      <c r="A23" s="13">
        <v>21</v>
      </c>
      <c r="B23" s="8" t="s">
        <v>551</v>
      </c>
      <c r="C23" s="30" t="s">
        <v>552</v>
      </c>
      <c r="D23" s="36">
        <v>279264</v>
      </c>
      <c r="E23" s="36">
        <f t="shared" si="0"/>
        <v>205341</v>
      </c>
      <c r="F23" s="36">
        <f>ROUND(E23*0.34,0)</f>
        <v>69816</v>
      </c>
      <c r="G23" s="36">
        <f t="shared" si="2"/>
        <v>4107</v>
      </c>
      <c r="H23" s="37"/>
    </row>
    <row r="24" spans="1:8" x14ac:dyDescent="0.25">
      <c r="A24" s="13">
        <v>22</v>
      </c>
      <c r="B24" s="8" t="s">
        <v>553</v>
      </c>
      <c r="C24" s="30" t="s">
        <v>554</v>
      </c>
      <c r="D24" s="36">
        <v>55853</v>
      </c>
      <c r="E24" s="36">
        <f t="shared" si="0"/>
        <v>41068</v>
      </c>
      <c r="F24" s="36">
        <f>ROUND(E24*0.34,0)+(1)</f>
        <v>13964</v>
      </c>
      <c r="G24" s="36">
        <f t="shared" si="2"/>
        <v>821</v>
      </c>
      <c r="H24" s="37"/>
    </row>
    <row r="25" spans="1:8" x14ac:dyDescent="0.25">
      <c r="A25" s="13">
        <v>23</v>
      </c>
      <c r="B25" s="8" t="s">
        <v>555</v>
      </c>
      <c r="C25" s="30" t="s">
        <v>556</v>
      </c>
      <c r="D25" s="36">
        <v>111705</v>
      </c>
      <c r="E25" s="36">
        <f t="shared" si="0"/>
        <v>82136</v>
      </c>
      <c r="F25" s="36">
        <f>ROUND(E25*0.34,0)</f>
        <v>27926</v>
      </c>
      <c r="G25" s="36">
        <f t="shared" si="2"/>
        <v>1643</v>
      </c>
      <c r="H25" s="37"/>
    </row>
    <row r="26" spans="1:8" x14ac:dyDescent="0.25">
      <c r="A26" s="13">
        <v>24</v>
      </c>
      <c r="B26" s="8" t="s">
        <v>557</v>
      </c>
      <c r="C26" s="30" t="s">
        <v>558</v>
      </c>
      <c r="D26" s="36">
        <v>125669</v>
      </c>
      <c r="E26" s="36">
        <f t="shared" si="0"/>
        <v>92404</v>
      </c>
      <c r="F26" s="36">
        <f>ROUND(E26*0.34,0)</f>
        <v>31417</v>
      </c>
      <c r="G26" s="36">
        <f t="shared" si="2"/>
        <v>1848</v>
      </c>
      <c r="H26" s="37"/>
    </row>
    <row r="27" spans="1:8" ht="26.25" x14ac:dyDescent="0.25">
      <c r="A27" s="13">
        <v>25</v>
      </c>
      <c r="B27" s="8" t="s">
        <v>559</v>
      </c>
      <c r="C27" s="30" t="s">
        <v>560</v>
      </c>
      <c r="D27" s="36">
        <v>9309</v>
      </c>
      <c r="E27" s="36">
        <f t="shared" si="0"/>
        <v>6845</v>
      </c>
      <c r="F27" s="36">
        <f>ROUND(E27*0.34,0)</f>
        <v>2327</v>
      </c>
      <c r="G27" s="36">
        <f t="shared" si="2"/>
        <v>137</v>
      </c>
      <c r="H27" s="37"/>
    </row>
    <row r="28" spans="1:8" x14ac:dyDescent="0.25">
      <c r="A28" s="13">
        <v>26</v>
      </c>
      <c r="B28" s="8" t="s">
        <v>561</v>
      </c>
      <c r="C28" s="30" t="s">
        <v>562</v>
      </c>
      <c r="D28" s="36">
        <v>9309</v>
      </c>
      <c r="E28" s="36">
        <f t="shared" si="0"/>
        <v>6845</v>
      </c>
      <c r="F28" s="36">
        <f>ROUND(E28*0.34,0)</f>
        <v>2327</v>
      </c>
      <c r="G28" s="36">
        <f t="shared" si="2"/>
        <v>137</v>
      </c>
      <c r="H28" s="37"/>
    </row>
    <row r="29" spans="1:8" ht="27" thickBot="1" x14ac:dyDescent="0.3">
      <c r="A29" s="20">
        <v>27</v>
      </c>
      <c r="B29" s="21" t="s">
        <v>563</v>
      </c>
      <c r="C29" s="31" t="s">
        <v>564</v>
      </c>
      <c r="D29" s="44">
        <v>55853</v>
      </c>
      <c r="E29" s="44">
        <f t="shared" si="0"/>
        <v>41068</v>
      </c>
      <c r="F29" s="44">
        <f>ROUND(E29*0.34,0)+(1)</f>
        <v>13964</v>
      </c>
      <c r="G29" s="44">
        <f t="shared" si="2"/>
        <v>821</v>
      </c>
      <c r="H29" s="45"/>
    </row>
    <row r="30" spans="1:8" ht="20.100000000000001" customHeight="1" thickBot="1" x14ac:dyDescent="0.3">
      <c r="A30" s="14">
        <v>27</v>
      </c>
      <c r="B30" s="56" t="s">
        <v>73</v>
      </c>
      <c r="C30" s="56"/>
      <c r="D30" s="47">
        <f>SUM(D3:D29)</f>
        <v>1551963</v>
      </c>
      <c r="E30" s="47">
        <f>SUM(E3:E29)</f>
        <v>1141150</v>
      </c>
      <c r="F30" s="47">
        <f>SUM(F3:F29)</f>
        <v>387989</v>
      </c>
      <c r="G30" s="47">
        <f>SUM(G3:G29)</f>
        <v>22824</v>
      </c>
      <c r="H30" s="48">
        <f>SUM(H3:H29)</f>
        <v>14055</v>
      </c>
    </row>
    <row r="31" spans="1:8" ht="15.75" thickBot="1" x14ac:dyDescent="0.3">
      <c r="A31" s="7"/>
      <c r="B31" s="7"/>
      <c r="C31" s="7"/>
      <c r="D31" s="7"/>
      <c r="E31" s="7"/>
      <c r="F31" s="7"/>
      <c r="G31" s="7"/>
      <c r="H31" s="7"/>
    </row>
    <row r="32" spans="1:8" ht="15.75" thickBot="1" x14ac:dyDescent="0.3">
      <c r="A32" s="7"/>
      <c r="B32" s="9" t="s">
        <v>883</v>
      </c>
      <c r="C32" s="42">
        <f>D30+H30</f>
        <v>1566018</v>
      </c>
      <c r="D32" s="10"/>
      <c r="E32" s="10"/>
      <c r="F32" s="10"/>
      <c r="G32" s="10"/>
      <c r="H32" s="11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0:C30"/>
  </mergeCells>
  <pageMargins left="0.7" right="0.7" top="0.75" bottom="0.75" header="0.3" footer="0.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C36" activeCellId="1" sqref="D3:H34 C36"/>
    </sheetView>
  </sheetViews>
  <sheetFormatPr defaultRowHeight="15" x14ac:dyDescent="0.25"/>
  <cols>
    <col min="1" max="1" width="4.42578125" style="2" customWidth="1"/>
    <col min="2" max="2" width="10.28515625" customWidth="1"/>
    <col min="3" max="3" width="56" customWidth="1"/>
    <col min="4" max="4" width="10.85546875" customWidth="1"/>
    <col min="5" max="5" width="11" bestFit="1" customWidth="1"/>
    <col min="6" max="6" width="9.7109375" bestFit="1" customWidth="1"/>
    <col min="7" max="7" width="11.28515625" customWidth="1"/>
  </cols>
  <sheetData>
    <row r="1" spans="1:8" ht="30" customHeight="1" thickBot="1" x14ac:dyDescent="0.35">
      <c r="A1" s="4"/>
      <c r="B1" s="54" t="s">
        <v>565</v>
      </c>
      <c r="C1" s="55"/>
      <c r="D1" s="55"/>
      <c r="E1" s="55"/>
      <c r="F1" s="55"/>
      <c r="G1" s="55"/>
      <c r="H1" s="55"/>
    </row>
    <row r="2" spans="1:8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x14ac:dyDescent="0.25">
      <c r="A3" s="13">
        <v>1</v>
      </c>
      <c r="B3" s="12" t="s">
        <v>566</v>
      </c>
      <c r="C3" s="29" t="s">
        <v>567</v>
      </c>
      <c r="D3" s="34">
        <v>9309</v>
      </c>
      <c r="E3" s="34">
        <f t="shared" ref="E3:E15" si="0">ROUND(D3/1.36,0)</f>
        <v>6845</v>
      </c>
      <c r="F3" s="34">
        <f>ROUND(E3*0.34,0)</f>
        <v>2327</v>
      </c>
      <c r="G3" s="34">
        <f t="shared" ref="G3:G15" si="1">ROUND(E3*0.02,0)</f>
        <v>137</v>
      </c>
      <c r="H3" s="35"/>
    </row>
    <row r="4" spans="1:8" x14ac:dyDescent="0.25">
      <c r="A4" s="13">
        <v>2</v>
      </c>
      <c r="B4" s="8" t="s">
        <v>568</v>
      </c>
      <c r="C4" s="30" t="s">
        <v>569</v>
      </c>
      <c r="D4" s="36">
        <v>27926</v>
      </c>
      <c r="E4" s="36">
        <f t="shared" si="0"/>
        <v>20534</v>
      </c>
      <c r="F4" s="36">
        <f>ROUND(E4*0.34,0)+(-1)</f>
        <v>6981</v>
      </c>
      <c r="G4" s="36">
        <f t="shared" si="1"/>
        <v>411</v>
      </c>
      <c r="H4" s="37"/>
    </row>
    <row r="5" spans="1:8" x14ac:dyDescent="0.25">
      <c r="A5" s="13">
        <v>3</v>
      </c>
      <c r="B5" s="8" t="s">
        <v>570</v>
      </c>
      <c r="C5" s="30" t="s">
        <v>571</v>
      </c>
      <c r="D5" s="36">
        <v>37235</v>
      </c>
      <c r="E5" s="36">
        <f t="shared" si="0"/>
        <v>27379</v>
      </c>
      <c r="F5" s="36">
        <f>ROUND(E5*0.34,0)+(-1)</f>
        <v>9308</v>
      </c>
      <c r="G5" s="36">
        <f t="shared" si="1"/>
        <v>548</v>
      </c>
      <c r="H5" s="37"/>
    </row>
    <row r="6" spans="1:8" x14ac:dyDescent="0.25">
      <c r="A6" s="13">
        <v>4</v>
      </c>
      <c r="B6" s="8" t="s">
        <v>572</v>
      </c>
      <c r="C6" s="30" t="s">
        <v>573</v>
      </c>
      <c r="D6" s="36">
        <v>69816</v>
      </c>
      <c r="E6" s="36">
        <f t="shared" si="0"/>
        <v>51335</v>
      </c>
      <c r="F6" s="36">
        <f>ROUND(E6*0.34,0)</f>
        <v>17454</v>
      </c>
      <c r="G6" s="36">
        <f t="shared" si="1"/>
        <v>1027</v>
      </c>
      <c r="H6" s="37"/>
    </row>
    <row r="7" spans="1:8" x14ac:dyDescent="0.25">
      <c r="A7" s="13">
        <v>5</v>
      </c>
      <c r="B7" s="8" t="s">
        <v>574</v>
      </c>
      <c r="C7" s="30" t="s">
        <v>575</v>
      </c>
      <c r="D7" s="36">
        <v>51198</v>
      </c>
      <c r="E7" s="36">
        <f t="shared" si="0"/>
        <v>37646</v>
      </c>
      <c r="F7" s="36">
        <f>ROUND(E7*0.34,0)+(-1)</f>
        <v>12799</v>
      </c>
      <c r="G7" s="36">
        <f t="shared" si="1"/>
        <v>753</v>
      </c>
      <c r="H7" s="37"/>
    </row>
    <row r="8" spans="1:8" x14ac:dyDescent="0.25">
      <c r="A8" s="13">
        <v>6</v>
      </c>
      <c r="B8" s="8" t="s">
        <v>576</v>
      </c>
      <c r="C8" s="30" t="s">
        <v>577</v>
      </c>
      <c r="D8" s="36">
        <v>772629</v>
      </c>
      <c r="E8" s="36">
        <f t="shared" si="0"/>
        <v>568110</v>
      </c>
      <c r="F8" s="36">
        <f t="shared" ref="F8:F14" si="2">ROUND(E8*0.34,0)</f>
        <v>193157</v>
      </c>
      <c r="G8" s="36">
        <f t="shared" si="1"/>
        <v>11362</v>
      </c>
      <c r="H8" s="37"/>
    </row>
    <row r="9" spans="1:8" x14ac:dyDescent="0.25">
      <c r="A9" s="13">
        <v>7</v>
      </c>
      <c r="B9" s="8" t="s">
        <v>578</v>
      </c>
      <c r="C9" s="30" t="s">
        <v>579</v>
      </c>
      <c r="D9" s="36">
        <v>13963</v>
      </c>
      <c r="E9" s="36">
        <f t="shared" si="0"/>
        <v>10267</v>
      </c>
      <c r="F9" s="36">
        <f t="shared" si="2"/>
        <v>3491</v>
      </c>
      <c r="G9" s="36">
        <f t="shared" si="1"/>
        <v>205</v>
      </c>
      <c r="H9" s="37"/>
    </row>
    <row r="10" spans="1:8" ht="26.25" x14ac:dyDescent="0.25">
      <c r="A10" s="13">
        <v>8</v>
      </c>
      <c r="B10" s="8" t="s">
        <v>580</v>
      </c>
      <c r="C10" s="30" t="s">
        <v>581</v>
      </c>
      <c r="D10" s="36">
        <v>79125</v>
      </c>
      <c r="E10" s="36">
        <f t="shared" si="0"/>
        <v>58180</v>
      </c>
      <c r="F10" s="36">
        <f t="shared" si="2"/>
        <v>19781</v>
      </c>
      <c r="G10" s="36">
        <f t="shared" si="1"/>
        <v>1164</v>
      </c>
      <c r="H10" s="37"/>
    </row>
    <row r="11" spans="1:8" x14ac:dyDescent="0.25">
      <c r="A11" s="13">
        <v>9</v>
      </c>
      <c r="B11" s="8" t="s">
        <v>582</v>
      </c>
      <c r="C11" s="30" t="s">
        <v>583</v>
      </c>
      <c r="D11" s="36">
        <v>46543</v>
      </c>
      <c r="E11" s="46">
        <v>34223</v>
      </c>
      <c r="F11" s="36">
        <f t="shared" si="2"/>
        <v>11636</v>
      </c>
      <c r="G11" s="36">
        <f t="shared" si="1"/>
        <v>684</v>
      </c>
      <c r="H11" s="37"/>
    </row>
    <row r="12" spans="1:8" x14ac:dyDescent="0.25">
      <c r="A12" s="13">
        <v>10</v>
      </c>
      <c r="B12" s="8" t="s">
        <v>584</v>
      </c>
      <c r="C12" s="30" t="s">
        <v>585</v>
      </c>
      <c r="D12" s="36">
        <v>23272</v>
      </c>
      <c r="E12" s="36">
        <f t="shared" si="0"/>
        <v>17112</v>
      </c>
      <c r="F12" s="36">
        <f t="shared" si="2"/>
        <v>5818</v>
      </c>
      <c r="G12" s="36">
        <f t="shared" si="1"/>
        <v>342</v>
      </c>
      <c r="H12" s="37"/>
    </row>
    <row r="13" spans="1:8" x14ac:dyDescent="0.25">
      <c r="A13" s="13">
        <v>11</v>
      </c>
      <c r="B13" s="8" t="s">
        <v>586</v>
      </c>
      <c r="C13" s="30" t="s">
        <v>587</v>
      </c>
      <c r="D13" s="36">
        <v>9309</v>
      </c>
      <c r="E13" s="36">
        <f t="shared" si="0"/>
        <v>6845</v>
      </c>
      <c r="F13" s="36">
        <f t="shared" si="2"/>
        <v>2327</v>
      </c>
      <c r="G13" s="36">
        <f t="shared" si="1"/>
        <v>137</v>
      </c>
      <c r="H13" s="37"/>
    </row>
    <row r="14" spans="1:8" x14ac:dyDescent="0.25">
      <c r="A14" s="13">
        <v>12</v>
      </c>
      <c r="B14" s="8" t="s">
        <v>588</v>
      </c>
      <c r="C14" s="30" t="s">
        <v>589</v>
      </c>
      <c r="D14" s="36">
        <v>23272</v>
      </c>
      <c r="E14" s="36">
        <f t="shared" si="0"/>
        <v>17112</v>
      </c>
      <c r="F14" s="36">
        <f t="shared" si="2"/>
        <v>5818</v>
      </c>
      <c r="G14" s="36">
        <f t="shared" si="1"/>
        <v>342</v>
      </c>
      <c r="H14" s="37"/>
    </row>
    <row r="15" spans="1:8" x14ac:dyDescent="0.25">
      <c r="A15" s="13">
        <v>13</v>
      </c>
      <c r="B15" s="8" t="s">
        <v>590</v>
      </c>
      <c r="C15" s="30" t="s">
        <v>591</v>
      </c>
      <c r="D15" s="36">
        <v>37235</v>
      </c>
      <c r="E15" s="36">
        <f t="shared" si="0"/>
        <v>27379</v>
      </c>
      <c r="F15" s="36">
        <f>ROUND(E15*0.34,0)+(-1)</f>
        <v>9308</v>
      </c>
      <c r="G15" s="36">
        <f t="shared" si="1"/>
        <v>548</v>
      </c>
      <c r="H15" s="37"/>
    </row>
    <row r="16" spans="1:8" x14ac:dyDescent="0.25">
      <c r="A16" s="13">
        <v>14</v>
      </c>
      <c r="B16" s="8" t="s">
        <v>592</v>
      </c>
      <c r="C16" s="30" t="s">
        <v>593</v>
      </c>
      <c r="D16" s="36"/>
      <c r="E16" s="36"/>
      <c r="F16" s="36"/>
      <c r="G16" s="36"/>
      <c r="H16" s="37">
        <v>4654</v>
      </c>
    </row>
    <row r="17" spans="1:8" x14ac:dyDescent="0.25">
      <c r="A17" s="13">
        <v>15</v>
      </c>
      <c r="B17" s="8" t="s">
        <v>594</v>
      </c>
      <c r="C17" s="30" t="s">
        <v>595</v>
      </c>
      <c r="D17" s="36"/>
      <c r="E17" s="36"/>
      <c r="F17" s="36"/>
      <c r="G17" s="36"/>
      <c r="H17" s="37">
        <v>4654</v>
      </c>
    </row>
    <row r="18" spans="1:8" ht="26.25" x14ac:dyDescent="0.25">
      <c r="A18" s="13">
        <v>16</v>
      </c>
      <c r="B18" s="8" t="s">
        <v>596</v>
      </c>
      <c r="C18" s="30" t="s">
        <v>597</v>
      </c>
      <c r="D18" s="36">
        <v>4654</v>
      </c>
      <c r="E18" s="36">
        <f t="shared" ref="E18:E33" si="3">ROUND(D18/1.36,0)</f>
        <v>3422</v>
      </c>
      <c r="F18" s="36">
        <f>ROUND(E18*0.34,0)+(1)</f>
        <v>1164</v>
      </c>
      <c r="G18" s="36">
        <f t="shared" ref="G18:G33" si="4">ROUND(E18*0.02,0)</f>
        <v>68</v>
      </c>
      <c r="H18" s="37"/>
    </row>
    <row r="19" spans="1:8" x14ac:dyDescent="0.25">
      <c r="A19" s="13">
        <v>17</v>
      </c>
      <c r="B19" s="8" t="s">
        <v>598</v>
      </c>
      <c r="C19" s="30" t="s">
        <v>599</v>
      </c>
      <c r="D19" s="36">
        <v>246683</v>
      </c>
      <c r="E19" s="36">
        <f t="shared" si="3"/>
        <v>181385</v>
      </c>
      <c r="F19" s="36">
        <f>ROUND(E19*0.34,0)+(-1)</f>
        <v>61670</v>
      </c>
      <c r="G19" s="36">
        <f t="shared" si="4"/>
        <v>3628</v>
      </c>
      <c r="H19" s="37"/>
    </row>
    <row r="20" spans="1:8" ht="26.25" x14ac:dyDescent="0.25">
      <c r="A20" s="13">
        <v>18</v>
      </c>
      <c r="B20" s="8" t="s">
        <v>600</v>
      </c>
      <c r="C20" s="30" t="s">
        <v>601</v>
      </c>
      <c r="D20" s="36">
        <v>51198</v>
      </c>
      <c r="E20" s="36">
        <f t="shared" si="3"/>
        <v>37646</v>
      </c>
      <c r="F20" s="36">
        <f>ROUND(E20*0.34,0)+(-1)</f>
        <v>12799</v>
      </c>
      <c r="G20" s="36">
        <f t="shared" si="4"/>
        <v>753</v>
      </c>
      <c r="H20" s="37"/>
    </row>
    <row r="21" spans="1:8" ht="26.25" x14ac:dyDescent="0.25">
      <c r="A21" s="13">
        <v>19</v>
      </c>
      <c r="B21" s="8" t="s">
        <v>602</v>
      </c>
      <c r="C21" s="30" t="s">
        <v>603</v>
      </c>
      <c r="D21" s="36">
        <v>32581</v>
      </c>
      <c r="E21" s="36">
        <f t="shared" si="3"/>
        <v>23957</v>
      </c>
      <c r="F21" s="36">
        <f>ROUND(E21*0.34,0)</f>
        <v>8145</v>
      </c>
      <c r="G21" s="36">
        <f t="shared" si="4"/>
        <v>479</v>
      </c>
      <c r="H21" s="37"/>
    </row>
    <row r="22" spans="1:8" x14ac:dyDescent="0.25">
      <c r="A22" s="13">
        <v>20</v>
      </c>
      <c r="B22" s="8" t="s">
        <v>604</v>
      </c>
      <c r="C22" s="30" t="s">
        <v>605</v>
      </c>
      <c r="D22" s="36">
        <v>37235</v>
      </c>
      <c r="E22" s="36">
        <f t="shared" si="3"/>
        <v>27379</v>
      </c>
      <c r="F22" s="36">
        <f>ROUND(E22*0.34,0)+(-1)</f>
        <v>9308</v>
      </c>
      <c r="G22" s="36">
        <f t="shared" si="4"/>
        <v>548</v>
      </c>
      <c r="H22" s="37"/>
    </row>
    <row r="23" spans="1:8" x14ac:dyDescent="0.25">
      <c r="A23" s="13">
        <v>21</v>
      </c>
      <c r="B23" s="8" t="s">
        <v>606</v>
      </c>
      <c r="C23" s="30" t="s">
        <v>607</v>
      </c>
      <c r="D23" s="36">
        <v>65161</v>
      </c>
      <c r="E23" s="36">
        <f t="shared" si="3"/>
        <v>47913</v>
      </c>
      <c r="F23" s="36">
        <f>ROUND(E23*0.34,0)</f>
        <v>16290</v>
      </c>
      <c r="G23" s="36">
        <f t="shared" si="4"/>
        <v>958</v>
      </c>
      <c r="H23" s="37"/>
    </row>
    <row r="24" spans="1:8" x14ac:dyDescent="0.25">
      <c r="A24" s="13">
        <v>22</v>
      </c>
      <c r="B24" s="8" t="s">
        <v>608</v>
      </c>
      <c r="C24" s="30" t="s">
        <v>609</v>
      </c>
      <c r="D24" s="36">
        <v>51198</v>
      </c>
      <c r="E24" s="36">
        <f t="shared" si="3"/>
        <v>37646</v>
      </c>
      <c r="F24" s="36">
        <f>ROUND(E24*0.34,0)+(-1)</f>
        <v>12799</v>
      </c>
      <c r="G24" s="36">
        <f t="shared" si="4"/>
        <v>753</v>
      </c>
      <c r="H24" s="37"/>
    </row>
    <row r="25" spans="1:8" x14ac:dyDescent="0.25">
      <c r="A25" s="13">
        <v>23</v>
      </c>
      <c r="B25" s="8" t="s">
        <v>610</v>
      </c>
      <c r="C25" s="30" t="s">
        <v>611</v>
      </c>
      <c r="D25" s="36">
        <v>27926</v>
      </c>
      <c r="E25" s="36">
        <f t="shared" si="3"/>
        <v>20534</v>
      </c>
      <c r="F25" s="36">
        <f>ROUND(E25*0.34,0)+(-1)</f>
        <v>6981</v>
      </c>
      <c r="G25" s="36">
        <f t="shared" si="4"/>
        <v>411</v>
      </c>
      <c r="H25" s="37"/>
    </row>
    <row r="26" spans="1:8" x14ac:dyDescent="0.25">
      <c r="A26" s="13">
        <v>24</v>
      </c>
      <c r="B26" s="8" t="s">
        <v>612</v>
      </c>
      <c r="C26" s="30" t="s">
        <v>613</v>
      </c>
      <c r="D26" s="36">
        <v>111705</v>
      </c>
      <c r="E26" s="36">
        <f t="shared" si="3"/>
        <v>82136</v>
      </c>
      <c r="F26" s="36">
        <f>ROUND(E26*0.34,0)</f>
        <v>27926</v>
      </c>
      <c r="G26" s="36">
        <f t="shared" si="4"/>
        <v>1643</v>
      </c>
      <c r="H26" s="37"/>
    </row>
    <row r="27" spans="1:8" x14ac:dyDescent="0.25">
      <c r="A27" s="13">
        <v>25</v>
      </c>
      <c r="B27" s="8" t="s">
        <v>614</v>
      </c>
      <c r="C27" s="30" t="s">
        <v>615</v>
      </c>
      <c r="D27" s="36">
        <v>121014</v>
      </c>
      <c r="E27" s="36">
        <f t="shared" si="3"/>
        <v>88981</v>
      </c>
      <c r="F27" s="36">
        <f>ROUND(E27*0.34,0)+(-1)</f>
        <v>30253</v>
      </c>
      <c r="G27" s="36">
        <f t="shared" si="4"/>
        <v>1780</v>
      </c>
      <c r="H27" s="37"/>
    </row>
    <row r="28" spans="1:8" x14ac:dyDescent="0.25">
      <c r="A28" s="13">
        <v>26</v>
      </c>
      <c r="B28" s="8" t="s">
        <v>616</v>
      </c>
      <c r="C28" s="30" t="s">
        <v>617</v>
      </c>
      <c r="D28" s="36">
        <v>27926</v>
      </c>
      <c r="E28" s="36">
        <f t="shared" si="3"/>
        <v>20534</v>
      </c>
      <c r="F28" s="36">
        <f>ROUND(E28*0.34,0)+(-1)</f>
        <v>6981</v>
      </c>
      <c r="G28" s="36">
        <f t="shared" si="4"/>
        <v>411</v>
      </c>
      <c r="H28" s="37"/>
    </row>
    <row r="29" spans="1:8" x14ac:dyDescent="0.25">
      <c r="A29" s="13">
        <v>27</v>
      </c>
      <c r="B29" s="8" t="s">
        <v>618</v>
      </c>
      <c r="C29" s="30" t="s">
        <v>619</v>
      </c>
      <c r="D29" s="36">
        <v>60507</v>
      </c>
      <c r="E29" s="36">
        <f t="shared" si="3"/>
        <v>44490</v>
      </c>
      <c r="F29" s="36">
        <f>ROUND(E29*0.34,0)</f>
        <v>15127</v>
      </c>
      <c r="G29" s="36">
        <f t="shared" si="4"/>
        <v>890</v>
      </c>
      <c r="H29" s="37"/>
    </row>
    <row r="30" spans="1:8" x14ac:dyDescent="0.25">
      <c r="A30" s="13">
        <v>28</v>
      </c>
      <c r="B30" s="8" t="s">
        <v>620</v>
      </c>
      <c r="C30" s="30" t="s">
        <v>621</v>
      </c>
      <c r="D30" s="36">
        <v>37328</v>
      </c>
      <c r="E30" s="36">
        <f t="shared" si="3"/>
        <v>27447</v>
      </c>
      <c r="F30" s="36">
        <f>ROUND(E30*0.34,0)</f>
        <v>9332</v>
      </c>
      <c r="G30" s="36">
        <f t="shared" si="4"/>
        <v>549</v>
      </c>
      <c r="H30" s="37"/>
    </row>
    <row r="31" spans="1:8" x14ac:dyDescent="0.25">
      <c r="A31" s="13">
        <v>29</v>
      </c>
      <c r="B31" s="8" t="s">
        <v>622</v>
      </c>
      <c r="C31" s="30" t="s">
        <v>623</v>
      </c>
      <c r="D31" s="36">
        <v>65161</v>
      </c>
      <c r="E31" s="36">
        <f t="shared" si="3"/>
        <v>47913</v>
      </c>
      <c r="F31" s="36">
        <f>ROUND(E31*0.34,0)</f>
        <v>16290</v>
      </c>
      <c r="G31" s="36">
        <f t="shared" si="4"/>
        <v>958</v>
      </c>
      <c r="H31" s="37"/>
    </row>
    <row r="32" spans="1:8" x14ac:dyDescent="0.25">
      <c r="A32" s="13">
        <v>30</v>
      </c>
      <c r="B32" s="8" t="s">
        <v>624</v>
      </c>
      <c r="C32" s="30" t="s">
        <v>625</v>
      </c>
      <c r="D32" s="36">
        <v>32581</v>
      </c>
      <c r="E32" s="36">
        <f t="shared" si="3"/>
        <v>23957</v>
      </c>
      <c r="F32" s="36">
        <f>ROUND(E32*0.34,0)</f>
        <v>8145</v>
      </c>
      <c r="G32" s="36">
        <f t="shared" si="4"/>
        <v>479</v>
      </c>
      <c r="H32" s="37"/>
    </row>
    <row r="33" spans="1:8" ht="15.75" thickBot="1" x14ac:dyDescent="0.3">
      <c r="A33" s="20">
        <v>31</v>
      </c>
      <c r="B33" s="21" t="s">
        <v>626</v>
      </c>
      <c r="C33" s="31" t="s">
        <v>627</v>
      </c>
      <c r="D33" s="44">
        <v>13963</v>
      </c>
      <c r="E33" s="44">
        <f t="shared" si="3"/>
        <v>10267</v>
      </c>
      <c r="F33" s="44">
        <f>ROUND(E33*0.34,0)</f>
        <v>3491</v>
      </c>
      <c r="G33" s="44">
        <f t="shared" si="4"/>
        <v>205</v>
      </c>
      <c r="H33" s="45"/>
    </row>
    <row r="34" spans="1:8" ht="20.100000000000001" customHeight="1" thickBot="1" x14ac:dyDescent="0.3">
      <c r="A34" s="14">
        <v>31</v>
      </c>
      <c r="B34" s="56" t="s">
        <v>73</v>
      </c>
      <c r="C34" s="56"/>
      <c r="D34" s="47">
        <f>SUM(D3:D33)</f>
        <v>2187653</v>
      </c>
      <c r="E34" s="47">
        <f>SUM(E3:E33)</f>
        <v>1608574</v>
      </c>
      <c r="F34" s="47">
        <f>SUM(F3:F33)</f>
        <v>546906</v>
      </c>
      <c r="G34" s="47">
        <f>SUM(G3:G33)</f>
        <v>32173</v>
      </c>
      <c r="H34" s="48">
        <f>SUM(H3:H33)</f>
        <v>9308</v>
      </c>
    </row>
    <row r="35" spans="1:8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8" ht="15.75" thickBot="1" x14ac:dyDescent="0.3">
      <c r="A36" s="7"/>
      <c r="B36" s="9" t="s">
        <v>883</v>
      </c>
      <c r="C36" s="42">
        <f>D34+H34</f>
        <v>2196961</v>
      </c>
      <c r="D36" s="10"/>
      <c r="E36" s="10"/>
      <c r="F36" s="10"/>
      <c r="G36" s="10"/>
      <c r="H36" s="11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4:C34"/>
  </mergeCells>
  <pageMargins left="0.7" right="0.7" top="0.75" bottom="0.75" header="0.3" footer="0.3"/>
  <pageSetup orientation="landscape" r:id="rId1"/>
  <headerFooter alignWithMargins="0">
    <oddHeader>&amp;LPřehled škol&amp;C&amp;"Calibri,Tučné"&amp;14III.&amp;RČ. j.: MSMT-34 077/2017-1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29" sqref="C29"/>
    </sheetView>
  </sheetViews>
  <sheetFormatPr defaultRowHeight="15" x14ac:dyDescent="0.25"/>
  <cols>
    <col min="1" max="1" width="4.5703125" style="2" customWidth="1"/>
    <col min="2" max="2" width="9.85546875" customWidth="1"/>
    <col min="3" max="3" width="60.28515625" customWidth="1"/>
    <col min="4" max="5" width="11" bestFit="1" customWidth="1"/>
    <col min="6" max="6" width="9.5703125" bestFit="1" customWidth="1"/>
    <col min="7" max="7" width="9.42578125" customWidth="1"/>
    <col min="8" max="8" width="7.85546875" customWidth="1"/>
  </cols>
  <sheetData>
    <row r="1" spans="1:11" ht="30" customHeight="1" thickBot="1" x14ac:dyDescent="0.35">
      <c r="B1" s="54" t="s">
        <v>628</v>
      </c>
      <c r="C1" s="55"/>
      <c r="D1" s="55"/>
      <c r="E1" s="55"/>
      <c r="F1" s="55"/>
      <c r="G1" s="55"/>
      <c r="H1" s="55"/>
    </row>
    <row r="2" spans="1:11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  <c r="J2" s="7"/>
      <c r="K2" s="7"/>
    </row>
    <row r="3" spans="1:11" x14ac:dyDescent="0.25">
      <c r="A3" s="13">
        <v>1</v>
      </c>
      <c r="B3" s="12" t="s">
        <v>629</v>
      </c>
      <c r="C3" s="29" t="s">
        <v>630</v>
      </c>
      <c r="D3" s="34">
        <v>9309</v>
      </c>
      <c r="E3" s="34">
        <f t="shared" ref="E3:E14" si="0">ROUND(D3/1.36,0)</f>
        <v>6845</v>
      </c>
      <c r="F3" s="34">
        <f>ROUND(E3*0.34,0)</f>
        <v>2327</v>
      </c>
      <c r="G3" s="34">
        <f t="shared" ref="G3:G14" si="1">ROUND(E3*0.02,0)</f>
        <v>137</v>
      </c>
      <c r="H3" s="35"/>
      <c r="I3" s="7"/>
      <c r="J3" s="7"/>
      <c r="K3" s="7"/>
    </row>
    <row r="4" spans="1:11" x14ac:dyDescent="0.25">
      <c r="A4" s="13">
        <v>2</v>
      </c>
      <c r="B4" s="8" t="s">
        <v>631</v>
      </c>
      <c r="C4" s="30" t="s">
        <v>632</v>
      </c>
      <c r="D4" s="36">
        <v>23272</v>
      </c>
      <c r="E4" s="36">
        <f t="shared" si="0"/>
        <v>17112</v>
      </c>
      <c r="F4" s="36">
        <f>ROUND(E4*0.34,0)</f>
        <v>5818</v>
      </c>
      <c r="G4" s="36">
        <f t="shared" si="1"/>
        <v>342</v>
      </c>
      <c r="H4" s="37"/>
      <c r="I4" s="7"/>
      <c r="J4" s="7"/>
      <c r="K4" s="7"/>
    </row>
    <row r="5" spans="1:11" x14ac:dyDescent="0.25">
      <c r="A5" s="13">
        <v>3</v>
      </c>
      <c r="B5" s="8" t="s">
        <v>633</v>
      </c>
      <c r="C5" s="30" t="s">
        <v>634</v>
      </c>
      <c r="D5" s="36">
        <v>32581</v>
      </c>
      <c r="E5" s="36">
        <f t="shared" si="0"/>
        <v>23957</v>
      </c>
      <c r="F5" s="36">
        <f>ROUND(E5*0.34,0)</f>
        <v>8145</v>
      </c>
      <c r="G5" s="36">
        <f t="shared" si="1"/>
        <v>479</v>
      </c>
      <c r="H5" s="37"/>
      <c r="I5" s="7"/>
      <c r="J5" s="7"/>
      <c r="K5" s="7"/>
    </row>
    <row r="6" spans="1:11" x14ac:dyDescent="0.25">
      <c r="A6" s="13">
        <v>4</v>
      </c>
      <c r="B6" s="8" t="s">
        <v>635</v>
      </c>
      <c r="C6" s="30" t="s">
        <v>636</v>
      </c>
      <c r="D6" s="36">
        <v>51198</v>
      </c>
      <c r="E6" s="36">
        <f t="shared" si="0"/>
        <v>37646</v>
      </c>
      <c r="F6" s="36">
        <f>ROUND(E6*0.34,0)+(-1)</f>
        <v>12799</v>
      </c>
      <c r="G6" s="36">
        <f t="shared" si="1"/>
        <v>753</v>
      </c>
      <c r="H6" s="37"/>
      <c r="I6" s="7"/>
      <c r="J6" s="7"/>
      <c r="K6" s="7"/>
    </row>
    <row r="7" spans="1:11" x14ac:dyDescent="0.25">
      <c r="A7" s="13">
        <v>5</v>
      </c>
      <c r="B7" s="8" t="s">
        <v>637</v>
      </c>
      <c r="C7" s="30" t="s">
        <v>638</v>
      </c>
      <c r="D7" s="36">
        <v>195484</v>
      </c>
      <c r="E7" s="36">
        <f t="shared" si="0"/>
        <v>143738</v>
      </c>
      <c r="F7" s="36">
        <f>ROUND(E7*0.34,0)</f>
        <v>48871</v>
      </c>
      <c r="G7" s="36">
        <f t="shared" si="1"/>
        <v>2875</v>
      </c>
      <c r="H7" s="37"/>
      <c r="I7" s="7"/>
      <c r="J7" s="7"/>
      <c r="K7" s="7"/>
    </row>
    <row r="8" spans="1:11" x14ac:dyDescent="0.25">
      <c r="A8" s="13">
        <v>6</v>
      </c>
      <c r="B8" s="8" t="s">
        <v>639</v>
      </c>
      <c r="C8" s="30" t="s">
        <v>640</v>
      </c>
      <c r="D8" s="36">
        <v>344425</v>
      </c>
      <c r="E8" s="36">
        <f t="shared" si="0"/>
        <v>253254</v>
      </c>
      <c r="F8" s="36">
        <f>ROUND(E8*0.34,0)</f>
        <v>86106</v>
      </c>
      <c r="G8" s="36">
        <f t="shared" si="1"/>
        <v>5065</v>
      </c>
      <c r="H8" s="37"/>
      <c r="I8" s="7"/>
      <c r="J8" s="7"/>
      <c r="K8" s="7"/>
    </row>
    <row r="9" spans="1:11" ht="26.25" x14ac:dyDescent="0.25">
      <c r="A9" s="13">
        <v>7</v>
      </c>
      <c r="B9" s="8" t="s">
        <v>641</v>
      </c>
      <c r="C9" s="30" t="s">
        <v>642</v>
      </c>
      <c r="D9" s="36">
        <v>9216</v>
      </c>
      <c r="E9" s="36">
        <f t="shared" si="0"/>
        <v>6776</v>
      </c>
      <c r="F9" s="36">
        <f>ROUND(E9*0.34,0)</f>
        <v>2304</v>
      </c>
      <c r="G9" s="36">
        <f t="shared" si="1"/>
        <v>136</v>
      </c>
      <c r="H9" s="37"/>
      <c r="I9" s="7"/>
      <c r="J9" s="7"/>
      <c r="K9" s="7"/>
    </row>
    <row r="10" spans="1:11" x14ac:dyDescent="0.25">
      <c r="A10" s="13">
        <v>8</v>
      </c>
      <c r="B10" s="8" t="s">
        <v>643</v>
      </c>
      <c r="C10" s="30" t="s">
        <v>644</v>
      </c>
      <c r="D10" s="36">
        <v>167558</v>
      </c>
      <c r="E10" s="36">
        <f t="shared" si="0"/>
        <v>123204</v>
      </c>
      <c r="F10" s="36">
        <f>ROUND(E10*0.34,0)+(1)</f>
        <v>41890</v>
      </c>
      <c r="G10" s="36">
        <f t="shared" si="1"/>
        <v>2464</v>
      </c>
      <c r="H10" s="37"/>
      <c r="I10" s="7"/>
      <c r="J10" s="7"/>
      <c r="K10" s="7"/>
    </row>
    <row r="11" spans="1:11" ht="26.25" x14ac:dyDescent="0.25">
      <c r="A11" s="13">
        <v>9</v>
      </c>
      <c r="B11" s="8" t="s">
        <v>645</v>
      </c>
      <c r="C11" s="30" t="s">
        <v>646</v>
      </c>
      <c r="D11" s="36">
        <v>116453</v>
      </c>
      <c r="E11" s="36">
        <f t="shared" si="0"/>
        <v>85627</v>
      </c>
      <c r="F11" s="36">
        <f>ROUND(E11*0.34,0)</f>
        <v>29113</v>
      </c>
      <c r="G11" s="36">
        <f t="shared" si="1"/>
        <v>1713</v>
      </c>
      <c r="H11" s="37"/>
      <c r="I11" s="7"/>
      <c r="J11" s="7"/>
      <c r="K11" s="7"/>
    </row>
    <row r="12" spans="1:11" x14ac:dyDescent="0.25">
      <c r="A12" s="13">
        <v>10</v>
      </c>
      <c r="B12" s="8" t="s">
        <v>647</v>
      </c>
      <c r="C12" s="30" t="s">
        <v>648</v>
      </c>
      <c r="D12" s="36">
        <v>83779</v>
      </c>
      <c r="E12" s="36">
        <f t="shared" si="0"/>
        <v>61602</v>
      </c>
      <c r="F12" s="36">
        <f>ROUND(E12*0.34,0)</f>
        <v>20945</v>
      </c>
      <c r="G12" s="36">
        <f t="shared" si="1"/>
        <v>1232</v>
      </c>
      <c r="H12" s="37"/>
      <c r="I12" s="7"/>
      <c r="J12" s="7"/>
      <c r="K12" s="7"/>
    </row>
    <row r="13" spans="1:11" x14ac:dyDescent="0.25">
      <c r="A13" s="13">
        <v>11</v>
      </c>
      <c r="B13" s="8" t="s">
        <v>649</v>
      </c>
      <c r="C13" s="30" t="s">
        <v>650</v>
      </c>
      <c r="D13" s="36">
        <v>27926</v>
      </c>
      <c r="E13" s="36">
        <f t="shared" si="0"/>
        <v>20534</v>
      </c>
      <c r="F13" s="36">
        <f>ROUND(E13*0.34,0)+(-1)</f>
        <v>6981</v>
      </c>
      <c r="G13" s="36">
        <f t="shared" si="1"/>
        <v>411</v>
      </c>
      <c r="H13" s="37"/>
      <c r="I13" s="7"/>
      <c r="J13" s="7"/>
      <c r="K13" s="7"/>
    </row>
    <row r="14" spans="1:11" x14ac:dyDescent="0.25">
      <c r="A14" s="13">
        <v>12</v>
      </c>
      <c r="B14" s="8" t="s">
        <v>651</v>
      </c>
      <c r="C14" s="30" t="s">
        <v>652</v>
      </c>
      <c r="D14" s="36">
        <v>4654</v>
      </c>
      <c r="E14" s="36">
        <f t="shared" si="0"/>
        <v>3422</v>
      </c>
      <c r="F14" s="36">
        <f>ROUND(E14*0.34,0)+(1)</f>
        <v>1164</v>
      </c>
      <c r="G14" s="36">
        <f t="shared" si="1"/>
        <v>68</v>
      </c>
      <c r="H14" s="37"/>
      <c r="I14" s="7"/>
      <c r="J14" s="7"/>
      <c r="K14" s="7"/>
    </row>
    <row r="15" spans="1:11" ht="26.25" x14ac:dyDescent="0.25">
      <c r="A15" s="13">
        <v>13</v>
      </c>
      <c r="B15" s="8" t="s">
        <v>653</v>
      </c>
      <c r="C15" s="30" t="s">
        <v>654</v>
      </c>
      <c r="D15" s="36"/>
      <c r="E15" s="36"/>
      <c r="F15" s="36"/>
      <c r="G15" s="36"/>
      <c r="H15" s="37">
        <v>4654</v>
      </c>
      <c r="I15" s="7"/>
      <c r="J15" s="7"/>
      <c r="K15" s="7"/>
    </row>
    <row r="16" spans="1:11" ht="26.25" x14ac:dyDescent="0.25">
      <c r="A16" s="13">
        <v>14</v>
      </c>
      <c r="B16" s="8" t="s">
        <v>655</v>
      </c>
      <c r="C16" s="30" t="s">
        <v>656</v>
      </c>
      <c r="D16" s="36">
        <v>37235</v>
      </c>
      <c r="E16" s="36">
        <f t="shared" ref="E16:E26" si="2">ROUND(D16/1.36,0)</f>
        <v>27379</v>
      </c>
      <c r="F16" s="36">
        <f>ROUND(E16*0.34,0)+(-1)</f>
        <v>9308</v>
      </c>
      <c r="G16" s="36">
        <f t="shared" ref="G16:G26" si="3">ROUND(E16*0.02,0)</f>
        <v>548</v>
      </c>
      <c r="H16" s="37"/>
      <c r="I16" s="7"/>
      <c r="J16" s="7"/>
      <c r="K16" s="7"/>
    </row>
    <row r="17" spans="1:11" x14ac:dyDescent="0.25">
      <c r="A17" s="13">
        <v>15</v>
      </c>
      <c r="B17" s="8" t="s">
        <v>657</v>
      </c>
      <c r="C17" s="30" t="s">
        <v>658</v>
      </c>
      <c r="D17" s="36">
        <v>4841</v>
      </c>
      <c r="E17" s="36">
        <f t="shared" si="2"/>
        <v>3560</v>
      </c>
      <c r="F17" s="36">
        <f>ROUND(E17*0.34,0)</f>
        <v>1210</v>
      </c>
      <c r="G17" s="36">
        <f t="shared" si="3"/>
        <v>71</v>
      </c>
      <c r="H17" s="37"/>
      <c r="I17" s="7"/>
      <c r="J17" s="7"/>
      <c r="K17" s="7"/>
    </row>
    <row r="18" spans="1:11" x14ac:dyDescent="0.25">
      <c r="A18" s="13">
        <v>16</v>
      </c>
      <c r="B18" s="8" t="s">
        <v>659</v>
      </c>
      <c r="C18" s="30" t="s">
        <v>660</v>
      </c>
      <c r="D18" s="36">
        <v>149034</v>
      </c>
      <c r="E18" s="36">
        <f t="shared" si="2"/>
        <v>109584</v>
      </c>
      <c r="F18" s="36">
        <f>ROUND(E18*0.34,0)+(-1)</f>
        <v>37258</v>
      </c>
      <c r="G18" s="36">
        <f t="shared" si="3"/>
        <v>2192</v>
      </c>
      <c r="H18" s="37"/>
      <c r="I18" s="7"/>
      <c r="J18" s="7"/>
      <c r="K18" s="7"/>
    </row>
    <row r="19" spans="1:11" x14ac:dyDescent="0.25">
      <c r="A19" s="13">
        <v>17</v>
      </c>
      <c r="B19" s="8" t="s">
        <v>661</v>
      </c>
      <c r="C19" s="30" t="s">
        <v>662</v>
      </c>
      <c r="D19" s="36">
        <v>4654</v>
      </c>
      <c r="E19" s="36">
        <f t="shared" si="2"/>
        <v>3422</v>
      </c>
      <c r="F19" s="36">
        <f>ROUND(E19*0.34,0)+(1)</f>
        <v>1164</v>
      </c>
      <c r="G19" s="36">
        <f t="shared" si="3"/>
        <v>68</v>
      </c>
      <c r="H19" s="37"/>
      <c r="I19" s="7"/>
      <c r="J19" s="7"/>
      <c r="K19" s="7"/>
    </row>
    <row r="20" spans="1:11" x14ac:dyDescent="0.25">
      <c r="A20" s="13">
        <v>18</v>
      </c>
      <c r="B20" s="8" t="s">
        <v>663</v>
      </c>
      <c r="C20" s="30" t="s">
        <v>664</v>
      </c>
      <c r="D20" s="36">
        <v>232720</v>
      </c>
      <c r="E20" s="36">
        <f t="shared" si="2"/>
        <v>171118</v>
      </c>
      <c r="F20" s="36">
        <f>ROUND(E20*0.34,0)</f>
        <v>58180</v>
      </c>
      <c r="G20" s="36">
        <f t="shared" si="3"/>
        <v>3422</v>
      </c>
      <c r="H20" s="37"/>
      <c r="I20" s="7"/>
      <c r="J20" s="7"/>
      <c r="K20" s="7"/>
    </row>
    <row r="21" spans="1:11" x14ac:dyDescent="0.25">
      <c r="A21" s="13">
        <v>19</v>
      </c>
      <c r="B21" s="8" t="s">
        <v>665</v>
      </c>
      <c r="C21" s="30" t="s">
        <v>666</v>
      </c>
      <c r="D21" s="36">
        <v>23272</v>
      </c>
      <c r="E21" s="36">
        <f t="shared" si="2"/>
        <v>17112</v>
      </c>
      <c r="F21" s="36">
        <f>ROUND(E21*0.34,0)</f>
        <v>5818</v>
      </c>
      <c r="G21" s="36">
        <f t="shared" si="3"/>
        <v>342</v>
      </c>
      <c r="H21" s="37"/>
      <c r="I21" s="7"/>
      <c r="J21" s="7"/>
      <c r="K21" s="7"/>
    </row>
    <row r="22" spans="1:11" x14ac:dyDescent="0.25">
      <c r="A22" s="13">
        <v>20</v>
      </c>
      <c r="B22" s="8" t="s">
        <v>667</v>
      </c>
      <c r="C22" s="30" t="s">
        <v>668</v>
      </c>
      <c r="D22" s="36">
        <v>9309</v>
      </c>
      <c r="E22" s="36">
        <f t="shared" si="2"/>
        <v>6845</v>
      </c>
      <c r="F22" s="36">
        <f>ROUND(E22*0.34,0)</f>
        <v>2327</v>
      </c>
      <c r="G22" s="36">
        <f t="shared" si="3"/>
        <v>137</v>
      </c>
      <c r="H22" s="37"/>
      <c r="I22" s="7"/>
      <c r="J22" s="7"/>
      <c r="K22" s="7"/>
    </row>
    <row r="23" spans="1:11" ht="26.25" x14ac:dyDescent="0.25">
      <c r="A23" s="13">
        <v>21</v>
      </c>
      <c r="B23" s="8" t="s">
        <v>669</v>
      </c>
      <c r="C23" s="30" t="s">
        <v>670</v>
      </c>
      <c r="D23" s="36">
        <v>9309</v>
      </c>
      <c r="E23" s="36">
        <f t="shared" si="2"/>
        <v>6845</v>
      </c>
      <c r="F23" s="36">
        <f>ROUND(E23*0.34,0)</f>
        <v>2327</v>
      </c>
      <c r="G23" s="36">
        <f t="shared" si="3"/>
        <v>137</v>
      </c>
      <c r="H23" s="37"/>
      <c r="I23" s="7"/>
      <c r="J23" s="7"/>
      <c r="K23" s="7"/>
    </row>
    <row r="24" spans="1:11" x14ac:dyDescent="0.25">
      <c r="A24" s="13">
        <v>22</v>
      </c>
      <c r="B24" s="8" t="s">
        <v>671</v>
      </c>
      <c r="C24" s="30" t="s">
        <v>672</v>
      </c>
      <c r="D24" s="36">
        <v>37235</v>
      </c>
      <c r="E24" s="36">
        <f t="shared" si="2"/>
        <v>27379</v>
      </c>
      <c r="F24" s="36">
        <f>ROUND(E24*0.34,0)+(-1)</f>
        <v>9308</v>
      </c>
      <c r="G24" s="36">
        <f t="shared" si="3"/>
        <v>548</v>
      </c>
      <c r="H24" s="37"/>
      <c r="I24" s="7"/>
      <c r="J24" s="7"/>
      <c r="K24" s="7"/>
    </row>
    <row r="25" spans="1:11" x14ac:dyDescent="0.25">
      <c r="A25" s="13">
        <v>23</v>
      </c>
      <c r="B25" s="8" t="s">
        <v>673</v>
      </c>
      <c r="C25" s="30" t="s">
        <v>674</v>
      </c>
      <c r="D25" s="36">
        <v>41890</v>
      </c>
      <c r="E25" s="36">
        <f t="shared" si="2"/>
        <v>30801</v>
      </c>
      <c r="F25" s="36">
        <f>ROUND(E25*0.34,0)+(1)</f>
        <v>10473</v>
      </c>
      <c r="G25" s="36">
        <f t="shared" si="3"/>
        <v>616</v>
      </c>
      <c r="H25" s="37"/>
      <c r="I25" s="7"/>
      <c r="J25" s="7"/>
      <c r="K25" s="7"/>
    </row>
    <row r="26" spans="1:11" ht="15.75" thickBot="1" x14ac:dyDescent="0.3">
      <c r="A26" s="13">
        <v>24</v>
      </c>
      <c r="B26" s="22" t="s">
        <v>675</v>
      </c>
      <c r="C26" s="33" t="s">
        <v>676</v>
      </c>
      <c r="D26" s="38">
        <v>27926</v>
      </c>
      <c r="E26" s="38">
        <f t="shared" si="2"/>
        <v>20534</v>
      </c>
      <c r="F26" s="38">
        <f>ROUND(E26*0.34,0)+(-1)</f>
        <v>6981</v>
      </c>
      <c r="G26" s="38">
        <f t="shared" si="3"/>
        <v>411</v>
      </c>
      <c r="H26" s="39"/>
      <c r="I26" s="7"/>
      <c r="J26" s="7"/>
      <c r="K26" s="7"/>
    </row>
    <row r="27" spans="1:11" ht="20.100000000000001" customHeight="1" thickBot="1" x14ac:dyDescent="0.3">
      <c r="A27" s="23">
        <v>24</v>
      </c>
      <c r="B27" s="59" t="s">
        <v>73</v>
      </c>
      <c r="C27" s="59"/>
      <c r="D27" s="40">
        <f>SUM(D3:D26)</f>
        <v>1643280</v>
      </c>
      <c r="E27" s="40">
        <f>SUM(E3:E26)</f>
        <v>1208296</v>
      </c>
      <c r="F27" s="40">
        <f>SUM(F3:F26)</f>
        <v>410817</v>
      </c>
      <c r="G27" s="40">
        <f>SUM(G3:G26)</f>
        <v>24167</v>
      </c>
      <c r="H27" s="41">
        <f>SUM(H3:H26)</f>
        <v>4654</v>
      </c>
      <c r="I27" s="7"/>
      <c r="J27" s="7"/>
      <c r="K27" s="7"/>
    </row>
    <row r="28" spans="1:11" ht="15.75" thickBo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5.75" thickBot="1" x14ac:dyDescent="0.3">
      <c r="A29" s="7"/>
      <c r="B29" s="9" t="s">
        <v>883</v>
      </c>
      <c r="C29" s="42">
        <f>D27+H27</f>
        <v>1647934</v>
      </c>
      <c r="D29" s="10"/>
      <c r="E29" s="10"/>
      <c r="F29" s="10"/>
      <c r="G29" s="10"/>
      <c r="H29" s="11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27:C27"/>
  </mergeCells>
  <pageMargins left="0.7" right="0.7" top="0.75" bottom="0.75" header="0.3" footer="0.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35" activeCellId="1" sqref="D3:H33 C35"/>
    </sheetView>
  </sheetViews>
  <sheetFormatPr defaultRowHeight="15" x14ac:dyDescent="0.25"/>
  <cols>
    <col min="1" max="1" width="4.28515625" style="2" customWidth="1"/>
    <col min="2" max="2" width="10.28515625" customWidth="1"/>
    <col min="3" max="3" width="61" customWidth="1"/>
    <col min="4" max="4" width="11" bestFit="1" customWidth="1"/>
    <col min="5" max="5" width="10.7109375" customWidth="1"/>
    <col min="6" max="6" width="9.5703125" bestFit="1" customWidth="1"/>
    <col min="7" max="7" width="9.42578125" customWidth="1"/>
    <col min="8" max="8" width="8.7109375" bestFit="1" customWidth="1"/>
  </cols>
  <sheetData>
    <row r="1" spans="1:9" ht="30" customHeight="1" thickBot="1" x14ac:dyDescent="0.35">
      <c r="B1" s="54" t="s">
        <v>677</v>
      </c>
      <c r="C1" s="55"/>
      <c r="D1" s="55"/>
      <c r="E1" s="55"/>
      <c r="F1" s="55"/>
      <c r="G1" s="55"/>
      <c r="H1" s="55"/>
    </row>
    <row r="2" spans="1:9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</row>
    <row r="3" spans="1:9" ht="26.25" x14ac:dyDescent="0.25">
      <c r="A3" s="13">
        <v>1</v>
      </c>
      <c r="B3" s="12" t="s">
        <v>678</v>
      </c>
      <c r="C3" s="29" t="s">
        <v>679</v>
      </c>
      <c r="D3" s="34">
        <v>18618</v>
      </c>
      <c r="E3" s="34">
        <f t="shared" ref="E3:E18" si="0">ROUND(D3/1.36,0)</f>
        <v>13690</v>
      </c>
      <c r="F3" s="34">
        <f>ROUND(E3*0.34,0)+(-1)</f>
        <v>4654</v>
      </c>
      <c r="G3" s="34">
        <f t="shared" ref="G3:G18" si="1">ROUND(E3*0.02,0)</f>
        <v>274</v>
      </c>
      <c r="H3" s="35"/>
      <c r="I3" s="7"/>
    </row>
    <row r="4" spans="1:9" x14ac:dyDescent="0.25">
      <c r="A4" s="13">
        <v>2</v>
      </c>
      <c r="B4" s="8" t="s">
        <v>680</v>
      </c>
      <c r="C4" s="30" t="s">
        <v>681</v>
      </c>
      <c r="D4" s="36">
        <v>237374</v>
      </c>
      <c r="E4" s="36">
        <f t="shared" si="0"/>
        <v>174540</v>
      </c>
      <c r="F4" s="36">
        <f>ROUND(E4*0.34,0)+(-1)</f>
        <v>59343</v>
      </c>
      <c r="G4" s="36">
        <f t="shared" si="1"/>
        <v>3491</v>
      </c>
      <c r="H4" s="37"/>
      <c r="I4" s="7"/>
    </row>
    <row r="5" spans="1:9" x14ac:dyDescent="0.25">
      <c r="A5" s="13">
        <v>3</v>
      </c>
      <c r="B5" s="8" t="s">
        <v>682</v>
      </c>
      <c r="C5" s="30" t="s">
        <v>683</v>
      </c>
      <c r="D5" s="36">
        <v>18618</v>
      </c>
      <c r="E5" s="36">
        <f t="shared" si="0"/>
        <v>13690</v>
      </c>
      <c r="F5" s="36">
        <f>ROUND(E5*0.34,0)+(-1)</f>
        <v>4654</v>
      </c>
      <c r="G5" s="36">
        <f t="shared" si="1"/>
        <v>274</v>
      </c>
      <c r="H5" s="37"/>
      <c r="I5" s="7"/>
    </row>
    <row r="6" spans="1:9" ht="26.25" x14ac:dyDescent="0.25">
      <c r="A6" s="13">
        <v>4</v>
      </c>
      <c r="B6" s="8" t="s">
        <v>684</v>
      </c>
      <c r="C6" s="30" t="s">
        <v>685</v>
      </c>
      <c r="D6" s="36">
        <v>153595</v>
      </c>
      <c r="E6" s="36">
        <f t="shared" si="0"/>
        <v>112938</v>
      </c>
      <c r="F6" s="36">
        <f>ROUND(E6*0.34,0)+(-1)</f>
        <v>38398</v>
      </c>
      <c r="G6" s="36">
        <f t="shared" si="1"/>
        <v>2259</v>
      </c>
      <c r="H6" s="37"/>
      <c r="I6" s="7"/>
    </row>
    <row r="7" spans="1:9" ht="26.25" x14ac:dyDescent="0.25">
      <c r="A7" s="13">
        <v>5</v>
      </c>
      <c r="B7" s="8" t="s">
        <v>686</v>
      </c>
      <c r="C7" s="30" t="s">
        <v>687</v>
      </c>
      <c r="D7" s="36">
        <v>74098</v>
      </c>
      <c r="E7" s="36">
        <f t="shared" si="0"/>
        <v>54484</v>
      </c>
      <c r="F7" s="36">
        <f>ROUND(E7*0.34,0)+(-1)</f>
        <v>18524</v>
      </c>
      <c r="G7" s="36">
        <f t="shared" si="1"/>
        <v>1090</v>
      </c>
      <c r="H7" s="37"/>
      <c r="I7" s="7"/>
    </row>
    <row r="8" spans="1:9" ht="26.25" x14ac:dyDescent="0.25">
      <c r="A8" s="13">
        <v>6</v>
      </c>
      <c r="B8" s="8" t="s">
        <v>688</v>
      </c>
      <c r="C8" s="30" t="s">
        <v>689</v>
      </c>
      <c r="D8" s="36">
        <v>9309</v>
      </c>
      <c r="E8" s="36">
        <f t="shared" si="0"/>
        <v>6845</v>
      </c>
      <c r="F8" s="36">
        <f>ROUND(E8*0.34,0)</f>
        <v>2327</v>
      </c>
      <c r="G8" s="36">
        <f t="shared" si="1"/>
        <v>137</v>
      </c>
      <c r="H8" s="37"/>
      <c r="I8" s="7"/>
    </row>
    <row r="9" spans="1:9" x14ac:dyDescent="0.25">
      <c r="A9" s="13">
        <v>7</v>
      </c>
      <c r="B9" s="8" t="s">
        <v>690</v>
      </c>
      <c r="C9" s="30" t="s">
        <v>691</v>
      </c>
      <c r="D9" s="36">
        <v>121014</v>
      </c>
      <c r="E9" s="36">
        <f t="shared" si="0"/>
        <v>88981</v>
      </c>
      <c r="F9" s="36">
        <f>ROUND(E9*0.34,0)+(-1)</f>
        <v>30253</v>
      </c>
      <c r="G9" s="36">
        <f t="shared" si="1"/>
        <v>1780</v>
      </c>
      <c r="H9" s="37"/>
      <c r="I9" s="7"/>
    </row>
    <row r="10" spans="1:9" ht="26.25" x14ac:dyDescent="0.25">
      <c r="A10" s="13">
        <v>8</v>
      </c>
      <c r="B10" s="8" t="s">
        <v>692</v>
      </c>
      <c r="C10" s="30" t="s">
        <v>693</v>
      </c>
      <c r="D10" s="36">
        <v>97742</v>
      </c>
      <c r="E10" s="36">
        <f t="shared" si="0"/>
        <v>71869</v>
      </c>
      <c r="F10" s="36">
        <f>ROUND(E10*0.34,0)+(1)</f>
        <v>24436</v>
      </c>
      <c r="G10" s="36">
        <f t="shared" si="1"/>
        <v>1437</v>
      </c>
      <c r="H10" s="37"/>
      <c r="I10" s="7"/>
    </row>
    <row r="11" spans="1:9" ht="26.25" x14ac:dyDescent="0.25">
      <c r="A11" s="13">
        <v>9</v>
      </c>
      <c r="B11" s="8" t="s">
        <v>694</v>
      </c>
      <c r="C11" s="30" t="s">
        <v>695</v>
      </c>
      <c r="D11" s="36">
        <v>74470</v>
      </c>
      <c r="E11" s="36">
        <f t="shared" si="0"/>
        <v>54757</v>
      </c>
      <c r="F11" s="36">
        <f>ROUND(E11*0.34,0)+(1)</f>
        <v>18618</v>
      </c>
      <c r="G11" s="36">
        <f t="shared" si="1"/>
        <v>1095</v>
      </c>
      <c r="H11" s="37"/>
      <c r="I11" s="7"/>
    </row>
    <row r="12" spans="1:9" x14ac:dyDescent="0.25">
      <c r="A12" s="13">
        <v>10</v>
      </c>
      <c r="B12" s="8" t="s">
        <v>696</v>
      </c>
      <c r="C12" s="30" t="s">
        <v>697</v>
      </c>
      <c r="D12" s="36">
        <v>37235</v>
      </c>
      <c r="E12" s="36">
        <f t="shared" si="0"/>
        <v>27379</v>
      </c>
      <c r="F12" s="36">
        <f>ROUND(E12*0.34,0)+(-1)</f>
        <v>9308</v>
      </c>
      <c r="G12" s="36">
        <f t="shared" si="1"/>
        <v>548</v>
      </c>
      <c r="H12" s="37"/>
      <c r="I12" s="7"/>
    </row>
    <row r="13" spans="1:9" ht="26.25" x14ac:dyDescent="0.25">
      <c r="A13" s="13">
        <v>11</v>
      </c>
      <c r="B13" s="8" t="s">
        <v>698</v>
      </c>
      <c r="C13" s="30" t="s">
        <v>699</v>
      </c>
      <c r="D13" s="36">
        <v>55853</v>
      </c>
      <c r="E13" s="36">
        <f t="shared" si="0"/>
        <v>41068</v>
      </c>
      <c r="F13" s="36">
        <f>ROUND(E13*0.34,0)+(1)</f>
        <v>13964</v>
      </c>
      <c r="G13" s="36">
        <f t="shared" si="1"/>
        <v>821</v>
      </c>
      <c r="H13" s="37"/>
      <c r="I13" s="7"/>
    </row>
    <row r="14" spans="1:9" ht="26.25" x14ac:dyDescent="0.25">
      <c r="A14" s="13">
        <v>12</v>
      </c>
      <c r="B14" s="8" t="s">
        <v>700</v>
      </c>
      <c r="C14" s="30" t="s">
        <v>701</v>
      </c>
      <c r="D14" s="36">
        <v>9309</v>
      </c>
      <c r="E14" s="36">
        <f t="shared" si="0"/>
        <v>6845</v>
      </c>
      <c r="F14" s="36">
        <f>ROUND(E14*0.34,0)</f>
        <v>2327</v>
      </c>
      <c r="G14" s="36">
        <f t="shared" si="1"/>
        <v>137</v>
      </c>
      <c r="H14" s="37"/>
      <c r="I14" s="7"/>
    </row>
    <row r="15" spans="1:9" x14ac:dyDescent="0.25">
      <c r="A15" s="13">
        <v>13</v>
      </c>
      <c r="B15" s="8" t="s">
        <v>702</v>
      </c>
      <c r="C15" s="30" t="s">
        <v>703</v>
      </c>
      <c r="D15" s="36">
        <v>18618</v>
      </c>
      <c r="E15" s="36">
        <f t="shared" si="0"/>
        <v>13690</v>
      </c>
      <c r="F15" s="36">
        <f>ROUND(E15*0.34,0)+(-1)</f>
        <v>4654</v>
      </c>
      <c r="G15" s="36">
        <f t="shared" si="1"/>
        <v>274</v>
      </c>
      <c r="H15" s="37"/>
      <c r="I15" s="7"/>
    </row>
    <row r="16" spans="1:9" ht="26.25" x14ac:dyDescent="0.25">
      <c r="A16" s="13">
        <v>14</v>
      </c>
      <c r="B16" s="8" t="s">
        <v>704</v>
      </c>
      <c r="C16" s="30" t="s">
        <v>705</v>
      </c>
      <c r="D16" s="36">
        <v>9309</v>
      </c>
      <c r="E16" s="36">
        <f t="shared" si="0"/>
        <v>6845</v>
      </c>
      <c r="F16" s="36">
        <f>ROUND(E16*0.34,0)</f>
        <v>2327</v>
      </c>
      <c r="G16" s="36">
        <f t="shared" si="1"/>
        <v>137</v>
      </c>
      <c r="H16" s="37"/>
      <c r="I16" s="7"/>
    </row>
    <row r="17" spans="1:9" x14ac:dyDescent="0.25">
      <c r="A17" s="13">
        <v>15</v>
      </c>
      <c r="B17" s="8" t="s">
        <v>706</v>
      </c>
      <c r="C17" s="30" t="s">
        <v>707</v>
      </c>
      <c r="D17" s="36">
        <v>9309</v>
      </c>
      <c r="E17" s="36">
        <f t="shared" si="0"/>
        <v>6845</v>
      </c>
      <c r="F17" s="36">
        <f>ROUND(E17*0.34,0)</f>
        <v>2327</v>
      </c>
      <c r="G17" s="36">
        <f t="shared" si="1"/>
        <v>137</v>
      </c>
      <c r="H17" s="37"/>
      <c r="I17" s="7"/>
    </row>
    <row r="18" spans="1:9" ht="26.25" x14ac:dyDescent="0.25">
      <c r="A18" s="13">
        <v>16</v>
      </c>
      <c r="B18" s="8" t="s">
        <v>708</v>
      </c>
      <c r="C18" s="30" t="s">
        <v>709</v>
      </c>
      <c r="D18" s="36">
        <v>9309</v>
      </c>
      <c r="E18" s="36">
        <f t="shared" si="0"/>
        <v>6845</v>
      </c>
      <c r="F18" s="36">
        <f>ROUND(E18*0.34,0)</f>
        <v>2327</v>
      </c>
      <c r="G18" s="36">
        <f t="shared" si="1"/>
        <v>137</v>
      </c>
      <c r="H18" s="37"/>
      <c r="I18" s="7"/>
    </row>
    <row r="19" spans="1:9" ht="26.25" x14ac:dyDescent="0.25">
      <c r="A19" s="13">
        <v>17</v>
      </c>
      <c r="B19" s="8" t="s">
        <v>710</v>
      </c>
      <c r="C19" s="30" t="s">
        <v>711</v>
      </c>
      <c r="D19" s="36"/>
      <c r="E19" s="36"/>
      <c r="F19" s="36"/>
      <c r="G19" s="36"/>
      <c r="H19" s="37">
        <v>4654</v>
      </c>
      <c r="I19" s="7"/>
    </row>
    <row r="20" spans="1:9" x14ac:dyDescent="0.25">
      <c r="A20" s="13">
        <v>18</v>
      </c>
      <c r="B20" s="8" t="s">
        <v>712</v>
      </c>
      <c r="C20" s="30" t="s">
        <v>713</v>
      </c>
      <c r="D20" s="36"/>
      <c r="E20" s="36"/>
      <c r="F20" s="36"/>
      <c r="G20" s="36"/>
      <c r="H20" s="37">
        <v>18618</v>
      </c>
      <c r="I20" s="7"/>
    </row>
    <row r="21" spans="1:9" x14ac:dyDescent="0.25">
      <c r="A21" s="13">
        <v>19</v>
      </c>
      <c r="B21" s="8" t="s">
        <v>714</v>
      </c>
      <c r="C21" s="30" t="s">
        <v>715</v>
      </c>
      <c r="D21" s="36"/>
      <c r="E21" s="36"/>
      <c r="F21" s="36"/>
      <c r="G21" s="36"/>
      <c r="H21" s="37">
        <v>18618</v>
      </c>
      <c r="I21" s="7"/>
    </row>
    <row r="22" spans="1:9" x14ac:dyDescent="0.25">
      <c r="A22" s="13">
        <v>20</v>
      </c>
      <c r="B22" s="8" t="s">
        <v>716</v>
      </c>
      <c r="C22" s="30" t="s">
        <v>717</v>
      </c>
      <c r="D22" s="36">
        <v>83965</v>
      </c>
      <c r="E22" s="36">
        <f t="shared" ref="E22:E32" si="2">ROUND(D22/1.36,0)</f>
        <v>61739</v>
      </c>
      <c r="F22" s="36">
        <f>ROUND(E22*0.34,0)</f>
        <v>20991</v>
      </c>
      <c r="G22" s="36">
        <f t="shared" ref="G22:G32" si="3">ROUND(E22*0.02,0)</f>
        <v>1235</v>
      </c>
      <c r="H22" s="37"/>
      <c r="I22" s="7"/>
    </row>
    <row r="23" spans="1:9" x14ac:dyDescent="0.25">
      <c r="A23" s="13">
        <v>21</v>
      </c>
      <c r="B23" s="8" t="s">
        <v>718</v>
      </c>
      <c r="C23" s="30" t="s">
        <v>719</v>
      </c>
      <c r="D23" s="36">
        <v>83779</v>
      </c>
      <c r="E23" s="36">
        <f t="shared" si="2"/>
        <v>61602</v>
      </c>
      <c r="F23" s="36">
        <f>ROUND(E23*0.34,0)</f>
        <v>20945</v>
      </c>
      <c r="G23" s="36">
        <f t="shared" si="3"/>
        <v>1232</v>
      </c>
      <c r="H23" s="37"/>
      <c r="I23" s="7"/>
    </row>
    <row r="24" spans="1:9" ht="26.25" x14ac:dyDescent="0.25">
      <c r="A24" s="13">
        <v>22</v>
      </c>
      <c r="B24" s="8" t="s">
        <v>720</v>
      </c>
      <c r="C24" s="30" t="s">
        <v>721</v>
      </c>
      <c r="D24" s="36">
        <v>27926</v>
      </c>
      <c r="E24" s="36">
        <f t="shared" si="2"/>
        <v>20534</v>
      </c>
      <c r="F24" s="36">
        <f>ROUND(E24*0.34,0)+(-1)</f>
        <v>6981</v>
      </c>
      <c r="G24" s="36">
        <f t="shared" si="3"/>
        <v>411</v>
      </c>
      <c r="H24" s="37"/>
      <c r="I24" s="7"/>
    </row>
    <row r="25" spans="1:9" ht="26.25" x14ac:dyDescent="0.25">
      <c r="A25" s="13">
        <v>23</v>
      </c>
      <c r="B25" s="8" t="s">
        <v>722</v>
      </c>
      <c r="C25" s="30" t="s">
        <v>723</v>
      </c>
      <c r="D25" s="36">
        <v>4654</v>
      </c>
      <c r="E25" s="36">
        <f t="shared" si="2"/>
        <v>3422</v>
      </c>
      <c r="F25" s="36">
        <f>ROUND(E25*0.34,0)+(1)</f>
        <v>1164</v>
      </c>
      <c r="G25" s="36">
        <f t="shared" si="3"/>
        <v>68</v>
      </c>
      <c r="H25" s="37"/>
      <c r="I25" s="7"/>
    </row>
    <row r="26" spans="1:9" ht="26.25" x14ac:dyDescent="0.25">
      <c r="A26" s="13">
        <v>24</v>
      </c>
      <c r="B26" s="8" t="s">
        <v>724</v>
      </c>
      <c r="C26" s="30" t="s">
        <v>725</v>
      </c>
      <c r="D26" s="36">
        <v>130323</v>
      </c>
      <c r="E26" s="36">
        <f t="shared" si="2"/>
        <v>95826</v>
      </c>
      <c r="F26" s="36">
        <f>ROUND(E26*0.34,0)+(-1)</f>
        <v>32580</v>
      </c>
      <c r="G26" s="36">
        <f t="shared" si="3"/>
        <v>1917</v>
      </c>
      <c r="H26" s="37"/>
      <c r="I26" s="7"/>
    </row>
    <row r="27" spans="1:9" ht="26.25" x14ac:dyDescent="0.25">
      <c r="A27" s="13">
        <v>25</v>
      </c>
      <c r="B27" s="8" t="s">
        <v>726</v>
      </c>
      <c r="C27" s="30" t="s">
        <v>727</v>
      </c>
      <c r="D27" s="36">
        <v>9309</v>
      </c>
      <c r="E27" s="36">
        <f t="shared" si="2"/>
        <v>6845</v>
      </c>
      <c r="F27" s="36">
        <f>ROUND(E27*0.34,0)</f>
        <v>2327</v>
      </c>
      <c r="G27" s="36">
        <f t="shared" si="3"/>
        <v>137</v>
      </c>
      <c r="H27" s="37"/>
      <c r="I27" s="7"/>
    </row>
    <row r="28" spans="1:9" x14ac:dyDescent="0.25">
      <c r="A28" s="13">
        <v>26</v>
      </c>
      <c r="B28" s="8" t="s">
        <v>728</v>
      </c>
      <c r="C28" s="30" t="s">
        <v>729</v>
      </c>
      <c r="D28" s="36">
        <v>9309</v>
      </c>
      <c r="E28" s="36">
        <f t="shared" si="2"/>
        <v>6845</v>
      </c>
      <c r="F28" s="36">
        <f>ROUND(E28*0.34,0)</f>
        <v>2327</v>
      </c>
      <c r="G28" s="36">
        <f t="shared" si="3"/>
        <v>137</v>
      </c>
      <c r="H28" s="37"/>
      <c r="I28" s="7"/>
    </row>
    <row r="29" spans="1:9" x14ac:dyDescent="0.25">
      <c r="A29" s="13">
        <v>27</v>
      </c>
      <c r="B29" s="8" t="s">
        <v>730</v>
      </c>
      <c r="C29" s="30" t="s">
        <v>731</v>
      </c>
      <c r="D29" s="36">
        <v>28113</v>
      </c>
      <c r="E29" s="36">
        <f t="shared" si="2"/>
        <v>20671</v>
      </c>
      <c r="F29" s="36">
        <f>ROUND(E29*0.34,0)+(1)</f>
        <v>7029</v>
      </c>
      <c r="G29" s="36">
        <f t="shared" si="3"/>
        <v>413</v>
      </c>
      <c r="H29" s="37"/>
      <c r="I29" s="7"/>
    </row>
    <row r="30" spans="1:9" ht="26.25" x14ac:dyDescent="0.25">
      <c r="A30" s="13">
        <v>28</v>
      </c>
      <c r="B30" s="8" t="s">
        <v>732</v>
      </c>
      <c r="C30" s="30" t="s">
        <v>733</v>
      </c>
      <c r="D30" s="36">
        <v>27926</v>
      </c>
      <c r="E30" s="36">
        <f t="shared" si="2"/>
        <v>20534</v>
      </c>
      <c r="F30" s="36">
        <f>ROUND(E30*0.34,0)+(-1)</f>
        <v>6981</v>
      </c>
      <c r="G30" s="36">
        <f t="shared" si="3"/>
        <v>411</v>
      </c>
      <c r="H30" s="37"/>
      <c r="I30" s="7"/>
    </row>
    <row r="31" spans="1:9" x14ac:dyDescent="0.25">
      <c r="A31" s="13">
        <v>29</v>
      </c>
      <c r="B31" s="8" t="s">
        <v>734</v>
      </c>
      <c r="C31" s="43" t="s">
        <v>735</v>
      </c>
      <c r="D31" s="36">
        <v>18618</v>
      </c>
      <c r="E31" s="36">
        <f t="shared" si="2"/>
        <v>13690</v>
      </c>
      <c r="F31" s="36">
        <f>ROUND(E31*0.34,0)+(-1)</f>
        <v>4654</v>
      </c>
      <c r="G31" s="36">
        <f t="shared" si="3"/>
        <v>274</v>
      </c>
      <c r="H31" s="37"/>
      <c r="I31" s="7"/>
    </row>
    <row r="32" spans="1:9" ht="15.75" thickBot="1" x14ac:dyDescent="0.3">
      <c r="A32" s="20">
        <v>30</v>
      </c>
      <c r="B32" s="21" t="s">
        <v>736</v>
      </c>
      <c r="C32" s="31" t="s">
        <v>737</v>
      </c>
      <c r="D32" s="44">
        <v>93088</v>
      </c>
      <c r="E32" s="44">
        <f t="shared" si="2"/>
        <v>68447</v>
      </c>
      <c r="F32" s="44">
        <f>ROUND(E32*0.34,0)</f>
        <v>23272</v>
      </c>
      <c r="G32" s="44">
        <f t="shared" si="3"/>
        <v>1369</v>
      </c>
      <c r="H32" s="45"/>
      <c r="I32" s="7"/>
    </row>
    <row r="33" spans="1:9" ht="20.100000000000001" customHeight="1" thickBot="1" x14ac:dyDescent="0.3">
      <c r="A33" s="23">
        <v>30</v>
      </c>
      <c r="B33" s="59" t="s">
        <v>73</v>
      </c>
      <c r="C33" s="59"/>
      <c r="D33" s="40">
        <f>SUM(D3:D32)</f>
        <v>1470790</v>
      </c>
      <c r="E33" s="40">
        <f>SUM(E3:E32)</f>
        <v>1081466</v>
      </c>
      <c r="F33" s="40">
        <f>SUM(F3:F32)</f>
        <v>367692</v>
      </c>
      <c r="G33" s="40">
        <f>SUM(G3:G32)</f>
        <v>21632</v>
      </c>
      <c r="H33" s="41">
        <f>SUM(H3:H32)</f>
        <v>41890</v>
      </c>
      <c r="I33" s="7"/>
    </row>
    <row r="34" spans="1:9" ht="15.75" thickBot="1" x14ac:dyDescent="0.3">
      <c r="A34" s="7"/>
      <c r="B34" s="7"/>
      <c r="C34" s="7"/>
      <c r="D34" s="7"/>
      <c r="E34" s="7"/>
      <c r="F34" s="7"/>
      <c r="G34" s="7"/>
      <c r="H34" s="7"/>
      <c r="I34" s="7"/>
    </row>
    <row r="35" spans="1:9" ht="15.75" thickBot="1" x14ac:dyDescent="0.3">
      <c r="A35" s="7"/>
      <c r="B35" s="9" t="s">
        <v>883</v>
      </c>
      <c r="C35" s="42">
        <f>D33+H33</f>
        <v>1512680</v>
      </c>
      <c r="D35" s="10"/>
      <c r="E35" s="10"/>
      <c r="F35" s="10"/>
      <c r="G35" s="10"/>
      <c r="H35" s="11"/>
      <c r="I35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3:C33"/>
  </mergeCells>
  <pageMargins left="0.7" right="0.7" top="0.75" bottom="0.7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C59" activeCellId="1" sqref="D3:H57 C59"/>
    </sheetView>
  </sheetViews>
  <sheetFormatPr defaultRowHeight="15" x14ac:dyDescent="0.25"/>
  <cols>
    <col min="1" max="1" width="4.5703125" style="2" customWidth="1"/>
    <col min="2" max="2" width="10.140625" customWidth="1"/>
    <col min="3" max="3" width="63.28515625" customWidth="1"/>
    <col min="4" max="5" width="11" bestFit="1" customWidth="1"/>
    <col min="6" max="6" width="9.5703125" bestFit="1" customWidth="1"/>
    <col min="7" max="7" width="9.28515625" customWidth="1"/>
    <col min="8" max="8" width="7.42578125" customWidth="1"/>
  </cols>
  <sheetData>
    <row r="1" spans="1:13" ht="30" customHeight="1" thickBot="1" x14ac:dyDescent="0.35">
      <c r="B1" s="54" t="s">
        <v>738</v>
      </c>
      <c r="C1" s="55"/>
      <c r="D1" s="55"/>
      <c r="E1" s="55"/>
      <c r="F1" s="55"/>
      <c r="G1" s="55"/>
      <c r="H1" s="55"/>
      <c r="I1" s="3"/>
    </row>
    <row r="2" spans="1:13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</row>
    <row r="3" spans="1:13" x14ac:dyDescent="0.25">
      <c r="A3" s="13">
        <v>1</v>
      </c>
      <c r="B3" s="12" t="s">
        <v>739</v>
      </c>
      <c r="C3" s="29" t="s">
        <v>740</v>
      </c>
      <c r="D3" s="34">
        <v>37142</v>
      </c>
      <c r="E3" s="34">
        <f t="shared" ref="E3:E34" si="0">ROUND(D3/1.36,0)</f>
        <v>27310</v>
      </c>
      <c r="F3" s="34">
        <f>ROUND(E3*0.34,0)+(1)</f>
        <v>9286</v>
      </c>
      <c r="G3" s="34">
        <f t="shared" ref="G3:G34" si="1">ROUND(E3*0.02,0)</f>
        <v>546</v>
      </c>
      <c r="H3" s="35"/>
      <c r="I3" s="7"/>
      <c r="J3" s="3"/>
      <c r="K3" s="3"/>
      <c r="L3" s="3"/>
      <c r="M3" s="3"/>
    </row>
    <row r="4" spans="1:13" ht="26.25" x14ac:dyDescent="0.25">
      <c r="A4" s="13">
        <v>2</v>
      </c>
      <c r="B4" s="8" t="s">
        <v>741</v>
      </c>
      <c r="C4" s="30" t="s">
        <v>742</v>
      </c>
      <c r="D4" s="36">
        <v>9309</v>
      </c>
      <c r="E4" s="36">
        <f t="shared" si="0"/>
        <v>6845</v>
      </c>
      <c r="F4" s="36">
        <f>ROUND(E4*0.34,0)</f>
        <v>2327</v>
      </c>
      <c r="G4" s="36">
        <f t="shared" si="1"/>
        <v>137</v>
      </c>
      <c r="H4" s="37"/>
      <c r="I4" s="7"/>
      <c r="J4" s="3"/>
      <c r="K4" s="3"/>
      <c r="L4" s="3"/>
      <c r="M4" s="3"/>
    </row>
    <row r="5" spans="1:13" x14ac:dyDescent="0.25">
      <c r="A5" s="13">
        <v>3</v>
      </c>
      <c r="B5" s="8" t="s">
        <v>743</v>
      </c>
      <c r="C5" s="30" t="s">
        <v>744</v>
      </c>
      <c r="D5" s="36">
        <v>13963</v>
      </c>
      <c r="E5" s="36">
        <f t="shared" si="0"/>
        <v>10267</v>
      </c>
      <c r="F5" s="36">
        <f>ROUND(E5*0.34,0)</f>
        <v>3491</v>
      </c>
      <c r="G5" s="36">
        <f t="shared" si="1"/>
        <v>205</v>
      </c>
      <c r="H5" s="37"/>
      <c r="I5" s="7"/>
      <c r="J5" s="3"/>
      <c r="K5" s="3"/>
      <c r="L5" s="3"/>
      <c r="M5" s="3"/>
    </row>
    <row r="6" spans="1:13" x14ac:dyDescent="0.25">
      <c r="A6" s="13">
        <v>4</v>
      </c>
      <c r="B6" s="8" t="s">
        <v>745</v>
      </c>
      <c r="C6" s="30" t="s">
        <v>746</v>
      </c>
      <c r="D6" s="36">
        <v>4654</v>
      </c>
      <c r="E6" s="36">
        <f t="shared" si="0"/>
        <v>3422</v>
      </c>
      <c r="F6" s="36">
        <f>ROUND(E6*0.34,0)+(1)</f>
        <v>1164</v>
      </c>
      <c r="G6" s="36">
        <f t="shared" si="1"/>
        <v>68</v>
      </c>
      <c r="H6" s="37"/>
      <c r="I6" s="7"/>
      <c r="J6" s="3"/>
      <c r="K6" s="3"/>
      <c r="L6" s="3"/>
      <c r="M6" s="3"/>
    </row>
    <row r="7" spans="1:13" x14ac:dyDescent="0.25">
      <c r="A7" s="13">
        <v>5</v>
      </c>
      <c r="B7" s="8" t="s">
        <v>747</v>
      </c>
      <c r="C7" s="30" t="s">
        <v>748</v>
      </c>
      <c r="D7" s="36">
        <v>18524</v>
      </c>
      <c r="E7" s="36">
        <f t="shared" si="0"/>
        <v>13621</v>
      </c>
      <c r="F7" s="36">
        <f>ROUND(E7*0.34,0)</f>
        <v>4631</v>
      </c>
      <c r="G7" s="36">
        <f t="shared" si="1"/>
        <v>272</v>
      </c>
      <c r="H7" s="37"/>
      <c r="I7" s="7"/>
      <c r="J7" s="3"/>
      <c r="K7" s="3"/>
      <c r="L7" s="3"/>
      <c r="M7" s="3"/>
    </row>
    <row r="8" spans="1:13" x14ac:dyDescent="0.25">
      <c r="A8" s="13">
        <v>6</v>
      </c>
      <c r="B8" s="8" t="s">
        <v>749</v>
      </c>
      <c r="C8" s="30" t="s">
        <v>750</v>
      </c>
      <c r="D8" s="36">
        <v>4654</v>
      </c>
      <c r="E8" s="36">
        <f t="shared" si="0"/>
        <v>3422</v>
      </c>
      <c r="F8" s="36">
        <f>ROUND(E8*0.34,0)+(1)</f>
        <v>1164</v>
      </c>
      <c r="G8" s="36">
        <f t="shared" si="1"/>
        <v>68</v>
      </c>
      <c r="H8" s="37"/>
      <c r="I8" s="7"/>
      <c r="J8" s="3"/>
      <c r="K8" s="3"/>
      <c r="L8" s="3"/>
      <c r="M8" s="3"/>
    </row>
    <row r="9" spans="1:13" x14ac:dyDescent="0.25">
      <c r="A9" s="13">
        <v>7</v>
      </c>
      <c r="B9" s="8" t="s">
        <v>751</v>
      </c>
      <c r="C9" s="30" t="s">
        <v>752</v>
      </c>
      <c r="D9" s="36">
        <v>69816</v>
      </c>
      <c r="E9" s="36">
        <f t="shared" si="0"/>
        <v>51335</v>
      </c>
      <c r="F9" s="36">
        <f>ROUND(E9*0.34,0)</f>
        <v>17454</v>
      </c>
      <c r="G9" s="36">
        <f t="shared" si="1"/>
        <v>1027</v>
      </c>
      <c r="H9" s="37"/>
      <c r="I9" s="7"/>
      <c r="J9" s="3"/>
      <c r="K9" s="3"/>
      <c r="L9" s="3"/>
      <c r="M9" s="3"/>
    </row>
    <row r="10" spans="1:13" x14ac:dyDescent="0.25">
      <c r="A10" s="13">
        <v>8</v>
      </c>
      <c r="B10" s="8" t="s">
        <v>753</v>
      </c>
      <c r="C10" s="30" t="s">
        <v>754</v>
      </c>
      <c r="D10" s="36">
        <v>9309</v>
      </c>
      <c r="E10" s="36">
        <f t="shared" si="0"/>
        <v>6845</v>
      </c>
      <c r="F10" s="36">
        <f>ROUND(E10*0.34,0)</f>
        <v>2327</v>
      </c>
      <c r="G10" s="36">
        <f t="shared" si="1"/>
        <v>137</v>
      </c>
      <c r="H10" s="37"/>
      <c r="I10" s="7"/>
      <c r="J10" s="3"/>
      <c r="K10" s="3"/>
      <c r="L10" s="3"/>
      <c r="M10" s="3"/>
    </row>
    <row r="11" spans="1:13" x14ac:dyDescent="0.25">
      <c r="A11" s="13">
        <v>9</v>
      </c>
      <c r="B11" s="8" t="s">
        <v>755</v>
      </c>
      <c r="C11" s="30" t="s">
        <v>756</v>
      </c>
      <c r="D11" s="36">
        <v>60507</v>
      </c>
      <c r="E11" s="36">
        <f t="shared" si="0"/>
        <v>44490</v>
      </c>
      <c r="F11" s="36">
        <f>ROUND(E11*0.34,0)</f>
        <v>15127</v>
      </c>
      <c r="G11" s="36">
        <f t="shared" si="1"/>
        <v>890</v>
      </c>
      <c r="H11" s="37"/>
      <c r="I11" s="7"/>
      <c r="J11" s="3"/>
      <c r="K11" s="3"/>
      <c r="L11" s="3"/>
      <c r="M11" s="3"/>
    </row>
    <row r="12" spans="1:13" x14ac:dyDescent="0.25">
      <c r="A12" s="13">
        <v>10</v>
      </c>
      <c r="B12" s="8" t="s">
        <v>757</v>
      </c>
      <c r="C12" s="30" t="s">
        <v>758</v>
      </c>
      <c r="D12" s="36">
        <v>23272</v>
      </c>
      <c r="E12" s="36">
        <f t="shared" si="0"/>
        <v>17112</v>
      </c>
      <c r="F12" s="36">
        <f>ROUND(E12*0.34,0)</f>
        <v>5818</v>
      </c>
      <c r="G12" s="36">
        <f t="shared" si="1"/>
        <v>342</v>
      </c>
      <c r="H12" s="37"/>
      <c r="I12" s="7"/>
      <c r="J12" s="3"/>
      <c r="K12" s="3"/>
      <c r="L12" s="3"/>
      <c r="M12" s="3"/>
    </row>
    <row r="13" spans="1:13" x14ac:dyDescent="0.25">
      <c r="A13" s="13">
        <v>11</v>
      </c>
      <c r="B13" s="8" t="s">
        <v>759</v>
      </c>
      <c r="C13" s="30" t="s">
        <v>760</v>
      </c>
      <c r="D13" s="36">
        <v>181521</v>
      </c>
      <c r="E13" s="36">
        <f t="shared" si="0"/>
        <v>133471</v>
      </c>
      <c r="F13" s="36">
        <f>ROUND(E13*0.34,0)+(1)</f>
        <v>45381</v>
      </c>
      <c r="G13" s="36">
        <f t="shared" si="1"/>
        <v>2669</v>
      </c>
      <c r="H13" s="37"/>
      <c r="I13" s="7"/>
      <c r="J13" s="3"/>
      <c r="K13" s="3"/>
      <c r="L13" s="3"/>
      <c r="M13" s="3"/>
    </row>
    <row r="14" spans="1:13" x14ac:dyDescent="0.25">
      <c r="A14" s="13">
        <v>12</v>
      </c>
      <c r="B14" s="8" t="s">
        <v>761</v>
      </c>
      <c r="C14" s="30" t="s">
        <v>762</v>
      </c>
      <c r="D14" s="36">
        <v>9309</v>
      </c>
      <c r="E14" s="36">
        <f t="shared" si="0"/>
        <v>6845</v>
      </c>
      <c r="F14" s="36">
        <f>ROUND(E14*0.34,0)</f>
        <v>2327</v>
      </c>
      <c r="G14" s="36">
        <f t="shared" si="1"/>
        <v>137</v>
      </c>
      <c r="H14" s="37"/>
      <c r="I14" s="7"/>
      <c r="J14" s="3"/>
      <c r="K14" s="3"/>
      <c r="L14" s="3"/>
      <c r="M14" s="3"/>
    </row>
    <row r="15" spans="1:13" x14ac:dyDescent="0.25">
      <c r="A15" s="13">
        <v>13</v>
      </c>
      <c r="B15" s="8" t="s">
        <v>763</v>
      </c>
      <c r="C15" s="30" t="s">
        <v>764</v>
      </c>
      <c r="D15" s="36">
        <v>23272</v>
      </c>
      <c r="E15" s="36">
        <f t="shared" si="0"/>
        <v>17112</v>
      </c>
      <c r="F15" s="36">
        <f>ROUND(E15*0.34,0)</f>
        <v>5818</v>
      </c>
      <c r="G15" s="36">
        <f t="shared" si="1"/>
        <v>342</v>
      </c>
      <c r="H15" s="37"/>
      <c r="I15" s="7"/>
      <c r="J15" s="3"/>
      <c r="K15" s="3"/>
      <c r="L15" s="3"/>
      <c r="M15" s="3"/>
    </row>
    <row r="16" spans="1:13" ht="26.25" x14ac:dyDescent="0.25">
      <c r="A16" s="13">
        <v>14</v>
      </c>
      <c r="B16" s="8" t="s">
        <v>765</v>
      </c>
      <c r="C16" s="30" t="s">
        <v>766</v>
      </c>
      <c r="D16" s="36">
        <v>69816</v>
      </c>
      <c r="E16" s="36">
        <f t="shared" si="0"/>
        <v>51335</v>
      </c>
      <c r="F16" s="36">
        <f>ROUND(E16*0.34,0)</f>
        <v>17454</v>
      </c>
      <c r="G16" s="36">
        <f t="shared" si="1"/>
        <v>1027</v>
      </c>
      <c r="H16" s="37"/>
      <c r="I16" s="7"/>
      <c r="J16" s="3"/>
      <c r="K16" s="3"/>
      <c r="L16" s="3"/>
      <c r="M16" s="3"/>
    </row>
    <row r="17" spans="1:13" x14ac:dyDescent="0.25">
      <c r="A17" s="13">
        <v>15</v>
      </c>
      <c r="B17" s="8" t="s">
        <v>767</v>
      </c>
      <c r="C17" s="30" t="s">
        <v>768</v>
      </c>
      <c r="D17" s="36">
        <v>121014</v>
      </c>
      <c r="E17" s="36">
        <f t="shared" si="0"/>
        <v>88981</v>
      </c>
      <c r="F17" s="36">
        <f>ROUND(E17*0.34,0)+(-1)</f>
        <v>30253</v>
      </c>
      <c r="G17" s="36">
        <f t="shared" si="1"/>
        <v>1780</v>
      </c>
      <c r="H17" s="37"/>
      <c r="I17" s="7"/>
      <c r="J17" s="3"/>
      <c r="K17" s="3"/>
      <c r="L17" s="3"/>
      <c r="M17" s="3"/>
    </row>
    <row r="18" spans="1:13" x14ac:dyDescent="0.25">
      <c r="A18" s="13">
        <v>16</v>
      </c>
      <c r="B18" s="8" t="s">
        <v>769</v>
      </c>
      <c r="C18" s="30" t="s">
        <v>770</v>
      </c>
      <c r="D18" s="36">
        <v>23086</v>
      </c>
      <c r="E18" s="36">
        <f t="shared" si="0"/>
        <v>16975</v>
      </c>
      <c r="F18" s="36">
        <f>ROUND(E18*0.34,0)+(-1)</f>
        <v>5771</v>
      </c>
      <c r="G18" s="36">
        <f t="shared" si="1"/>
        <v>340</v>
      </c>
      <c r="H18" s="37"/>
      <c r="I18" s="7"/>
      <c r="J18" s="3"/>
      <c r="K18" s="3"/>
      <c r="L18" s="3"/>
      <c r="M18" s="3"/>
    </row>
    <row r="19" spans="1:13" x14ac:dyDescent="0.25">
      <c r="A19" s="13">
        <v>17</v>
      </c>
      <c r="B19" s="8" t="s">
        <v>771</v>
      </c>
      <c r="C19" s="30" t="s">
        <v>772</v>
      </c>
      <c r="D19" s="36">
        <v>18618</v>
      </c>
      <c r="E19" s="36">
        <f t="shared" si="0"/>
        <v>13690</v>
      </c>
      <c r="F19" s="36">
        <f>ROUND(E19*0.34,0)+(-1)</f>
        <v>4654</v>
      </c>
      <c r="G19" s="36">
        <f t="shared" si="1"/>
        <v>274</v>
      </c>
      <c r="H19" s="37"/>
      <c r="I19" s="7"/>
      <c r="J19" s="3"/>
      <c r="K19" s="3"/>
      <c r="L19" s="3"/>
      <c r="M19" s="3"/>
    </row>
    <row r="20" spans="1:13" x14ac:dyDescent="0.25">
      <c r="A20" s="13">
        <v>18</v>
      </c>
      <c r="B20" s="8" t="s">
        <v>773</v>
      </c>
      <c r="C20" s="30" t="s">
        <v>774</v>
      </c>
      <c r="D20" s="36">
        <v>41890</v>
      </c>
      <c r="E20" s="36">
        <f t="shared" si="0"/>
        <v>30801</v>
      </c>
      <c r="F20" s="36">
        <f>ROUND(E20*0.34,0)+(1)</f>
        <v>10473</v>
      </c>
      <c r="G20" s="36">
        <f t="shared" si="1"/>
        <v>616</v>
      </c>
      <c r="H20" s="37"/>
      <c r="I20" s="7"/>
      <c r="J20" s="3"/>
      <c r="K20" s="3"/>
      <c r="L20" s="3"/>
      <c r="M20" s="3"/>
    </row>
    <row r="21" spans="1:13" ht="26.25" x14ac:dyDescent="0.25">
      <c r="A21" s="13">
        <v>19</v>
      </c>
      <c r="B21" s="8" t="s">
        <v>775</v>
      </c>
      <c r="C21" s="30" t="s">
        <v>776</v>
      </c>
      <c r="D21" s="36">
        <v>83779</v>
      </c>
      <c r="E21" s="36">
        <f t="shared" si="0"/>
        <v>61602</v>
      </c>
      <c r="F21" s="36">
        <f>ROUND(E21*0.34,0)</f>
        <v>20945</v>
      </c>
      <c r="G21" s="36">
        <f t="shared" si="1"/>
        <v>1232</v>
      </c>
      <c r="H21" s="37"/>
      <c r="I21" s="7"/>
      <c r="J21" s="3"/>
      <c r="K21" s="3"/>
      <c r="L21" s="3"/>
      <c r="M21" s="3"/>
    </row>
    <row r="22" spans="1:13" x14ac:dyDescent="0.25">
      <c r="A22" s="13">
        <v>20</v>
      </c>
      <c r="B22" s="8" t="s">
        <v>777</v>
      </c>
      <c r="C22" s="30" t="s">
        <v>778</v>
      </c>
      <c r="D22" s="36">
        <v>65161</v>
      </c>
      <c r="E22" s="36">
        <f t="shared" si="0"/>
        <v>47913</v>
      </c>
      <c r="F22" s="36">
        <f>ROUND(E22*0.34,0)</f>
        <v>16290</v>
      </c>
      <c r="G22" s="36">
        <f t="shared" si="1"/>
        <v>958</v>
      </c>
      <c r="H22" s="37"/>
      <c r="I22" s="7"/>
      <c r="J22" s="3"/>
      <c r="K22" s="3"/>
      <c r="L22" s="3"/>
      <c r="M22" s="3"/>
    </row>
    <row r="23" spans="1:13" x14ac:dyDescent="0.25">
      <c r="A23" s="13">
        <v>21</v>
      </c>
      <c r="B23" s="8" t="s">
        <v>779</v>
      </c>
      <c r="C23" s="30" t="s">
        <v>780</v>
      </c>
      <c r="D23" s="36">
        <v>200139</v>
      </c>
      <c r="E23" s="36">
        <f t="shared" si="0"/>
        <v>147161</v>
      </c>
      <c r="F23" s="36">
        <f>ROUND(E23*0.34,0)</f>
        <v>50035</v>
      </c>
      <c r="G23" s="36">
        <f t="shared" si="1"/>
        <v>2943</v>
      </c>
      <c r="H23" s="37"/>
      <c r="I23" s="7"/>
      <c r="J23" s="3"/>
      <c r="K23" s="3"/>
      <c r="L23" s="3"/>
      <c r="M23" s="3"/>
    </row>
    <row r="24" spans="1:13" x14ac:dyDescent="0.25">
      <c r="A24" s="13">
        <v>22</v>
      </c>
      <c r="B24" s="8" t="s">
        <v>781</v>
      </c>
      <c r="C24" s="30" t="s">
        <v>782</v>
      </c>
      <c r="D24" s="36">
        <v>74470</v>
      </c>
      <c r="E24" s="36">
        <f t="shared" si="0"/>
        <v>54757</v>
      </c>
      <c r="F24" s="36">
        <f>ROUND(E24*0.34,0)+(1)</f>
        <v>18618</v>
      </c>
      <c r="G24" s="36">
        <f t="shared" si="1"/>
        <v>1095</v>
      </c>
      <c r="H24" s="37"/>
      <c r="I24" s="7"/>
      <c r="J24" s="3"/>
      <c r="K24" s="3"/>
      <c r="L24" s="3"/>
      <c r="M24" s="3"/>
    </row>
    <row r="25" spans="1:13" x14ac:dyDescent="0.25">
      <c r="A25" s="13">
        <v>23</v>
      </c>
      <c r="B25" s="8" t="s">
        <v>783</v>
      </c>
      <c r="C25" s="30" t="s">
        <v>784</v>
      </c>
      <c r="D25" s="36">
        <v>56039</v>
      </c>
      <c r="E25" s="36">
        <f t="shared" si="0"/>
        <v>41205</v>
      </c>
      <c r="F25" s="36">
        <f>ROUND(E25*0.34,0)</f>
        <v>14010</v>
      </c>
      <c r="G25" s="36">
        <f t="shared" si="1"/>
        <v>824</v>
      </c>
      <c r="H25" s="37"/>
      <c r="I25" s="7"/>
      <c r="J25" s="3"/>
      <c r="K25" s="3"/>
      <c r="L25" s="3"/>
      <c r="M25" s="3"/>
    </row>
    <row r="26" spans="1:13" x14ac:dyDescent="0.25">
      <c r="A26" s="13">
        <v>24</v>
      </c>
      <c r="B26" s="8" t="s">
        <v>785</v>
      </c>
      <c r="C26" s="30" t="s">
        <v>786</v>
      </c>
      <c r="D26" s="36">
        <v>23272</v>
      </c>
      <c r="E26" s="36">
        <f t="shared" si="0"/>
        <v>17112</v>
      </c>
      <c r="F26" s="36">
        <f>ROUND(E26*0.34,0)</f>
        <v>5818</v>
      </c>
      <c r="G26" s="36">
        <f t="shared" si="1"/>
        <v>342</v>
      </c>
      <c r="H26" s="37"/>
      <c r="I26" s="7"/>
      <c r="J26" s="3"/>
      <c r="K26" s="3"/>
      <c r="L26" s="3"/>
      <c r="M26" s="3"/>
    </row>
    <row r="27" spans="1:13" x14ac:dyDescent="0.25">
      <c r="A27" s="13">
        <v>25</v>
      </c>
      <c r="B27" s="8" t="s">
        <v>787</v>
      </c>
      <c r="C27" s="30" t="s">
        <v>788</v>
      </c>
      <c r="D27" s="36">
        <v>18618</v>
      </c>
      <c r="E27" s="36">
        <f t="shared" si="0"/>
        <v>13690</v>
      </c>
      <c r="F27" s="36">
        <f>ROUND(E27*0.34,0)+(-1)</f>
        <v>4654</v>
      </c>
      <c r="G27" s="36">
        <f t="shared" si="1"/>
        <v>274</v>
      </c>
      <c r="H27" s="37"/>
      <c r="I27" s="7"/>
      <c r="J27" s="3"/>
      <c r="K27" s="3"/>
      <c r="L27" s="3"/>
      <c r="M27" s="3"/>
    </row>
    <row r="28" spans="1:13" x14ac:dyDescent="0.25">
      <c r="A28" s="13">
        <v>26</v>
      </c>
      <c r="B28" s="8" t="s">
        <v>789</v>
      </c>
      <c r="C28" s="30" t="s">
        <v>790</v>
      </c>
      <c r="D28" s="36">
        <v>9309</v>
      </c>
      <c r="E28" s="36">
        <f t="shared" si="0"/>
        <v>6845</v>
      </c>
      <c r="F28" s="36">
        <f>ROUND(E28*0.34,0)</f>
        <v>2327</v>
      </c>
      <c r="G28" s="36">
        <f t="shared" si="1"/>
        <v>137</v>
      </c>
      <c r="H28" s="37"/>
      <c r="I28" s="7"/>
      <c r="J28" s="3"/>
      <c r="K28" s="3"/>
      <c r="L28" s="3"/>
      <c r="M28" s="3"/>
    </row>
    <row r="29" spans="1:13" x14ac:dyDescent="0.25">
      <c r="A29" s="13">
        <v>27</v>
      </c>
      <c r="B29" s="8" t="s">
        <v>791</v>
      </c>
      <c r="C29" s="30" t="s">
        <v>792</v>
      </c>
      <c r="D29" s="36">
        <v>9309</v>
      </c>
      <c r="E29" s="36">
        <f t="shared" si="0"/>
        <v>6845</v>
      </c>
      <c r="F29" s="36">
        <f>ROUND(E29*0.34,0)</f>
        <v>2327</v>
      </c>
      <c r="G29" s="36">
        <f t="shared" si="1"/>
        <v>137</v>
      </c>
      <c r="H29" s="37"/>
      <c r="I29" s="7"/>
      <c r="J29" s="3"/>
      <c r="K29" s="3"/>
      <c r="L29" s="3"/>
      <c r="M29" s="3"/>
    </row>
    <row r="30" spans="1:13" x14ac:dyDescent="0.25">
      <c r="A30" s="13">
        <v>28</v>
      </c>
      <c r="B30" s="8" t="s">
        <v>793</v>
      </c>
      <c r="C30" s="30" t="s">
        <v>794</v>
      </c>
      <c r="D30" s="36">
        <v>9309</v>
      </c>
      <c r="E30" s="36">
        <f t="shared" si="0"/>
        <v>6845</v>
      </c>
      <c r="F30" s="36">
        <f>ROUND(E30*0.34,0)</f>
        <v>2327</v>
      </c>
      <c r="G30" s="36">
        <f t="shared" si="1"/>
        <v>137</v>
      </c>
      <c r="H30" s="37"/>
      <c r="I30" s="7"/>
      <c r="J30" s="3"/>
      <c r="K30" s="3"/>
      <c r="L30" s="3"/>
      <c r="M30" s="3"/>
    </row>
    <row r="31" spans="1:13" x14ac:dyDescent="0.25">
      <c r="A31" s="13">
        <v>29</v>
      </c>
      <c r="B31" s="8" t="s">
        <v>795</v>
      </c>
      <c r="C31" s="30" t="s">
        <v>796</v>
      </c>
      <c r="D31" s="36">
        <v>9309</v>
      </c>
      <c r="E31" s="36">
        <f t="shared" si="0"/>
        <v>6845</v>
      </c>
      <c r="F31" s="36">
        <f>ROUND(E31*0.34,0)</f>
        <v>2327</v>
      </c>
      <c r="G31" s="36">
        <f t="shared" si="1"/>
        <v>137</v>
      </c>
      <c r="H31" s="37"/>
      <c r="I31" s="7"/>
      <c r="J31" s="3"/>
      <c r="K31" s="3"/>
      <c r="L31" s="3"/>
      <c r="M31" s="3"/>
    </row>
    <row r="32" spans="1:13" x14ac:dyDescent="0.25">
      <c r="A32" s="13">
        <v>30</v>
      </c>
      <c r="B32" s="8" t="s">
        <v>797</v>
      </c>
      <c r="C32" s="30" t="s">
        <v>798</v>
      </c>
      <c r="D32" s="36">
        <v>4654</v>
      </c>
      <c r="E32" s="36">
        <f t="shared" si="0"/>
        <v>3422</v>
      </c>
      <c r="F32" s="36">
        <f>ROUND(E32*0.34,0)+(1)</f>
        <v>1164</v>
      </c>
      <c r="G32" s="36">
        <f t="shared" si="1"/>
        <v>68</v>
      </c>
      <c r="H32" s="37"/>
      <c r="I32" s="7"/>
      <c r="J32" s="3"/>
      <c r="K32" s="3"/>
      <c r="L32" s="3"/>
      <c r="M32" s="3"/>
    </row>
    <row r="33" spans="1:13" x14ac:dyDescent="0.25">
      <c r="A33" s="13">
        <v>31</v>
      </c>
      <c r="B33" s="8" t="s">
        <v>799</v>
      </c>
      <c r="C33" s="30" t="s">
        <v>800</v>
      </c>
      <c r="D33" s="36">
        <v>27926</v>
      </c>
      <c r="E33" s="36">
        <f t="shared" si="0"/>
        <v>20534</v>
      </c>
      <c r="F33" s="36">
        <f>ROUND(E33*0.34,0)+(-1)</f>
        <v>6981</v>
      </c>
      <c r="G33" s="36">
        <f t="shared" si="1"/>
        <v>411</v>
      </c>
      <c r="H33" s="37"/>
      <c r="I33" s="7"/>
      <c r="J33" s="3"/>
      <c r="K33" s="3"/>
      <c r="L33" s="3"/>
      <c r="M33" s="3"/>
    </row>
    <row r="34" spans="1:13" x14ac:dyDescent="0.25">
      <c r="A34" s="13">
        <v>32</v>
      </c>
      <c r="B34" s="8" t="s">
        <v>801</v>
      </c>
      <c r="C34" s="30" t="s">
        <v>802</v>
      </c>
      <c r="D34" s="36">
        <v>18618</v>
      </c>
      <c r="E34" s="36">
        <f t="shared" si="0"/>
        <v>13690</v>
      </c>
      <c r="F34" s="36">
        <f>ROUND(E34*0.34,0)+(-1)</f>
        <v>4654</v>
      </c>
      <c r="G34" s="36">
        <f t="shared" si="1"/>
        <v>274</v>
      </c>
      <c r="H34" s="37"/>
      <c r="I34" s="7"/>
      <c r="J34" s="3"/>
      <c r="K34" s="3"/>
      <c r="L34" s="3"/>
      <c r="M34" s="3"/>
    </row>
    <row r="35" spans="1:13" x14ac:dyDescent="0.25">
      <c r="A35" s="13">
        <v>33</v>
      </c>
      <c r="B35" s="8" t="s">
        <v>803</v>
      </c>
      <c r="C35" s="30" t="s">
        <v>804</v>
      </c>
      <c r="D35" s="36">
        <v>4654</v>
      </c>
      <c r="E35" s="36">
        <f t="shared" ref="E35:E56" si="2">ROUND(D35/1.36,0)</f>
        <v>3422</v>
      </c>
      <c r="F35" s="36">
        <f>ROUND(E35*0.34,0)+(1)</f>
        <v>1164</v>
      </c>
      <c r="G35" s="36">
        <f t="shared" ref="G35:G56" si="3">ROUND(E35*0.02,0)</f>
        <v>68</v>
      </c>
      <c r="H35" s="37"/>
      <c r="I35" s="7"/>
      <c r="J35" s="3"/>
      <c r="K35" s="3"/>
      <c r="L35" s="3"/>
      <c r="M35" s="3"/>
    </row>
    <row r="36" spans="1:13" x14ac:dyDescent="0.25">
      <c r="A36" s="13">
        <v>34</v>
      </c>
      <c r="B36" s="8" t="s">
        <v>805</v>
      </c>
      <c r="C36" s="30" t="s">
        <v>806</v>
      </c>
      <c r="D36" s="36">
        <v>37235</v>
      </c>
      <c r="E36" s="36">
        <f t="shared" si="2"/>
        <v>27379</v>
      </c>
      <c r="F36" s="36">
        <f>ROUND(E36*0.34,0)+(-1)</f>
        <v>9308</v>
      </c>
      <c r="G36" s="36">
        <f t="shared" si="3"/>
        <v>548</v>
      </c>
      <c r="H36" s="37"/>
      <c r="I36" s="7"/>
      <c r="J36" s="3"/>
      <c r="K36" s="3"/>
      <c r="L36" s="3"/>
      <c r="M36" s="3"/>
    </row>
    <row r="37" spans="1:13" x14ac:dyDescent="0.25">
      <c r="A37" s="13">
        <v>35</v>
      </c>
      <c r="B37" s="8" t="s">
        <v>807</v>
      </c>
      <c r="C37" s="30" t="s">
        <v>808</v>
      </c>
      <c r="D37" s="36">
        <v>23272</v>
      </c>
      <c r="E37" s="36">
        <f t="shared" si="2"/>
        <v>17112</v>
      </c>
      <c r="F37" s="36">
        <f>ROUND(E37*0.34,0)</f>
        <v>5818</v>
      </c>
      <c r="G37" s="36">
        <f t="shared" si="3"/>
        <v>342</v>
      </c>
      <c r="H37" s="37"/>
      <c r="I37" s="7"/>
      <c r="J37" s="3"/>
      <c r="K37" s="3"/>
      <c r="L37" s="3"/>
      <c r="M37" s="3"/>
    </row>
    <row r="38" spans="1:13" x14ac:dyDescent="0.25">
      <c r="A38" s="13">
        <v>36</v>
      </c>
      <c r="B38" s="8" t="s">
        <v>809</v>
      </c>
      <c r="C38" s="30" t="s">
        <v>810</v>
      </c>
      <c r="D38" s="36">
        <v>18618</v>
      </c>
      <c r="E38" s="36">
        <f t="shared" si="2"/>
        <v>13690</v>
      </c>
      <c r="F38" s="36">
        <f>ROUND(E38*0.34,0)+(-1)</f>
        <v>4654</v>
      </c>
      <c r="G38" s="36">
        <f t="shared" si="3"/>
        <v>274</v>
      </c>
      <c r="H38" s="37"/>
      <c r="I38" s="7"/>
      <c r="J38" s="3"/>
      <c r="K38" s="3"/>
      <c r="L38" s="3"/>
      <c r="M38" s="3"/>
    </row>
    <row r="39" spans="1:13" x14ac:dyDescent="0.25">
      <c r="A39" s="13">
        <v>37</v>
      </c>
      <c r="B39" s="8" t="s">
        <v>811</v>
      </c>
      <c r="C39" s="30" t="s">
        <v>812</v>
      </c>
      <c r="D39" s="36">
        <v>237374</v>
      </c>
      <c r="E39" s="36">
        <f t="shared" si="2"/>
        <v>174540</v>
      </c>
      <c r="F39" s="36">
        <f>ROUND(E39*0.34,0)+(-1)</f>
        <v>59343</v>
      </c>
      <c r="G39" s="36">
        <f t="shared" si="3"/>
        <v>3491</v>
      </c>
      <c r="H39" s="37"/>
      <c r="I39" s="7"/>
      <c r="J39" s="3"/>
      <c r="K39" s="3"/>
      <c r="L39" s="3"/>
      <c r="M39" s="3"/>
    </row>
    <row r="40" spans="1:13" x14ac:dyDescent="0.25">
      <c r="A40" s="13">
        <v>38</v>
      </c>
      <c r="B40" s="8" t="s">
        <v>813</v>
      </c>
      <c r="C40" s="30" t="s">
        <v>814</v>
      </c>
      <c r="D40" s="36">
        <v>55853</v>
      </c>
      <c r="E40" s="36">
        <f t="shared" si="2"/>
        <v>41068</v>
      </c>
      <c r="F40" s="36">
        <f>ROUND(E40*0.34,0)+(1)</f>
        <v>13964</v>
      </c>
      <c r="G40" s="36">
        <f t="shared" si="3"/>
        <v>821</v>
      </c>
      <c r="H40" s="37"/>
      <c r="I40" s="7"/>
      <c r="J40" s="3"/>
      <c r="K40" s="3"/>
      <c r="L40" s="3"/>
      <c r="M40" s="3"/>
    </row>
    <row r="41" spans="1:13" x14ac:dyDescent="0.25">
      <c r="A41" s="13">
        <v>39</v>
      </c>
      <c r="B41" s="8" t="s">
        <v>815</v>
      </c>
      <c r="C41" s="30" t="s">
        <v>816</v>
      </c>
      <c r="D41" s="36">
        <v>37235</v>
      </c>
      <c r="E41" s="36">
        <f t="shared" si="2"/>
        <v>27379</v>
      </c>
      <c r="F41" s="36">
        <f>ROUND(E41*0.34,0)+(-1)</f>
        <v>9308</v>
      </c>
      <c r="G41" s="36">
        <f t="shared" si="3"/>
        <v>548</v>
      </c>
      <c r="H41" s="37"/>
      <c r="I41" s="7"/>
      <c r="J41" s="3"/>
      <c r="K41" s="3"/>
      <c r="L41" s="3"/>
      <c r="M41" s="3"/>
    </row>
    <row r="42" spans="1:13" x14ac:dyDescent="0.25">
      <c r="A42" s="13">
        <v>40</v>
      </c>
      <c r="B42" s="8" t="s">
        <v>817</v>
      </c>
      <c r="C42" s="30" t="s">
        <v>818</v>
      </c>
      <c r="D42" s="36">
        <v>46543</v>
      </c>
      <c r="E42" s="46">
        <v>34223</v>
      </c>
      <c r="F42" s="36">
        <f>ROUND(E42*0.34,0)</f>
        <v>11636</v>
      </c>
      <c r="G42" s="36">
        <f t="shared" si="3"/>
        <v>684</v>
      </c>
      <c r="H42" s="37"/>
      <c r="I42" s="7"/>
      <c r="K42" s="3"/>
    </row>
    <row r="43" spans="1:13" x14ac:dyDescent="0.25">
      <c r="A43" s="13">
        <v>41</v>
      </c>
      <c r="B43" s="8" t="s">
        <v>819</v>
      </c>
      <c r="C43" s="30" t="s">
        <v>820</v>
      </c>
      <c r="D43" s="36">
        <v>27926</v>
      </c>
      <c r="E43" s="36">
        <f t="shared" si="2"/>
        <v>20534</v>
      </c>
      <c r="F43" s="36">
        <f>ROUND(E43*0.34,0)+(-1)</f>
        <v>6981</v>
      </c>
      <c r="G43" s="36">
        <f t="shared" si="3"/>
        <v>411</v>
      </c>
      <c r="H43" s="37"/>
      <c r="I43" s="7"/>
      <c r="J43" s="3"/>
      <c r="K43" s="3"/>
      <c r="L43" s="3"/>
      <c r="M43" s="3"/>
    </row>
    <row r="44" spans="1:13" ht="26.25" x14ac:dyDescent="0.25">
      <c r="A44" s="13">
        <v>42</v>
      </c>
      <c r="B44" s="8" t="s">
        <v>821</v>
      </c>
      <c r="C44" s="30" t="s">
        <v>822</v>
      </c>
      <c r="D44" s="36">
        <v>13963</v>
      </c>
      <c r="E44" s="36">
        <f t="shared" si="2"/>
        <v>10267</v>
      </c>
      <c r="F44" s="36">
        <f>ROUND(E44*0.34,0)</f>
        <v>3491</v>
      </c>
      <c r="G44" s="36">
        <f t="shared" si="3"/>
        <v>205</v>
      </c>
      <c r="H44" s="37"/>
      <c r="I44" s="7"/>
      <c r="J44" s="3"/>
      <c r="K44" s="3"/>
      <c r="L44" s="3"/>
      <c r="M44" s="3"/>
    </row>
    <row r="45" spans="1:13" x14ac:dyDescent="0.25">
      <c r="A45" s="13">
        <v>43</v>
      </c>
      <c r="B45" s="8" t="s">
        <v>823</v>
      </c>
      <c r="C45" s="30" t="s">
        <v>824</v>
      </c>
      <c r="D45" s="36">
        <v>27926</v>
      </c>
      <c r="E45" s="36">
        <f t="shared" si="2"/>
        <v>20534</v>
      </c>
      <c r="F45" s="36">
        <f>ROUND(E45*0.34,0)+(-1)</f>
        <v>6981</v>
      </c>
      <c r="G45" s="36">
        <f t="shared" si="3"/>
        <v>411</v>
      </c>
      <c r="H45" s="37"/>
      <c r="I45" s="7"/>
      <c r="J45" s="3"/>
      <c r="K45" s="3"/>
      <c r="L45" s="3"/>
      <c r="M45" s="3"/>
    </row>
    <row r="46" spans="1:13" ht="26.25" x14ac:dyDescent="0.25">
      <c r="A46" s="13">
        <v>44</v>
      </c>
      <c r="B46" s="8" t="s">
        <v>825</v>
      </c>
      <c r="C46" s="30" t="s">
        <v>826</v>
      </c>
      <c r="D46" s="36">
        <v>18618</v>
      </c>
      <c r="E46" s="36">
        <f t="shared" si="2"/>
        <v>13690</v>
      </c>
      <c r="F46" s="36">
        <f>ROUND(E46*0.34,0)+(-1)</f>
        <v>4654</v>
      </c>
      <c r="G46" s="36">
        <f t="shared" si="3"/>
        <v>274</v>
      </c>
      <c r="H46" s="37"/>
      <c r="I46" s="7"/>
      <c r="J46" s="3"/>
      <c r="K46" s="3"/>
      <c r="L46" s="3"/>
      <c r="M46" s="3"/>
    </row>
    <row r="47" spans="1:13" x14ac:dyDescent="0.25">
      <c r="A47" s="13">
        <v>45</v>
      </c>
      <c r="B47" s="8" t="s">
        <v>827</v>
      </c>
      <c r="C47" s="30" t="s">
        <v>828</v>
      </c>
      <c r="D47" s="36">
        <v>18618</v>
      </c>
      <c r="E47" s="36">
        <f t="shared" si="2"/>
        <v>13690</v>
      </c>
      <c r="F47" s="36">
        <f>ROUND(E47*0.34,0)+(-1)</f>
        <v>4654</v>
      </c>
      <c r="G47" s="36">
        <f t="shared" si="3"/>
        <v>274</v>
      </c>
      <c r="H47" s="37"/>
      <c r="I47" s="7"/>
      <c r="J47" s="3"/>
      <c r="K47" s="3"/>
      <c r="L47" s="3"/>
      <c r="M47" s="3"/>
    </row>
    <row r="48" spans="1:13" ht="26.25" x14ac:dyDescent="0.25">
      <c r="A48" s="13">
        <v>46</v>
      </c>
      <c r="B48" s="8" t="s">
        <v>829</v>
      </c>
      <c r="C48" s="30" t="s">
        <v>830</v>
      </c>
      <c r="D48" s="36">
        <v>65255</v>
      </c>
      <c r="E48" s="36">
        <f t="shared" si="2"/>
        <v>47982</v>
      </c>
      <c r="F48" s="36">
        <f>ROUND(E48*0.34,0)+(-1)</f>
        <v>16313</v>
      </c>
      <c r="G48" s="36">
        <f t="shared" si="3"/>
        <v>960</v>
      </c>
      <c r="H48" s="37"/>
      <c r="I48" s="7"/>
      <c r="J48" s="3"/>
      <c r="K48" s="3"/>
      <c r="L48" s="3"/>
      <c r="M48" s="3"/>
    </row>
    <row r="49" spans="1:13" x14ac:dyDescent="0.25">
      <c r="A49" s="13">
        <v>47</v>
      </c>
      <c r="B49" s="8" t="s">
        <v>831</v>
      </c>
      <c r="C49" s="30" t="s">
        <v>832</v>
      </c>
      <c r="D49" s="36">
        <v>74470</v>
      </c>
      <c r="E49" s="36">
        <f t="shared" si="2"/>
        <v>54757</v>
      </c>
      <c r="F49" s="36">
        <f>ROUND(E49*0.34,0)+(1)</f>
        <v>18618</v>
      </c>
      <c r="G49" s="36">
        <f t="shared" si="3"/>
        <v>1095</v>
      </c>
      <c r="H49" s="37"/>
      <c r="I49" s="7"/>
      <c r="J49" s="3"/>
      <c r="K49" s="3"/>
      <c r="L49" s="3"/>
      <c r="M49" s="3"/>
    </row>
    <row r="50" spans="1:13" x14ac:dyDescent="0.25">
      <c r="A50" s="13">
        <v>48</v>
      </c>
      <c r="B50" s="8" t="s">
        <v>833</v>
      </c>
      <c r="C50" s="30" t="s">
        <v>834</v>
      </c>
      <c r="D50" s="36">
        <v>9309</v>
      </c>
      <c r="E50" s="36">
        <f t="shared" si="2"/>
        <v>6845</v>
      </c>
      <c r="F50" s="36">
        <f>ROUND(E50*0.34,0)</f>
        <v>2327</v>
      </c>
      <c r="G50" s="36">
        <f t="shared" si="3"/>
        <v>137</v>
      </c>
      <c r="H50" s="37"/>
      <c r="I50" s="7"/>
      <c r="J50" s="3"/>
      <c r="K50" s="3"/>
      <c r="L50" s="3"/>
      <c r="M50" s="3"/>
    </row>
    <row r="51" spans="1:13" x14ac:dyDescent="0.25">
      <c r="A51" s="13">
        <v>49</v>
      </c>
      <c r="B51" s="8" t="s">
        <v>835</v>
      </c>
      <c r="C51" s="30" t="s">
        <v>836</v>
      </c>
      <c r="D51" s="36">
        <v>51291</v>
      </c>
      <c r="E51" s="36">
        <f t="shared" si="2"/>
        <v>37714</v>
      </c>
      <c r="F51" s="36">
        <f>ROUND(E51*0.34,0)</f>
        <v>12823</v>
      </c>
      <c r="G51" s="36">
        <f t="shared" si="3"/>
        <v>754</v>
      </c>
      <c r="H51" s="37"/>
      <c r="I51" s="7"/>
      <c r="J51" s="3"/>
      <c r="K51" s="3"/>
      <c r="L51" s="3"/>
      <c r="M51" s="3"/>
    </row>
    <row r="52" spans="1:13" x14ac:dyDescent="0.25">
      <c r="A52" s="13">
        <v>50</v>
      </c>
      <c r="B52" s="8" t="s">
        <v>837</v>
      </c>
      <c r="C52" s="30" t="s">
        <v>838</v>
      </c>
      <c r="D52" s="36">
        <v>23272</v>
      </c>
      <c r="E52" s="36">
        <f t="shared" si="2"/>
        <v>17112</v>
      </c>
      <c r="F52" s="36">
        <f>ROUND(E52*0.34,0)</f>
        <v>5818</v>
      </c>
      <c r="G52" s="36">
        <f t="shared" si="3"/>
        <v>342</v>
      </c>
      <c r="H52" s="37"/>
      <c r="I52" s="7"/>
      <c r="J52" s="3"/>
      <c r="K52" s="3"/>
      <c r="L52" s="3"/>
      <c r="M52" s="3"/>
    </row>
    <row r="53" spans="1:13" x14ac:dyDescent="0.25">
      <c r="A53" s="13">
        <v>51</v>
      </c>
      <c r="B53" s="8" t="s">
        <v>839</v>
      </c>
      <c r="C53" s="30" t="s">
        <v>840</v>
      </c>
      <c r="D53" s="36">
        <v>18618</v>
      </c>
      <c r="E53" s="36">
        <f t="shared" si="2"/>
        <v>13690</v>
      </c>
      <c r="F53" s="36">
        <f>ROUND(E53*0.34,0)+(-1)</f>
        <v>4654</v>
      </c>
      <c r="G53" s="36">
        <f t="shared" si="3"/>
        <v>274</v>
      </c>
      <c r="H53" s="37"/>
      <c r="I53" s="7"/>
      <c r="J53" s="3"/>
      <c r="K53" s="3"/>
      <c r="L53" s="3"/>
      <c r="M53" s="3"/>
    </row>
    <row r="54" spans="1:13" x14ac:dyDescent="0.25">
      <c r="A54" s="13">
        <v>52</v>
      </c>
      <c r="B54" s="8" t="s">
        <v>841</v>
      </c>
      <c r="C54" s="30" t="s">
        <v>842</v>
      </c>
      <c r="D54" s="36">
        <v>9309</v>
      </c>
      <c r="E54" s="36">
        <f t="shared" si="2"/>
        <v>6845</v>
      </c>
      <c r="F54" s="36">
        <f>ROUND(E54*0.34,0)</f>
        <v>2327</v>
      </c>
      <c r="G54" s="36">
        <f t="shared" si="3"/>
        <v>137</v>
      </c>
      <c r="H54" s="37"/>
      <c r="I54" s="7"/>
      <c r="J54" s="3"/>
      <c r="K54" s="3"/>
      <c r="L54" s="3"/>
      <c r="M54" s="3"/>
    </row>
    <row r="55" spans="1:13" x14ac:dyDescent="0.25">
      <c r="A55" s="13">
        <v>53</v>
      </c>
      <c r="B55" s="8" t="s">
        <v>843</v>
      </c>
      <c r="C55" s="30" t="s">
        <v>844</v>
      </c>
      <c r="D55" s="36">
        <v>9309</v>
      </c>
      <c r="E55" s="36">
        <f t="shared" si="2"/>
        <v>6845</v>
      </c>
      <c r="F55" s="36">
        <f>ROUND(E55*0.34,0)</f>
        <v>2327</v>
      </c>
      <c r="G55" s="36">
        <f t="shared" si="3"/>
        <v>137</v>
      </c>
      <c r="H55" s="37"/>
      <c r="I55" s="7"/>
      <c r="J55" s="3"/>
      <c r="K55" s="3"/>
      <c r="L55" s="3"/>
      <c r="M55" s="3"/>
    </row>
    <row r="56" spans="1:13" ht="15.75" thickBot="1" x14ac:dyDescent="0.3">
      <c r="A56" s="20">
        <v>54</v>
      </c>
      <c r="B56" s="21" t="s">
        <v>845</v>
      </c>
      <c r="C56" s="31" t="s">
        <v>846</v>
      </c>
      <c r="D56" s="44">
        <v>13963</v>
      </c>
      <c r="E56" s="44">
        <f t="shared" si="2"/>
        <v>10267</v>
      </c>
      <c r="F56" s="44">
        <f>ROUND(E56*0.34,0)</f>
        <v>3491</v>
      </c>
      <c r="G56" s="44">
        <f t="shared" si="3"/>
        <v>205</v>
      </c>
      <c r="H56" s="45"/>
      <c r="I56" s="7"/>
      <c r="J56" s="3"/>
      <c r="K56" s="3"/>
      <c r="L56" s="3"/>
      <c r="M56" s="3"/>
    </row>
    <row r="57" spans="1:13" ht="20.100000000000001" customHeight="1" thickBot="1" x14ac:dyDescent="0.3">
      <c r="A57" s="14">
        <v>54</v>
      </c>
      <c r="B57" s="56" t="s">
        <v>73</v>
      </c>
      <c r="C57" s="56"/>
      <c r="D57" s="47">
        <f t="shared" ref="D57:H57" si="4">SUM(D3:D56)</f>
        <v>2192219</v>
      </c>
      <c r="E57" s="47">
        <f t="shared" si="4"/>
        <v>1611930</v>
      </c>
      <c r="F57" s="47">
        <f t="shared" si="4"/>
        <v>548051</v>
      </c>
      <c r="G57" s="47">
        <f t="shared" si="4"/>
        <v>32238</v>
      </c>
      <c r="H57" s="48">
        <f t="shared" si="4"/>
        <v>0</v>
      </c>
      <c r="I57" s="7"/>
      <c r="J57" s="3"/>
      <c r="K57" s="3"/>
      <c r="L57" s="3"/>
      <c r="M57" s="3"/>
    </row>
    <row r="58" spans="1:13" ht="15.75" thickBot="1" x14ac:dyDescent="0.3">
      <c r="A58" s="7"/>
      <c r="B58" s="7"/>
      <c r="C58" s="7"/>
      <c r="D58" s="7"/>
      <c r="E58" s="7"/>
      <c r="F58" s="7"/>
      <c r="G58" s="7"/>
      <c r="H58" s="7"/>
      <c r="I58" s="7"/>
    </row>
    <row r="59" spans="1:13" ht="15.75" thickBot="1" x14ac:dyDescent="0.3">
      <c r="A59" s="7"/>
      <c r="B59" s="9" t="s">
        <v>883</v>
      </c>
      <c r="C59" s="42">
        <f>D57+H57</f>
        <v>2192219</v>
      </c>
      <c r="D59" s="10"/>
      <c r="E59" s="10"/>
      <c r="F59" s="10"/>
      <c r="G59" s="10"/>
      <c r="H59" s="11"/>
      <c r="I59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57:C57"/>
  </mergeCells>
  <pageMargins left="0.7" right="0.7" top="0.75" bottom="0.7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2" sqref="J12"/>
    </sheetView>
  </sheetViews>
  <sheetFormatPr defaultRowHeight="15" x14ac:dyDescent="0.25"/>
  <cols>
    <col min="1" max="1" width="3.7109375" style="2" bestFit="1" customWidth="1"/>
    <col min="2" max="2" width="9.7109375" customWidth="1"/>
    <col min="3" max="3" width="64.28515625" customWidth="1"/>
    <col min="4" max="4" width="10.42578125" customWidth="1"/>
    <col min="5" max="5" width="9.85546875" customWidth="1"/>
    <col min="6" max="6" width="9.5703125" bestFit="1" customWidth="1"/>
    <col min="7" max="7" width="9.42578125" customWidth="1"/>
    <col min="8" max="8" width="6.85546875" customWidth="1"/>
  </cols>
  <sheetData>
    <row r="1" spans="1:10" ht="30" customHeight="1" thickBot="1" x14ac:dyDescent="0.35">
      <c r="B1" s="54" t="s">
        <v>847</v>
      </c>
      <c r="C1" s="55"/>
      <c r="D1" s="55"/>
      <c r="E1" s="55"/>
      <c r="F1" s="55"/>
      <c r="G1" s="55"/>
      <c r="H1" s="55"/>
    </row>
    <row r="2" spans="1:10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  <c r="J2" s="7"/>
    </row>
    <row r="3" spans="1:10" x14ac:dyDescent="0.25">
      <c r="A3" s="13">
        <v>1</v>
      </c>
      <c r="B3" s="12" t="s">
        <v>848</v>
      </c>
      <c r="C3" s="29" t="s">
        <v>849</v>
      </c>
      <c r="D3" s="34">
        <v>88433</v>
      </c>
      <c r="E3" s="34">
        <f t="shared" ref="E3:E17" si="0">ROUND(D3/1.36,0)</f>
        <v>65024</v>
      </c>
      <c r="F3" s="34">
        <f>ROUND(E3*0.34,0)+(1)</f>
        <v>22109</v>
      </c>
      <c r="G3" s="34">
        <f t="shared" ref="G3:G17" si="1">ROUND(E3*0.02,0)</f>
        <v>1300</v>
      </c>
      <c r="H3" s="35"/>
      <c r="I3" s="7"/>
      <c r="J3" s="7"/>
    </row>
    <row r="4" spans="1:10" x14ac:dyDescent="0.25">
      <c r="A4" s="13">
        <v>2</v>
      </c>
      <c r="B4" s="8" t="s">
        <v>850</v>
      </c>
      <c r="C4" s="30" t="s">
        <v>851</v>
      </c>
      <c r="D4" s="36">
        <v>69816</v>
      </c>
      <c r="E4" s="36">
        <f t="shared" si="0"/>
        <v>51335</v>
      </c>
      <c r="F4" s="36">
        <f>ROUND(E4*0.34,0)</f>
        <v>17454</v>
      </c>
      <c r="G4" s="36">
        <f t="shared" si="1"/>
        <v>1027</v>
      </c>
      <c r="H4" s="37"/>
      <c r="I4" s="7"/>
      <c r="J4" s="7"/>
    </row>
    <row r="5" spans="1:10" ht="26.25" x14ac:dyDescent="0.25">
      <c r="A5" s="13">
        <v>3</v>
      </c>
      <c r="B5" s="8" t="s">
        <v>852</v>
      </c>
      <c r="C5" s="30" t="s">
        <v>853</v>
      </c>
      <c r="D5" s="36">
        <v>60507</v>
      </c>
      <c r="E5" s="36">
        <f t="shared" si="0"/>
        <v>44490</v>
      </c>
      <c r="F5" s="36">
        <f>ROUND(E5*0.34,0)</f>
        <v>15127</v>
      </c>
      <c r="G5" s="36">
        <f t="shared" si="1"/>
        <v>890</v>
      </c>
      <c r="H5" s="37"/>
      <c r="I5" s="7"/>
      <c r="J5" s="7"/>
    </row>
    <row r="6" spans="1:10" x14ac:dyDescent="0.25">
      <c r="A6" s="13">
        <v>4</v>
      </c>
      <c r="B6" s="8" t="s">
        <v>854</v>
      </c>
      <c r="C6" s="30" t="s">
        <v>855</v>
      </c>
      <c r="D6" s="36">
        <v>27926</v>
      </c>
      <c r="E6" s="36">
        <f t="shared" si="0"/>
        <v>20534</v>
      </c>
      <c r="F6" s="36">
        <f>ROUND(E6*0.34,0)+(-1)</f>
        <v>6981</v>
      </c>
      <c r="G6" s="36">
        <f t="shared" si="1"/>
        <v>411</v>
      </c>
      <c r="H6" s="37"/>
      <c r="I6" s="7"/>
      <c r="J6" s="7"/>
    </row>
    <row r="7" spans="1:10" x14ac:dyDescent="0.25">
      <c r="A7" s="13">
        <v>5</v>
      </c>
      <c r="B7" s="8" t="s">
        <v>856</v>
      </c>
      <c r="C7" s="30" t="s">
        <v>857</v>
      </c>
      <c r="D7" s="36">
        <v>60507</v>
      </c>
      <c r="E7" s="36">
        <f t="shared" si="0"/>
        <v>44490</v>
      </c>
      <c r="F7" s="36">
        <f>ROUND(E7*0.34,0)</f>
        <v>15127</v>
      </c>
      <c r="G7" s="36">
        <f t="shared" si="1"/>
        <v>890</v>
      </c>
      <c r="H7" s="37"/>
      <c r="I7" s="7"/>
      <c r="J7" s="7"/>
    </row>
    <row r="8" spans="1:10" x14ac:dyDescent="0.25">
      <c r="A8" s="13">
        <v>6</v>
      </c>
      <c r="B8" s="8" t="s">
        <v>858</v>
      </c>
      <c r="C8" s="30" t="s">
        <v>859</v>
      </c>
      <c r="D8" s="36">
        <v>139632</v>
      </c>
      <c r="E8" s="36">
        <f t="shared" si="0"/>
        <v>102671</v>
      </c>
      <c r="F8" s="36">
        <f>ROUND(E8*0.34,0)</f>
        <v>34908</v>
      </c>
      <c r="G8" s="36">
        <f t="shared" si="1"/>
        <v>2053</v>
      </c>
      <c r="H8" s="37"/>
      <c r="I8" s="7"/>
      <c r="J8" s="7"/>
    </row>
    <row r="9" spans="1:10" x14ac:dyDescent="0.25">
      <c r="A9" s="13">
        <v>7</v>
      </c>
      <c r="B9" s="8" t="s">
        <v>860</v>
      </c>
      <c r="C9" s="30" t="s">
        <v>861</v>
      </c>
      <c r="D9" s="36">
        <v>51198</v>
      </c>
      <c r="E9" s="36">
        <f t="shared" si="0"/>
        <v>37646</v>
      </c>
      <c r="F9" s="36">
        <f>ROUND(E9*0.34,0)+(-1)</f>
        <v>12799</v>
      </c>
      <c r="G9" s="36">
        <f t="shared" si="1"/>
        <v>753</v>
      </c>
      <c r="H9" s="37"/>
      <c r="I9" s="7"/>
      <c r="J9" s="7"/>
    </row>
    <row r="10" spans="1:10" x14ac:dyDescent="0.25">
      <c r="A10" s="13">
        <v>8</v>
      </c>
      <c r="B10" s="8" t="s">
        <v>862</v>
      </c>
      <c r="C10" s="30" t="s">
        <v>863</v>
      </c>
      <c r="D10" s="36">
        <v>4654</v>
      </c>
      <c r="E10" s="36">
        <f t="shared" si="0"/>
        <v>3422</v>
      </c>
      <c r="F10" s="36">
        <f>ROUND(E10*0.34,0)+(1)</f>
        <v>1164</v>
      </c>
      <c r="G10" s="36">
        <f t="shared" si="1"/>
        <v>68</v>
      </c>
      <c r="H10" s="37"/>
      <c r="I10" s="7"/>
      <c r="J10" s="7"/>
    </row>
    <row r="11" spans="1:10" x14ac:dyDescent="0.25">
      <c r="A11" s="13">
        <v>9</v>
      </c>
      <c r="B11" s="8" t="s">
        <v>864</v>
      </c>
      <c r="C11" s="30" t="s">
        <v>865</v>
      </c>
      <c r="D11" s="36">
        <v>37235</v>
      </c>
      <c r="E11" s="36">
        <f t="shared" si="0"/>
        <v>27379</v>
      </c>
      <c r="F11" s="36">
        <f>ROUND(E11*0.34,0)+(-1)</f>
        <v>9308</v>
      </c>
      <c r="G11" s="36">
        <f t="shared" si="1"/>
        <v>548</v>
      </c>
      <c r="H11" s="37"/>
      <c r="I11" s="7"/>
      <c r="J11" s="7"/>
    </row>
    <row r="12" spans="1:10" x14ac:dyDescent="0.25">
      <c r="A12" s="13">
        <v>10</v>
      </c>
      <c r="B12" s="8" t="s">
        <v>866</v>
      </c>
      <c r="C12" s="30" t="s">
        <v>867</v>
      </c>
      <c r="D12" s="36">
        <v>9309</v>
      </c>
      <c r="E12" s="36">
        <f t="shared" si="0"/>
        <v>6845</v>
      </c>
      <c r="F12" s="36">
        <f>ROUND(E12*0.34,0)</f>
        <v>2327</v>
      </c>
      <c r="G12" s="36">
        <f t="shared" si="1"/>
        <v>137</v>
      </c>
      <c r="H12" s="37"/>
      <c r="I12" s="7"/>
      <c r="J12" s="7"/>
    </row>
    <row r="13" spans="1:10" ht="26.25" x14ac:dyDescent="0.25">
      <c r="A13" s="13">
        <v>11</v>
      </c>
      <c r="B13" s="8" t="s">
        <v>868</v>
      </c>
      <c r="C13" s="30" t="s">
        <v>882</v>
      </c>
      <c r="D13" s="36">
        <v>13963</v>
      </c>
      <c r="E13" s="36">
        <f t="shared" si="0"/>
        <v>10267</v>
      </c>
      <c r="F13" s="36">
        <f>ROUND(E13*0.34,0)</f>
        <v>3491</v>
      </c>
      <c r="G13" s="36">
        <f t="shared" si="1"/>
        <v>205</v>
      </c>
      <c r="H13" s="37"/>
      <c r="I13" s="7"/>
      <c r="J13" s="7"/>
    </row>
    <row r="14" spans="1:10" x14ac:dyDescent="0.25">
      <c r="A14" s="13">
        <v>12</v>
      </c>
      <c r="B14" s="8" t="s">
        <v>869</v>
      </c>
      <c r="C14" s="30" t="s">
        <v>870</v>
      </c>
      <c r="D14" s="36">
        <v>18618</v>
      </c>
      <c r="E14" s="36">
        <f t="shared" si="0"/>
        <v>13690</v>
      </c>
      <c r="F14" s="36">
        <f>ROUND(E14*0.34,0)+(-1)</f>
        <v>4654</v>
      </c>
      <c r="G14" s="36">
        <f t="shared" si="1"/>
        <v>274</v>
      </c>
      <c r="H14" s="37"/>
      <c r="I14" s="7"/>
      <c r="J14" s="7"/>
    </row>
    <row r="15" spans="1:10" x14ac:dyDescent="0.25">
      <c r="A15" s="13">
        <v>13</v>
      </c>
      <c r="B15" s="8" t="s">
        <v>871</v>
      </c>
      <c r="C15" s="30" t="s">
        <v>872</v>
      </c>
      <c r="D15" s="36">
        <v>9309</v>
      </c>
      <c r="E15" s="36">
        <f t="shared" si="0"/>
        <v>6845</v>
      </c>
      <c r="F15" s="36">
        <f>ROUND(E15*0.34,0)</f>
        <v>2327</v>
      </c>
      <c r="G15" s="36">
        <f t="shared" si="1"/>
        <v>137</v>
      </c>
      <c r="H15" s="37"/>
      <c r="I15" s="7"/>
      <c r="J15" s="7"/>
    </row>
    <row r="16" spans="1:10" ht="26.25" x14ac:dyDescent="0.25">
      <c r="A16" s="13">
        <v>14</v>
      </c>
      <c r="B16" s="8" t="s">
        <v>873</v>
      </c>
      <c r="C16" s="30" t="s">
        <v>874</v>
      </c>
      <c r="D16" s="36">
        <v>4654</v>
      </c>
      <c r="E16" s="36">
        <f t="shared" si="0"/>
        <v>3422</v>
      </c>
      <c r="F16" s="36">
        <f>ROUND(E16*0.34,0)+(1)</f>
        <v>1164</v>
      </c>
      <c r="G16" s="36">
        <f t="shared" si="1"/>
        <v>68</v>
      </c>
      <c r="H16" s="37"/>
      <c r="I16" s="7"/>
      <c r="J16" s="7"/>
    </row>
    <row r="17" spans="1:10" ht="27" thickBot="1" x14ac:dyDescent="0.3">
      <c r="A17" s="20">
        <v>15</v>
      </c>
      <c r="B17" s="21" t="s">
        <v>875</v>
      </c>
      <c r="C17" s="31" t="s">
        <v>876</v>
      </c>
      <c r="D17" s="44">
        <v>176867</v>
      </c>
      <c r="E17" s="44">
        <f t="shared" si="0"/>
        <v>130049</v>
      </c>
      <c r="F17" s="44">
        <f>ROUND(E17*0.34,0)</f>
        <v>44217</v>
      </c>
      <c r="G17" s="44">
        <f t="shared" si="1"/>
        <v>2601</v>
      </c>
      <c r="H17" s="45"/>
      <c r="I17" s="7"/>
      <c r="J17" s="7"/>
    </row>
    <row r="18" spans="1:10" ht="20.100000000000001" customHeight="1" thickBot="1" x14ac:dyDescent="0.3">
      <c r="A18" s="14">
        <v>15</v>
      </c>
      <c r="B18" s="56" t="s">
        <v>73</v>
      </c>
      <c r="C18" s="56"/>
      <c r="D18" s="47">
        <f>SUM(D3:D17)</f>
        <v>772628</v>
      </c>
      <c r="E18" s="47">
        <f>SUM(E3:E17)</f>
        <v>568109</v>
      </c>
      <c r="F18" s="47">
        <f>SUM(F3:F17)</f>
        <v>193157</v>
      </c>
      <c r="G18" s="47">
        <f>SUM(G3:G17)</f>
        <v>11362</v>
      </c>
      <c r="H18" s="48">
        <f>SUM(H3:H17)</f>
        <v>0</v>
      </c>
      <c r="I18" s="7"/>
      <c r="J18" s="7"/>
    </row>
    <row r="19" spans="1:10" ht="15.75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5.75" thickBot="1" x14ac:dyDescent="0.3">
      <c r="A20" s="7"/>
      <c r="B20" s="9" t="s">
        <v>883</v>
      </c>
      <c r="C20" s="42">
        <f>D18+H18</f>
        <v>772628</v>
      </c>
      <c r="D20" s="10"/>
      <c r="E20" s="10"/>
      <c r="F20" s="10"/>
      <c r="G20" s="10"/>
      <c r="H20" s="11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8:C18"/>
  </mergeCells>
  <pageMargins left="0.7" right="0.7" top="0.75" bottom="0.75" header="0.3" footer="0.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23" sqref="D23"/>
    </sheetView>
  </sheetViews>
  <sheetFormatPr defaultRowHeight="15" x14ac:dyDescent="0.25"/>
  <cols>
    <col min="1" max="1" width="4.7109375" style="2" customWidth="1"/>
    <col min="2" max="2" width="10" customWidth="1"/>
    <col min="3" max="3" width="61.42578125" customWidth="1"/>
    <col min="4" max="5" width="11" bestFit="1" customWidth="1"/>
    <col min="6" max="6" width="9.5703125" bestFit="1" customWidth="1"/>
    <col min="7" max="7" width="9" customWidth="1"/>
  </cols>
  <sheetData>
    <row r="1" spans="1:8" ht="30" customHeight="1" thickBot="1" x14ac:dyDescent="0.35">
      <c r="B1" s="57" t="s">
        <v>74</v>
      </c>
      <c r="C1" s="57"/>
      <c r="D1" s="57"/>
      <c r="E1" s="57"/>
      <c r="F1" s="57"/>
      <c r="G1" s="57"/>
      <c r="H1" s="57"/>
    </row>
    <row r="2" spans="1:8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x14ac:dyDescent="0.25">
      <c r="A3" s="13">
        <v>1</v>
      </c>
      <c r="B3" s="12" t="s">
        <v>75</v>
      </c>
      <c r="C3" s="29" t="s">
        <v>76</v>
      </c>
      <c r="D3" s="34">
        <v>9309</v>
      </c>
      <c r="E3" s="34">
        <f>ROUND(D3/1.36,0)</f>
        <v>6845</v>
      </c>
      <c r="F3" s="34">
        <f>ROUND(E3*0.34,0)</f>
        <v>2327</v>
      </c>
      <c r="G3" s="34">
        <f>ROUND(E3*0.02,0)</f>
        <v>137</v>
      </c>
      <c r="H3" s="35"/>
    </row>
    <row r="4" spans="1:8" ht="26.25" x14ac:dyDescent="0.25">
      <c r="A4" s="13">
        <v>2</v>
      </c>
      <c r="B4" s="8" t="s">
        <v>77</v>
      </c>
      <c r="C4" s="30" t="s">
        <v>78</v>
      </c>
      <c r="D4" s="36"/>
      <c r="E4" s="36"/>
      <c r="F4" s="36"/>
      <c r="G4" s="36"/>
      <c r="H4" s="49">
        <v>46543</v>
      </c>
    </row>
    <row r="5" spans="1:8" x14ac:dyDescent="0.25">
      <c r="A5" s="13">
        <v>3</v>
      </c>
      <c r="B5" s="8" t="s">
        <v>79</v>
      </c>
      <c r="C5" s="30" t="s">
        <v>80</v>
      </c>
      <c r="D5" s="36">
        <v>9309</v>
      </c>
      <c r="E5" s="36">
        <f>ROUND(D5/1.36,0)</f>
        <v>6845</v>
      </c>
      <c r="F5" s="36">
        <f>ROUND(E5*0.34,0)</f>
        <v>2327</v>
      </c>
      <c r="G5" s="36">
        <f>ROUND(E5*0.02,0)</f>
        <v>137</v>
      </c>
      <c r="H5" s="37"/>
    </row>
    <row r="6" spans="1:8" x14ac:dyDescent="0.25">
      <c r="A6" s="13">
        <v>4</v>
      </c>
      <c r="B6" s="8" t="s">
        <v>81</v>
      </c>
      <c r="C6" s="30" t="s">
        <v>82</v>
      </c>
      <c r="D6" s="36"/>
      <c r="E6" s="36"/>
      <c r="F6" s="36"/>
      <c r="G6" s="36"/>
      <c r="H6" s="37">
        <v>31650</v>
      </c>
    </row>
    <row r="7" spans="1:8" ht="26.25" x14ac:dyDescent="0.25">
      <c r="A7" s="13">
        <v>5</v>
      </c>
      <c r="B7" s="8" t="s">
        <v>83</v>
      </c>
      <c r="C7" s="30" t="s">
        <v>84</v>
      </c>
      <c r="D7" s="36"/>
      <c r="E7" s="36"/>
      <c r="F7" s="36"/>
      <c r="G7" s="36"/>
      <c r="H7" s="37">
        <v>4654</v>
      </c>
    </row>
    <row r="8" spans="1:8" x14ac:dyDescent="0.25">
      <c r="A8" s="13">
        <v>6</v>
      </c>
      <c r="B8" s="8" t="s">
        <v>85</v>
      </c>
      <c r="C8" s="30" t="s">
        <v>86</v>
      </c>
      <c r="D8" s="36">
        <v>9309</v>
      </c>
      <c r="E8" s="36">
        <f t="shared" ref="E8:E45" si="0">ROUND(D8/1.36,0)</f>
        <v>6845</v>
      </c>
      <c r="F8" s="36">
        <f>ROUND(E8*0.34,0)</f>
        <v>2327</v>
      </c>
      <c r="G8" s="36">
        <f t="shared" ref="G8:G45" si="1">ROUND(E8*0.02,0)</f>
        <v>137</v>
      </c>
      <c r="H8" s="37"/>
    </row>
    <row r="9" spans="1:8" x14ac:dyDescent="0.25">
      <c r="A9" s="13">
        <v>7</v>
      </c>
      <c r="B9" s="8" t="s">
        <v>87</v>
      </c>
      <c r="C9" s="30" t="s">
        <v>88</v>
      </c>
      <c r="D9" s="36">
        <v>9309</v>
      </c>
      <c r="E9" s="36">
        <f t="shared" si="0"/>
        <v>6845</v>
      </c>
      <c r="F9" s="36">
        <f>ROUND(E9*0.34,0)</f>
        <v>2327</v>
      </c>
      <c r="G9" s="36">
        <f t="shared" si="1"/>
        <v>137</v>
      </c>
      <c r="H9" s="37"/>
    </row>
    <row r="10" spans="1:8" x14ac:dyDescent="0.25">
      <c r="A10" s="13">
        <v>8</v>
      </c>
      <c r="B10" s="8" t="s">
        <v>89</v>
      </c>
      <c r="C10" s="30" t="s">
        <v>90</v>
      </c>
      <c r="D10" s="36">
        <v>46543</v>
      </c>
      <c r="E10" s="46">
        <v>34223</v>
      </c>
      <c r="F10" s="36">
        <f>ROUND(E10*0.34,0)</f>
        <v>11636</v>
      </c>
      <c r="G10" s="36">
        <f t="shared" si="1"/>
        <v>684</v>
      </c>
      <c r="H10" s="37"/>
    </row>
    <row r="11" spans="1:8" x14ac:dyDescent="0.25">
      <c r="A11" s="13">
        <v>9</v>
      </c>
      <c r="B11" s="8" t="s">
        <v>91</v>
      </c>
      <c r="C11" s="30" t="s">
        <v>92</v>
      </c>
      <c r="D11" s="36">
        <v>4654</v>
      </c>
      <c r="E11" s="36">
        <f t="shared" si="0"/>
        <v>3422</v>
      </c>
      <c r="F11" s="36">
        <f>ROUND(E11*0.34,0)+(1)</f>
        <v>1164</v>
      </c>
      <c r="G11" s="36">
        <f t="shared" si="1"/>
        <v>68</v>
      </c>
      <c r="H11" s="37"/>
    </row>
    <row r="12" spans="1:8" x14ac:dyDescent="0.25">
      <c r="A12" s="13">
        <v>10</v>
      </c>
      <c r="B12" s="8" t="s">
        <v>93</v>
      </c>
      <c r="C12" s="30" t="s">
        <v>94</v>
      </c>
      <c r="D12" s="36">
        <v>55853</v>
      </c>
      <c r="E12" s="36">
        <f t="shared" si="0"/>
        <v>41068</v>
      </c>
      <c r="F12" s="36">
        <f>ROUND(E12*0.34,0)+(1)</f>
        <v>13964</v>
      </c>
      <c r="G12" s="36">
        <f t="shared" si="1"/>
        <v>821</v>
      </c>
      <c r="H12" s="37"/>
    </row>
    <row r="13" spans="1:8" x14ac:dyDescent="0.25">
      <c r="A13" s="13">
        <v>11</v>
      </c>
      <c r="B13" s="8" t="s">
        <v>95</v>
      </c>
      <c r="C13" s="30" t="s">
        <v>96</v>
      </c>
      <c r="D13" s="36">
        <v>4654</v>
      </c>
      <c r="E13" s="36">
        <f t="shared" si="0"/>
        <v>3422</v>
      </c>
      <c r="F13" s="36">
        <f>ROUND(E13*0.34,0)+(1)</f>
        <v>1164</v>
      </c>
      <c r="G13" s="36">
        <f t="shared" si="1"/>
        <v>68</v>
      </c>
      <c r="H13" s="37"/>
    </row>
    <row r="14" spans="1:8" x14ac:dyDescent="0.25">
      <c r="A14" s="13">
        <v>12</v>
      </c>
      <c r="B14" s="8" t="s">
        <v>97</v>
      </c>
      <c r="C14" s="30" t="s">
        <v>98</v>
      </c>
      <c r="D14" s="36">
        <v>13963</v>
      </c>
      <c r="E14" s="36">
        <f t="shared" si="0"/>
        <v>10267</v>
      </c>
      <c r="F14" s="36">
        <f>ROUND(E14*0.34,0)</f>
        <v>3491</v>
      </c>
      <c r="G14" s="36">
        <f t="shared" si="1"/>
        <v>205</v>
      </c>
      <c r="H14" s="37"/>
    </row>
    <row r="15" spans="1:8" x14ac:dyDescent="0.25">
      <c r="A15" s="13">
        <v>13</v>
      </c>
      <c r="B15" s="8" t="s">
        <v>99</v>
      </c>
      <c r="C15" s="30" t="s">
        <v>100</v>
      </c>
      <c r="D15" s="36">
        <v>41890</v>
      </c>
      <c r="E15" s="36">
        <f t="shared" si="0"/>
        <v>30801</v>
      </c>
      <c r="F15" s="36">
        <f>ROUND(E15*0.34,0)+(1)</f>
        <v>10473</v>
      </c>
      <c r="G15" s="36">
        <f t="shared" si="1"/>
        <v>616</v>
      </c>
      <c r="H15" s="37"/>
    </row>
    <row r="16" spans="1:8" x14ac:dyDescent="0.25">
      <c r="A16" s="13">
        <v>14</v>
      </c>
      <c r="B16" s="8" t="s">
        <v>101</v>
      </c>
      <c r="C16" s="30" t="s">
        <v>102</v>
      </c>
      <c r="D16" s="36">
        <v>60507</v>
      </c>
      <c r="E16" s="36">
        <f t="shared" si="0"/>
        <v>44490</v>
      </c>
      <c r="F16" s="36">
        <f>ROUND(E16*0.34,0)</f>
        <v>15127</v>
      </c>
      <c r="G16" s="36">
        <f t="shared" si="1"/>
        <v>890</v>
      </c>
      <c r="H16" s="37"/>
    </row>
    <row r="17" spans="1:8" x14ac:dyDescent="0.25">
      <c r="A17" s="13">
        <v>15</v>
      </c>
      <c r="B17" s="8" t="s">
        <v>103</v>
      </c>
      <c r="C17" s="30" t="s">
        <v>104</v>
      </c>
      <c r="D17" s="36">
        <v>13963</v>
      </c>
      <c r="E17" s="36">
        <f t="shared" si="0"/>
        <v>10267</v>
      </c>
      <c r="F17" s="36">
        <f>ROUND(E17*0.34,0)</f>
        <v>3491</v>
      </c>
      <c r="G17" s="36">
        <f t="shared" si="1"/>
        <v>205</v>
      </c>
      <c r="H17" s="37"/>
    </row>
    <row r="18" spans="1:8" x14ac:dyDescent="0.25">
      <c r="A18" s="13">
        <v>16</v>
      </c>
      <c r="B18" s="8" t="s">
        <v>105</v>
      </c>
      <c r="C18" s="30" t="s">
        <v>106</v>
      </c>
      <c r="D18" s="36">
        <v>88433</v>
      </c>
      <c r="E18" s="36">
        <f t="shared" si="0"/>
        <v>65024</v>
      </c>
      <c r="F18" s="36">
        <f>ROUND(E18*0.34,0)+(1)</f>
        <v>22109</v>
      </c>
      <c r="G18" s="36">
        <f t="shared" si="1"/>
        <v>1300</v>
      </c>
      <c r="H18" s="37"/>
    </row>
    <row r="19" spans="1:8" x14ac:dyDescent="0.25">
      <c r="A19" s="13">
        <v>17</v>
      </c>
      <c r="B19" s="8" t="s">
        <v>107</v>
      </c>
      <c r="C19" s="30" t="s">
        <v>108</v>
      </c>
      <c r="D19" s="36">
        <v>9309</v>
      </c>
      <c r="E19" s="36">
        <f t="shared" si="0"/>
        <v>6845</v>
      </c>
      <c r="F19" s="36">
        <f>ROUND(E19*0.34,0)</f>
        <v>2327</v>
      </c>
      <c r="G19" s="36">
        <f t="shared" si="1"/>
        <v>137</v>
      </c>
      <c r="H19" s="37"/>
    </row>
    <row r="20" spans="1:8" x14ac:dyDescent="0.25">
      <c r="A20" s="13">
        <v>18</v>
      </c>
      <c r="B20" s="8" t="s">
        <v>109</v>
      </c>
      <c r="C20" s="30" t="s">
        <v>110</v>
      </c>
      <c r="D20" s="36">
        <v>79125</v>
      </c>
      <c r="E20" s="36">
        <f t="shared" si="0"/>
        <v>58180</v>
      </c>
      <c r="F20" s="36">
        <f>ROUND(E20*0.34,0)</f>
        <v>19781</v>
      </c>
      <c r="G20" s="36">
        <f t="shared" si="1"/>
        <v>1164</v>
      </c>
      <c r="H20" s="37"/>
    </row>
    <row r="21" spans="1:8" ht="26.25" x14ac:dyDescent="0.25">
      <c r="A21" s="13">
        <v>19</v>
      </c>
      <c r="B21" s="8" t="s">
        <v>111</v>
      </c>
      <c r="C21" s="30" t="s">
        <v>112</v>
      </c>
      <c r="D21" s="36">
        <v>97742</v>
      </c>
      <c r="E21" s="36">
        <f t="shared" si="0"/>
        <v>71869</v>
      </c>
      <c r="F21" s="36">
        <f>ROUND(E21*0.34,0)+(1)</f>
        <v>24436</v>
      </c>
      <c r="G21" s="36">
        <f t="shared" si="1"/>
        <v>1437</v>
      </c>
      <c r="H21" s="37"/>
    </row>
    <row r="22" spans="1:8" x14ac:dyDescent="0.25">
      <c r="A22" s="13">
        <v>20</v>
      </c>
      <c r="B22" s="8" t="s">
        <v>113</v>
      </c>
      <c r="C22" s="30" t="s">
        <v>114</v>
      </c>
      <c r="D22" s="36">
        <v>18618</v>
      </c>
      <c r="E22" s="36">
        <f t="shared" si="0"/>
        <v>13690</v>
      </c>
      <c r="F22" s="36">
        <f>ROUND(E22*0.34,0)+(-1)</f>
        <v>4654</v>
      </c>
      <c r="G22" s="36">
        <f t="shared" si="1"/>
        <v>274</v>
      </c>
      <c r="H22" s="37"/>
    </row>
    <row r="23" spans="1:8" x14ac:dyDescent="0.25">
      <c r="A23" s="13">
        <v>21</v>
      </c>
      <c r="B23" s="8" t="s">
        <v>115</v>
      </c>
      <c r="C23" s="30" t="s">
        <v>116</v>
      </c>
      <c r="D23" s="36">
        <v>102397</v>
      </c>
      <c r="E23" s="36">
        <f t="shared" si="0"/>
        <v>75292</v>
      </c>
      <c r="F23" s="36">
        <f>ROUND(E23*0.34,0)</f>
        <v>25599</v>
      </c>
      <c r="G23" s="36">
        <f t="shared" si="1"/>
        <v>1506</v>
      </c>
      <c r="H23" s="37"/>
    </row>
    <row r="24" spans="1:8" x14ac:dyDescent="0.25">
      <c r="A24" s="13">
        <v>22</v>
      </c>
      <c r="B24" s="8" t="s">
        <v>117</v>
      </c>
      <c r="C24" s="30" t="s">
        <v>118</v>
      </c>
      <c r="D24" s="36">
        <v>4654</v>
      </c>
      <c r="E24" s="36">
        <f t="shared" si="0"/>
        <v>3422</v>
      </c>
      <c r="F24" s="36">
        <f>ROUND(E24*0.34,0)+(1)</f>
        <v>1164</v>
      </c>
      <c r="G24" s="36">
        <f t="shared" si="1"/>
        <v>68</v>
      </c>
      <c r="H24" s="37"/>
    </row>
    <row r="25" spans="1:8" x14ac:dyDescent="0.25">
      <c r="A25" s="13">
        <v>23</v>
      </c>
      <c r="B25" s="8" t="s">
        <v>119</v>
      </c>
      <c r="C25" s="30" t="s">
        <v>120</v>
      </c>
      <c r="D25" s="36">
        <v>32581</v>
      </c>
      <c r="E25" s="36">
        <f t="shared" si="0"/>
        <v>23957</v>
      </c>
      <c r="F25" s="36">
        <f>ROUND(E25*0.34,0)</f>
        <v>8145</v>
      </c>
      <c r="G25" s="36">
        <f t="shared" si="1"/>
        <v>479</v>
      </c>
      <c r="H25" s="37"/>
    </row>
    <row r="26" spans="1:8" x14ac:dyDescent="0.25">
      <c r="A26" s="13">
        <v>24</v>
      </c>
      <c r="B26" s="8" t="s">
        <v>121</v>
      </c>
      <c r="C26" s="30" t="s">
        <v>122</v>
      </c>
      <c r="D26" s="36">
        <v>9309</v>
      </c>
      <c r="E26" s="36">
        <f t="shared" si="0"/>
        <v>6845</v>
      </c>
      <c r="F26" s="36">
        <f>ROUND(E26*0.34,0)</f>
        <v>2327</v>
      </c>
      <c r="G26" s="36">
        <f t="shared" si="1"/>
        <v>137</v>
      </c>
      <c r="H26" s="37"/>
    </row>
    <row r="27" spans="1:8" x14ac:dyDescent="0.25">
      <c r="A27" s="13">
        <v>25</v>
      </c>
      <c r="B27" s="8" t="s">
        <v>123</v>
      </c>
      <c r="C27" s="30" t="s">
        <v>124</v>
      </c>
      <c r="D27" s="36">
        <v>41890</v>
      </c>
      <c r="E27" s="36">
        <f t="shared" si="0"/>
        <v>30801</v>
      </c>
      <c r="F27" s="36">
        <f>ROUND(E27*0.34,0)+(1)</f>
        <v>10473</v>
      </c>
      <c r="G27" s="36">
        <f t="shared" si="1"/>
        <v>616</v>
      </c>
      <c r="H27" s="37"/>
    </row>
    <row r="28" spans="1:8" x14ac:dyDescent="0.25">
      <c r="A28" s="13">
        <v>26</v>
      </c>
      <c r="B28" s="8" t="s">
        <v>125</v>
      </c>
      <c r="C28" s="30" t="s">
        <v>126</v>
      </c>
      <c r="D28" s="36">
        <v>79125</v>
      </c>
      <c r="E28" s="36">
        <f t="shared" si="0"/>
        <v>58180</v>
      </c>
      <c r="F28" s="36">
        <f>ROUND(E28*0.34,0)</f>
        <v>19781</v>
      </c>
      <c r="G28" s="36">
        <f t="shared" si="1"/>
        <v>1164</v>
      </c>
      <c r="H28" s="37"/>
    </row>
    <row r="29" spans="1:8" ht="26.25" x14ac:dyDescent="0.25">
      <c r="A29" s="13">
        <v>27</v>
      </c>
      <c r="B29" s="8" t="s">
        <v>127</v>
      </c>
      <c r="C29" s="30" t="s">
        <v>128</v>
      </c>
      <c r="D29" s="36">
        <v>27926</v>
      </c>
      <c r="E29" s="36">
        <f t="shared" si="0"/>
        <v>20534</v>
      </c>
      <c r="F29" s="36">
        <f>ROUND(E29*0.34,0)+(-1)</f>
        <v>6981</v>
      </c>
      <c r="G29" s="36">
        <f t="shared" si="1"/>
        <v>411</v>
      </c>
      <c r="H29" s="37"/>
    </row>
    <row r="30" spans="1:8" x14ac:dyDescent="0.25">
      <c r="A30" s="13">
        <v>28</v>
      </c>
      <c r="B30" s="8" t="s">
        <v>129</v>
      </c>
      <c r="C30" s="30" t="s">
        <v>130</v>
      </c>
      <c r="D30" s="36">
        <v>92157</v>
      </c>
      <c r="E30" s="36">
        <f t="shared" si="0"/>
        <v>67763</v>
      </c>
      <c r="F30" s="36">
        <f>ROUND(E30*0.34,0)</f>
        <v>23039</v>
      </c>
      <c r="G30" s="36">
        <f t="shared" si="1"/>
        <v>1355</v>
      </c>
      <c r="H30" s="37"/>
    </row>
    <row r="31" spans="1:8" x14ac:dyDescent="0.25">
      <c r="A31" s="13">
        <v>29</v>
      </c>
      <c r="B31" s="8" t="s">
        <v>131</v>
      </c>
      <c r="C31" s="30" t="s">
        <v>132</v>
      </c>
      <c r="D31" s="36">
        <v>9402</v>
      </c>
      <c r="E31" s="36">
        <f t="shared" si="0"/>
        <v>6913</v>
      </c>
      <c r="F31" s="36">
        <f>ROUND(E31*0.34,0)+(1)</f>
        <v>2351</v>
      </c>
      <c r="G31" s="36">
        <f t="shared" si="1"/>
        <v>138</v>
      </c>
      <c r="H31" s="37"/>
    </row>
    <row r="32" spans="1:8" x14ac:dyDescent="0.25">
      <c r="A32" s="13">
        <v>30</v>
      </c>
      <c r="B32" s="8" t="s">
        <v>133</v>
      </c>
      <c r="C32" s="30" t="s">
        <v>134</v>
      </c>
      <c r="D32" s="36">
        <v>27926</v>
      </c>
      <c r="E32" s="36">
        <f t="shared" si="0"/>
        <v>20534</v>
      </c>
      <c r="F32" s="36">
        <f>ROUND(E32*0.34,0)+(-1)</f>
        <v>6981</v>
      </c>
      <c r="G32" s="36">
        <f t="shared" si="1"/>
        <v>411</v>
      </c>
      <c r="H32" s="37"/>
    </row>
    <row r="33" spans="1:8" ht="26.25" x14ac:dyDescent="0.25">
      <c r="A33" s="13">
        <v>31</v>
      </c>
      <c r="B33" s="8" t="s">
        <v>135</v>
      </c>
      <c r="C33" s="30" t="s">
        <v>136</v>
      </c>
      <c r="D33" s="36">
        <v>27926</v>
      </c>
      <c r="E33" s="36">
        <f t="shared" si="0"/>
        <v>20534</v>
      </c>
      <c r="F33" s="36">
        <f>ROUND(E33*0.34,0)+(-1)</f>
        <v>6981</v>
      </c>
      <c r="G33" s="36">
        <f t="shared" si="1"/>
        <v>411</v>
      </c>
      <c r="H33" s="37"/>
    </row>
    <row r="34" spans="1:8" x14ac:dyDescent="0.25">
      <c r="A34" s="13">
        <v>32</v>
      </c>
      <c r="B34" s="8" t="s">
        <v>137</v>
      </c>
      <c r="C34" s="30" t="s">
        <v>138</v>
      </c>
      <c r="D34" s="36">
        <v>121014</v>
      </c>
      <c r="E34" s="36">
        <f t="shared" si="0"/>
        <v>88981</v>
      </c>
      <c r="F34" s="36">
        <f>ROUND(E34*0.34,0)+(-1)</f>
        <v>30253</v>
      </c>
      <c r="G34" s="36">
        <f t="shared" si="1"/>
        <v>1780</v>
      </c>
      <c r="H34" s="37"/>
    </row>
    <row r="35" spans="1:8" ht="26.25" x14ac:dyDescent="0.25">
      <c r="A35" s="13">
        <v>33</v>
      </c>
      <c r="B35" s="8" t="s">
        <v>139</v>
      </c>
      <c r="C35" s="30" t="s">
        <v>140</v>
      </c>
      <c r="D35" s="36">
        <v>13963</v>
      </c>
      <c r="E35" s="36">
        <f t="shared" si="0"/>
        <v>10267</v>
      </c>
      <c r="F35" s="36">
        <f>ROUND(E35*0.34,0)</f>
        <v>3491</v>
      </c>
      <c r="G35" s="36">
        <f t="shared" si="1"/>
        <v>205</v>
      </c>
      <c r="H35" s="37"/>
    </row>
    <row r="36" spans="1:8" x14ac:dyDescent="0.25">
      <c r="A36" s="13">
        <v>34</v>
      </c>
      <c r="B36" s="8" t="s">
        <v>141</v>
      </c>
      <c r="C36" s="30" t="s">
        <v>142</v>
      </c>
      <c r="D36" s="36">
        <v>9309</v>
      </c>
      <c r="E36" s="36">
        <f t="shared" si="0"/>
        <v>6845</v>
      </c>
      <c r="F36" s="36">
        <f>ROUND(E36*0.34,0)</f>
        <v>2327</v>
      </c>
      <c r="G36" s="36">
        <f t="shared" si="1"/>
        <v>137</v>
      </c>
      <c r="H36" s="37"/>
    </row>
    <row r="37" spans="1:8" x14ac:dyDescent="0.25">
      <c r="A37" s="13">
        <v>35</v>
      </c>
      <c r="B37" s="8" t="s">
        <v>143</v>
      </c>
      <c r="C37" s="30" t="s">
        <v>144</v>
      </c>
      <c r="D37" s="36">
        <v>9309</v>
      </c>
      <c r="E37" s="36">
        <f t="shared" si="0"/>
        <v>6845</v>
      </c>
      <c r="F37" s="36">
        <f>ROUND(E37*0.34,0)</f>
        <v>2327</v>
      </c>
      <c r="G37" s="36">
        <f t="shared" si="1"/>
        <v>137</v>
      </c>
      <c r="H37" s="37"/>
    </row>
    <row r="38" spans="1:8" x14ac:dyDescent="0.25">
      <c r="A38" s="13">
        <v>36</v>
      </c>
      <c r="B38" s="8" t="s">
        <v>145</v>
      </c>
      <c r="C38" s="30" t="s">
        <v>146</v>
      </c>
      <c r="D38" s="36">
        <v>27926</v>
      </c>
      <c r="E38" s="36">
        <f t="shared" si="0"/>
        <v>20534</v>
      </c>
      <c r="F38" s="36">
        <f>ROUND(E38*0.34,0)+(-1)</f>
        <v>6981</v>
      </c>
      <c r="G38" s="36">
        <f t="shared" si="1"/>
        <v>411</v>
      </c>
      <c r="H38" s="37"/>
    </row>
    <row r="39" spans="1:8" x14ac:dyDescent="0.25">
      <c r="A39" s="13">
        <v>37</v>
      </c>
      <c r="B39" s="8" t="s">
        <v>147</v>
      </c>
      <c r="C39" s="30" t="s">
        <v>148</v>
      </c>
      <c r="D39" s="36">
        <v>130323</v>
      </c>
      <c r="E39" s="36">
        <f t="shared" si="0"/>
        <v>95826</v>
      </c>
      <c r="F39" s="36">
        <f>ROUND(E39*0.34,0)+(-1)</f>
        <v>32580</v>
      </c>
      <c r="G39" s="36">
        <f t="shared" si="1"/>
        <v>1917</v>
      </c>
      <c r="H39" s="37"/>
    </row>
    <row r="40" spans="1:8" x14ac:dyDescent="0.25">
      <c r="A40" s="13">
        <v>38</v>
      </c>
      <c r="B40" s="8" t="s">
        <v>149</v>
      </c>
      <c r="C40" s="30" t="s">
        <v>150</v>
      </c>
      <c r="D40" s="36">
        <v>18618</v>
      </c>
      <c r="E40" s="36">
        <f t="shared" si="0"/>
        <v>13690</v>
      </c>
      <c r="F40" s="36">
        <f>ROUND(E40*0.34,0)+(-1)</f>
        <v>4654</v>
      </c>
      <c r="G40" s="36">
        <f t="shared" si="1"/>
        <v>274</v>
      </c>
      <c r="H40" s="37"/>
    </row>
    <row r="41" spans="1:8" x14ac:dyDescent="0.25">
      <c r="A41" s="13">
        <v>39</v>
      </c>
      <c r="B41" s="8" t="s">
        <v>151</v>
      </c>
      <c r="C41" s="30" t="s">
        <v>152</v>
      </c>
      <c r="D41" s="36">
        <v>18618</v>
      </c>
      <c r="E41" s="36">
        <f t="shared" si="0"/>
        <v>13690</v>
      </c>
      <c r="F41" s="36">
        <f>ROUND(E41*0.34,0)+(-1)</f>
        <v>4654</v>
      </c>
      <c r="G41" s="36">
        <f t="shared" si="1"/>
        <v>274</v>
      </c>
      <c r="H41" s="37"/>
    </row>
    <row r="42" spans="1:8" x14ac:dyDescent="0.25">
      <c r="A42" s="13">
        <v>40</v>
      </c>
      <c r="B42" s="8" t="s">
        <v>153</v>
      </c>
      <c r="C42" s="30" t="s">
        <v>154</v>
      </c>
      <c r="D42" s="36">
        <v>79125</v>
      </c>
      <c r="E42" s="36">
        <f t="shared" si="0"/>
        <v>58180</v>
      </c>
      <c r="F42" s="36">
        <f>ROUND(E42*0.34,0)</f>
        <v>19781</v>
      </c>
      <c r="G42" s="36">
        <f t="shared" si="1"/>
        <v>1164</v>
      </c>
      <c r="H42" s="37"/>
    </row>
    <row r="43" spans="1:8" x14ac:dyDescent="0.25">
      <c r="A43" s="13">
        <v>41</v>
      </c>
      <c r="B43" s="8" t="s">
        <v>155</v>
      </c>
      <c r="C43" s="30" t="s">
        <v>156</v>
      </c>
      <c r="D43" s="36">
        <v>32581</v>
      </c>
      <c r="E43" s="36">
        <f t="shared" si="0"/>
        <v>23957</v>
      </c>
      <c r="F43" s="36">
        <f>ROUND(E43*0.34,0)</f>
        <v>8145</v>
      </c>
      <c r="G43" s="36">
        <f t="shared" si="1"/>
        <v>479</v>
      </c>
      <c r="H43" s="37"/>
    </row>
    <row r="44" spans="1:8" x14ac:dyDescent="0.25">
      <c r="A44" s="13">
        <v>42</v>
      </c>
      <c r="B44" s="8" t="s">
        <v>157</v>
      </c>
      <c r="C44" s="30" t="s">
        <v>158</v>
      </c>
      <c r="D44" s="36">
        <v>69816</v>
      </c>
      <c r="E44" s="36">
        <f t="shared" si="0"/>
        <v>51335</v>
      </c>
      <c r="F44" s="36">
        <f>ROUND(E44*0.34,0)</f>
        <v>17454</v>
      </c>
      <c r="G44" s="36">
        <f t="shared" si="1"/>
        <v>1027</v>
      </c>
      <c r="H44" s="37"/>
    </row>
    <row r="45" spans="1:8" ht="15.75" thickBot="1" x14ac:dyDescent="0.3">
      <c r="A45" s="20">
        <v>43</v>
      </c>
      <c r="B45" s="21" t="s">
        <v>159</v>
      </c>
      <c r="C45" s="31" t="s">
        <v>160</v>
      </c>
      <c r="D45" s="44">
        <v>41890</v>
      </c>
      <c r="E45" s="44">
        <f t="shared" si="0"/>
        <v>30801</v>
      </c>
      <c r="F45" s="44">
        <f>ROUND(E45*0.34,0)+(1)</f>
        <v>10473</v>
      </c>
      <c r="G45" s="44">
        <f t="shared" si="1"/>
        <v>616</v>
      </c>
      <c r="H45" s="45"/>
    </row>
    <row r="46" spans="1:8" ht="20.100000000000001" customHeight="1" thickBot="1" x14ac:dyDescent="0.3">
      <c r="A46" s="14">
        <v>43</v>
      </c>
      <c r="B46" s="56" t="s">
        <v>73</v>
      </c>
      <c r="C46" s="56"/>
      <c r="D46" s="47">
        <f>SUM(D3:D45)</f>
        <v>1600275</v>
      </c>
      <c r="E46" s="47">
        <f>SUM(E3:E45)</f>
        <v>1176674</v>
      </c>
      <c r="F46" s="47">
        <f>SUM(F3:F45)</f>
        <v>400067</v>
      </c>
      <c r="G46" s="47">
        <f>SUM(G3:G45)</f>
        <v>23534</v>
      </c>
      <c r="H46" s="48">
        <f>SUM(H3:H45)</f>
        <v>82847</v>
      </c>
    </row>
    <row r="47" spans="1:8" ht="15.75" thickBot="1" x14ac:dyDescent="0.3">
      <c r="A47" s="7"/>
      <c r="B47" s="7"/>
      <c r="C47" s="7"/>
      <c r="D47" s="7"/>
      <c r="E47" s="7"/>
      <c r="F47" s="7"/>
      <c r="G47" s="7"/>
      <c r="H47" s="7"/>
    </row>
    <row r="48" spans="1:8" ht="15.75" thickBot="1" x14ac:dyDescent="0.3">
      <c r="A48" s="7"/>
      <c r="B48" s="9" t="s">
        <v>883</v>
      </c>
      <c r="C48" s="42">
        <f>D46+H46</f>
        <v>1683122</v>
      </c>
      <c r="D48" s="10"/>
      <c r="E48" s="10"/>
      <c r="F48" s="10"/>
      <c r="G48" s="10"/>
      <c r="H48" s="11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46:C46"/>
  </mergeCells>
  <pageMargins left="0.7" right="0.7" top="0.75" bottom="0.7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15" sqref="C15"/>
    </sheetView>
  </sheetViews>
  <sheetFormatPr defaultRowHeight="15" x14ac:dyDescent="0.25"/>
  <cols>
    <col min="1" max="1" width="4.5703125" style="2" customWidth="1"/>
    <col min="2" max="2" width="10" customWidth="1"/>
    <col min="3" max="3" width="62.42578125" customWidth="1"/>
    <col min="4" max="5" width="11" bestFit="1" customWidth="1"/>
    <col min="6" max="6" width="9.7109375" bestFit="1" customWidth="1"/>
    <col min="7" max="7" width="9.28515625" customWidth="1"/>
    <col min="8" max="8" width="8.7109375" bestFit="1" customWidth="1"/>
  </cols>
  <sheetData>
    <row r="1" spans="1:8" ht="30" customHeight="1" thickBot="1" x14ac:dyDescent="0.35">
      <c r="B1" s="54" t="s">
        <v>161</v>
      </c>
      <c r="C1" s="55"/>
      <c r="D1" s="55"/>
      <c r="E1" s="55"/>
      <c r="F1" s="55"/>
      <c r="G1" s="55"/>
      <c r="H1" s="55"/>
    </row>
    <row r="2" spans="1:8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x14ac:dyDescent="0.25">
      <c r="A3" s="13">
        <v>1</v>
      </c>
      <c r="B3" s="12" t="s">
        <v>162</v>
      </c>
      <c r="C3" s="29" t="s">
        <v>163</v>
      </c>
      <c r="D3" s="34">
        <v>18618</v>
      </c>
      <c r="E3" s="34">
        <f t="shared" ref="E3:E8" si="0">ROUND(D3/1.36,0)</f>
        <v>13690</v>
      </c>
      <c r="F3" s="34">
        <f>ROUND(E3*0.34,0)+(-1)</f>
        <v>4654</v>
      </c>
      <c r="G3" s="34">
        <f t="shared" ref="G3:G8" si="1">ROUND(E3*0.02,0)</f>
        <v>274</v>
      </c>
      <c r="H3" s="35"/>
    </row>
    <row r="4" spans="1:8" x14ac:dyDescent="0.25">
      <c r="A4" s="13">
        <v>2</v>
      </c>
      <c r="B4" s="8" t="s">
        <v>164</v>
      </c>
      <c r="C4" s="30" t="s">
        <v>165</v>
      </c>
      <c r="D4" s="36">
        <v>65161</v>
      </c>
      <c r="E4" s="36">
        <f t="shared" si="0"/>
        <v>47913</v>
      </c>
      <c r="F4" s="36">
        <f>ROUND(E4*0.34,0)</f>
        <v>16290</v>
      </c>
      <c r="G4" s="36">
        <f t="shared" si="1"/>
        <v>958</v>
      </c>
      <c r="H4" s="37"/>
    </row>
    <row r="5" spans="1:8" ht="26.25" x14ac:dyDescent="0.25">
      <c r="A5" s="13">
        <v>3</v>
      </c>
      <c r="B5" s="8" t="s">
        <v>166</v>
      </c>
      <c r="C5" s="30" t="s">
        <v>167</v>
      </c>
      <c r="D5" s="36">
        <v>9309</v>
      </c>
      <c r="E5" s="36">
        <f t="shared" si="0"/>
        <v>6845</v>
      </c>
      <c r="F5" s="36">
        <f>ROUND(E5*0.34,0)</f>
        <v>2327</v>
      </c>
      <c r="G5" s="36">
        <f t="shared" si="1"/>
        <v>137</v>
      </c>
      <c r="H5" s="37"/>
    </row>
    <row r="6" spans="1:8" ht="26.25" x14ac:dyDescent="0.25">
      <c r="A6" s="13">
        <v>4</v>
      </c>
      <c r="B6" s="8" t="s">
        <v>168</v>
      </c>
      <c r="C6" s="30" t="s">
        <v>169</v>
      </c>
      <c r="D6" s="36">
        <v>13963</v>
      </c>
      <c r="E6" s="36">
        <f t="shared" si="0"/>
        <v>10267</v>
      </c>
      <c r="F6" s="36">
        <f>ROUND(E6*0.34,0)</f>
        <v>3491</v>
      </c>
      <c r="G6" s="36">
        <f t="shared" si="1"/>
        <v>205</v>
      </c>
      <c r="H6" s="37"/>
    </row>
    <row r="7" spans="1:8" x14ac:dyDescent="0.25">
      <c r="A7" s="13">
        <v>5</v>
      </c>
      <c r="B7" s="8" t="s">
        <v>170</v>
      </c>
      <c r="C7" s="30" t="s">
        <v>171</v>
      </c>
      <c r="D7" s="36">
        <v>55853</v>
      </c>
      <c r="E7" s="36">
        <f t="shared" si="0"/>
        <v>41068</v>
      </c>
      <c r="F7" s="36">
        <f>ROUND(E7*0.34,0)+(1)</f>
        <v>13964</v>
      </c>
      <c r="G7" s="36">
        <f t="shared" si="1"/>
        <v>821</v>
      </c>
      <c r="H7" s="37"/>
    </row>
    <row r="8" spans="1:8" ht="26.25" x14ac:dyDescent="0.25">
      <c r="A8" s="13">
        <v>6</v>
      </c>
      <c r="B8" s="8" t="s">
        <v>172</v>
      </c>
      <c r="C8" s="30" t="s">
        <v>173</v>
      </c>
      <c r="D8" s="36">
        <v>60507</v>
      </c>
      <c r="E8" s="36">
        <f t="shared" si="0"/>
        <v>44490</v>
      </c>
      <c r="F8" s="36">
        <f>ROUND(E8*0.34,0)</f>
        <v>15127</v>
      </c>
      <c r="G8" s="36">
        <f t="shared" si="1"/>
        <v>890</v>
      </c>
      <c r="H8" s="37"/>
    </row>
    <row r="9" spans="1:8" ht="26.25" x14ac:dyDescent="0.25">
      <c r="A9" s="13">
        <v>7</v>
      </c>
      <c r="B9" s="8" t="s">
        <v>174</v>
      </c>
      <c r="C9" s="30" t="s">
        <v>175</v>
      </c>
      <c r="D9" s="36"/>
      <c r="E9" s="36"/>
      <c r="F9" s="36"/>
      <c r="G9" s="36"/>
      <c r="H9" s="37">
        <v>9309</v>
      </c>
    </row>
    <row r="10" spans="1:8" ht="26.25" x14ac:dyDescent="0.25">
      <c r="A10" s="13">
        <v>8</v>
      </c>
      <c r="B10" s="8" t="s">
        <v>176</v>
      </c>
      <c r="C10" s="30" t="s">
        <v>177</v>
      </c>
      <c r="D10" s="36">
        <v>18618</v>
      </c>
      <c r="E10" s="36">
        <f t="shared" ref="E10:E30" si="2">ROUND(D10/1.36,0)</f>
        <v>13690</v>
      </c>
      <c r="F10" s="36">
        <f>ROUND(E10*0.34,0)+(-1)</f>
        <v>4654</v>
      </c>
      <c r="G10" s="36">
        <f t="shared" ref="G10:G30" si="3">ROUND(E10*0.02,0)</f>
        <v>274</v>
      </c>
      <c r="H10" s="37"/>
    </row>
    <row r="11" spans="1:8" x14ac:dyDescent="0.25">
      <c r="A11" s="13">
        <v>9</v>
      </c>
      <c r="B11" s="8" t="s">
        <v>178</v>
      </c>
      <c r="C11" s="30" t="s">
        <v>179</v>
      </c>
      <c r="D11" s="36">
        <v>37235</v>
      </c>
      <c r="E11" s="36">
        <f t="shared" si="2"/>
        <v>27379</v>
      </c>
      <c r="F11" s="36">
        <f>ROUND(E11*0.34,0)+(-1)</f>
        <v>9308</v>
      </c>
      <c r="G11" s="36">
        <f t="shared" si="3"/>
        <v>548</v>
      </c>
      <c r="H11" s="37"/>
    </row>
    <row r="12" spans="1:8" x14ac:dyDescent="0.25">
      <c r="A12" s="13">
        <v>10</v>
      </c>
      <c r="B12" s="8" t="s">
        <v>180</v>
      </c>
      <c r="C12" s="30" t="s">
        <v>181</v>
      </c>
      <c r="D12" s="36">
        <v>46543</v>
      </c>
      <c r="E12" s="46">
        <v>34223</v>
      </c>
      <c r="F12" s="36">
        <f>ROUND(E12*0.34,0)</f>
        <v>11636</v>
      </c>
      <c r="G12" s="36">
        <f t="shared" si="3"/>
        <v>684</v>
      </c>
      <c r="H12" s="37"/>
    </row>
    <row r="13" spans="1:8" x14ac:dyDescent="0.25">
      <c r="A13" s="13">
        <v>11</v>
      </c>
      <c r="B13" s="8" t="s">
        <v>182</v>
      </c>
      <c r="C13" s="30" t="s">
        <v>183</v>
      </c>
      <c r="D13" s="36">
        <v>9309</v>
      </c>
      <c r="E13" s="36">
        <f t="shared" si="2"/>
        <v>6845</v>
      </c>
      <c r="F13" s="36">
        <f>ROUND(E13*0.34,0)</f>
        <v>2327</v>
      </c>
      <c r="G13" s="36">
        <f t="shared" si="3"/>
        <v>137</v>
      </c>
      <c r="H13" s="37"/>
    </row>
    <row r="14" spans="1:8" x14ac:dyDescent="0.25">
      <c r="A14" s="13">
        <v>12</v>
      </c>
      <c r="B14" s="8" t="s">
        <v>184</v>
      </c>
      <c r="C14" s="30" t="s">
        <v>185</v>
      </c>
      <c r="D14" s="36">
        <v>107051</v>
      </c>
      <c r="E14" s="36">
        <f t="shared" si="2"/>
        <v>78714</v>
      </c>
      <c r="F14" s="36">
        <f>ROUND(E14*0.34,0)</f>
        <v>26763</v>
      </c>
      <c r="G14" s="36">
        <f t="shared" si="3"/>
        <v>1574</v>
      </c>
      <c r="H14" s="37"/>
    </row>
    <row r="15" spans="1:8" ht="26.25" x14ac:dyDescent="0.25">
      <c r="A15" s="13">
        <v>13</v>
      </c>
      <c r="B15" s="8" t="s">
        <v>186</v>
      </c>
      <c r="C15" s="30" t="s">
        <v>187</v>
      </c>
      <c r="D15" s="36">
        <v>27926</v>
      </c>
      <c r="E15" s="36">
        <f t="shared" si="2"/>
        <v>20534</v>
      </c>
      <c r="F15" s="36">
        <f>ROUND(E15*0.34,0)+(-1)</f>
        <v>6981</v>
      </c>
      <c r="G15" s="36">
        <f t="shared" si="3"/>
        <v>411</v>
      </c>
      <c r="H15" s="37"/>
    </row>
    <row r="16" spans="1:8" x14ac:dyDescent="0.25">
      <c r="A16" s="13">
        <v>14</v>
      </c>
      <c r="B16" s="8" t="s">
        <v>188</v>
      </c>
      <c r="C16" s="30" t="s">
        <v>189</v>
      </c>
      <c r="D16" s="36">
        <v>9309</v>
      </c>
      <c r="E16" s="36">
        <f t="shared" si="2"/>
        <v>6845</v>
      </c>
      <c r="F16" s="36">
        <f>ROUND(E16*0.34,0)</f>
        <v>2327</v>
      </c>
      <c r="G16" s="36">
        <f t="shared" si="3"/>
        <v>137</v>
      </c>
      <c r="H16" s="37"/>
    </row>
    <row r="17" spans="1:8" x14ac:dyDescent="0.25">
      <c r="A17" s="13">
        <v>15</v>
      </c>
      <c r="B17" s="8" t="s">
        <v>190</v>
      </c>
      <c r="C17" s="30" t="s">
        <v>191</v>
      </c>
      <c r="D17" s="36">
        <v>9309</v>
      </c>
      <c r="E17" s="36">
        <f t="shared" si="2"/>
        <v>6845</v>
      </c>
      <c r="F17" s="36">
        <f>ROUND(E17*0.34,0)</f>
        <v>2327</v>
      </c>
      <c r="G17" s="36">
        <f t="shared" si="3"/>
        <v>137</v>
      </c>
      <c r="H17" s="37"/>
    </row>
    <row r="18" spans="1:8" x14ac:dyDescent="0.25">
      <c r="A18" s="13">
        <v>16</v>
      </c>
      <c r="B18" s="8" t="s">
        <v>192</v>
      </c>
      <c r="C18" s="30" t="s">
        <v>193</v>
      </c>
      <c r="D18" s="36">
        <v>442260</v>
      </c>
      <c r="E18" s="36">
        <f t="shared" si="2"/>
        <v>325191</v>
      </c>
      <c r="F18" s="36">
        <f>ROUND(E18*0.34,0)</f>
        <v>110565</v>
      </c>
      <c r="G18" s="36">
        <f t="shared" si="3"/>
        <v>6504</v>
      </c>
      <c r="H18" s="37"/>
    </row>
    <row r="19" spans="1:8" x14ac:dyDescent="0.25">
      <c r="A19" s="13">
        <v>17</v>
      </c>
      <c r="B19" s="8" t="s">
        <v>194</v>
      </c>
      <c r="C19" s="30" t="s">
        <v>195</v>
      </c>
      <c r="D19" s="36">
        <v>181521</v>
      </c>
      <c r="E19" s="36">
        <f t="shared" si="2"/>
        <v>133471</v>
      </c>
      <c r="F19" s="36">
        <f>ROUND(E19*0.34,0)+(1)</f>
        <v>45381</v>
      </c>
      <c r="G19" s="36">
        <f t="shared" si="3"/>
        <v>2669</v>
      </c>
      <c r="H19" s="37"/>
    </row>
    <row r="20" spans="1:8" x14ac:dyDescent="0.25">
      <c r="A20" s="13">
        <v>18</v>
      </c>
      <c r="B20" s="8" t="s">
        <v>196</v>
      </c>
      <c r="C20" s="30" t="s">
        <v>197</v>
      </c>
      <c r="D20" s="36">
        <v>69816</v>
      </c>
      <c r="E20" s="36">
        <f t="shared" si="2"/>
        <v>51335</v>
      </c>
      <c r="F20" s="36">
        <f>ROUND(E20*0.34,0)</f>
        <v>17454</v>
      </c>
      <c r="G20" s="36">
        <f t="shared" si="3"/>
        <v>1027</v>
      </c>
      <c r="H20" s="37"/>
    </row>
    <row r="21" spans="1:8" x14ac:dyDescent="0.25">
      <c r="A21" s="13">
        <v>19</v>
      </c>
      <c r="B21" s="8" t="s">
        <v>198</v>
      </c>
      <c r="C21" s="30" t="s">
        <v>199</v>
      </c>
      <c r="D21" s="36">
        <v>60507</v>
      </c>
      <c r="E21" s="36">
        <f t="shared" si="2"/>
        <v>44490</v>
      </c>
      <c r="F21" s="36">
        <f>ROUND(E21*0.34,0)</f>
        <v>15127</v>
      </c>
      <c r="G21" s="36">
        <f t="shared" si="3"/>
        <v>890</v>
      </c>
      <c r="H21" s="37"/>
    </row>
    <row r="22" spans="1:8" ht="26.25" x14ac:dyDescent="0.25">
      <c r="A22" s="13">
        <v>20</v>
      </c>
      <c r="B22" s="8" t="s">
        <v>200</v>
      </c>
      <c r="C22" s="30" t="s">
        <v>201</v>
      </c>
      <c r="D22" s="36">
        <v>9402</v>
      </c>
      <c r="E22" s="36">
        <f t="shared" si="2"/>
        <v>6913</v>
      </c>
      <c r="F22" s="36">
        <f>ROUND(E22*0.34,0)+(1)</f>
        <v>2351</v>
      </c>
      <c r="G22" s="36">
        <f t="shared" si="3"/>
        <v>138</v>
      </c>
      <c r="H22" s="37"/>
    </row>
    <row r="23" spans="1:8" x14ac:dyDescent="0.25">
      <c r="A23" s="13">
        <v>21</v>
      </c>
      <c r="B23" s="8" t="s">
        <v>202</v>
      </c>
      <c r="C23" s="30" t="s">
        <v>203</v>
      </c>
      <c r="D23" s="36">
        <v>46544</v>
      </c>
      <c r="E23" s="36">
        <f t="shared" si="2"/>
        <v>34224</v>
      </c>
      <c r="F23" s="36">
        <f>ROUND(E23*0.34,0)</f>
        <v>11636</v>
      </c>
      <c r="G23" s="36">
        <f t="shared" si="3"/>
        <v>684</v>
      </c>
      <c r="H23" s="37"/>
    </row>
    <row r="24" spans="1:8" x14ac:dyDescent="0.25">
      <c r="A24" s="13">
        <v>22</v>
      </c>
      <c r="B24" s="8" t="s">
        <v>204</v>
      </c>
      <c r="C24" s="30" t="s">
        <v>205</v>
      </c>
      <c r="D24" s="36">
        <v>46544</v>
      </c>
      <c r="E24" s="36">
        <f t="shared" si="2"/>
        <v>34224</v>
      </c>
      <c r="F24" s="36">
        <f>ROUND(E24*0.34,0)</f>
        <v>11636</v>
      </c>
      <c r="G24" s="36">
        <f t="shared" si="3"/>
        <v>684</v>
      </c>
      <c r="H24" s="37"/>
    </row>
    <row r="25" spans="1:8" x14ac:dyDescent="0.25">
      <c r="A25" s="13">
        <v>23</v>
      </c>
      <c r="B25" s="8" t="s">
        <v>206</v>
      </c>
      <c r="C25" s="30" t="s">
        <v>207</v>
      </c>
      <c r="D25" s="36">
        <v>46544</v>
      </c>
      <c r="E25" s="36">
        <f t="shared" si="2"/>
        <v>34224</v>
      </c>
      <c r="F25" s="36">
        <f>ROUND(E25*0.34,0)</f>
        <v>11636</v>
      </c>
      <c r="G25" s="36">
        <f t="shared" si="3"/>
        <v>684</v>
      </c>
      <c r="H25" s="37"/>
    </row>
    <row r="26" spans="1:8" x14ac:dyDescent="0.25">
      <c r="A26" s="13">
        <v>24</v>
      </c>
      <c r="B26" s="8" t="s">
        <v>208</v>
      </c>
      <c r="C26" s="30" t="s">
        <v>209</v>
      </c>
      <c r="D26" s="36">
        <v>69816</v>
      </c>
      <c r="E26" s="36">
        <f t="shared" si="2"/>
        <v>51335</v>
      </c>
      <c r="F26" s="36">
        <f>ROUND(E26*0.34,0)</f>
        <v>17454</v>
      </c>
      <c r="G26" s="36">
        <f t="shared" si="3"/>
        <v>1027</v>
      </c>
      <c r="H26" s="37"/>
    </row>
    <row r="27" spans="1:8" x14ac:dyDescent="0.25">
      <c r="A27" s="13">
        <v>25</v>
      </c>
      <c r="B27" s="8" t="s">
        <v>210</v>
      </c>
      <c r="C27" s="30" t="s">
        <v>211</v>
      </c>
      <c r="D27" s="36">
        <v>27926</v>
      </c>
      <c r="E27" s="36">
        <f t="shared" si="2"/>
        <v>20534</v>
      </c>
      <c r="F27" s="36">
        <f>ROUND(E27*0.34,0)+(-1)</f>
        <v>6981</v>
      </c>
      <c r="G27" s="36">
        <f t="shared" si="3"/>
        <v>411</v>
      </c>
      <c r="H27" s="37"/>
    </row>
    <row r="28" spans="1:8" x14ac:dyDescent="0.25">
      <c r="A28" s="13">
        <v>26</v>
      </c>
      <c r="B28" s="8" t="s">
        <v>212</v>
      </c>
      <c r="C28" s="30" t="s">
        <v>213</v>
      </c>
      <c r="D28" s="36">
        <v>9309</v>
      </c>
      <c r="E28" s="36">
        <f t="shared" si="2"/>
        <v>6845</v>
      </c>
      <c r="F28" s="36">
        <f>ROUND(E28*0.34,0)</f>
        <v>2327</v>
      </c>
      <c r="G28" s="36">
        <f t="shared" si="3"/>
        <v>137</v>
      </c>
      <c r="H28" s="37"/>
    </row>
    <row r="29" spans="1:8" x14ac:dyDescent="0.25">
      <c r="A29" s="13">
        <v>27</v>
      </c>
      <c r="B29" s="8" t="s">
        <v>214</v>
      </c>
      <c r="C29" s="30" t="s">
        <v>215</v>
      </c>
      <c r="D29" s="36">
        <v>13963</v>
      </c>
      <c r="E29" s="36">
        <f t="shared" si="2"/>
        <v>10267</v>
      </c>
      <c r="F29" s="36">
        <f>ROUND(E29*0.34,0)</f>
        <v>3491</v>
      </c>
      <c r="G29" s="36">
        <f t="shared" si="3"/>
        <v>205</v>
      </c>
      <c r="H29" s="37"/>
    </row>
    <row r="30" spans="1:8" x14ac:dyDescent="0.25">
      <c r="A30" s="13">
        <v>28</v>
      </c>
      <c r="B30" s="8" t="s">
        <v>216</v>
      </c>
      <c r="C30" s="30" t="s">
        <v>217</v>
      </c>
      <c r="D30" s="36">
        <v>9309</v>
      </c>
      <c r="E30" s="36">
        <f t="shared" si="2"/>
        <v>6845</v>
      </c>
      <c r="F30" s="36">
        <f>ROUND(E30*0.34,0)</f>
        <v>2327</v>
      </c>
      <c r="G30" s="36">
        <f t="shared" si="3"/>
        <v>137</v>
      </c>
      <c r="H30" s="37"/>
    </row>
    <row r="31" spans="1:8" ht="26.25" x14ac:dyDescent="0.25">
      <c r="A31" s="13">
        <v>29</v>
      </c>
      <c r="B31" s="8" t="s">
        <v>218</v>
      </c>
      <c r="C31" s="30" t="s">
        <v>219</v>
      </c>
      <c r="D31" s="36"/>
      <c r="E31" s="36"/>
      <c r="F31" s="36"/>
      <c r="G31" s="36"/>
      <c r="H31" s="37">
        <v>23272</v>
      </c>
    </row>
    <row r="32" spans="1:8" x14ac:dyDescent="0.25">
      <c r="A32" s="13">
        <v>30</v>
      </c>
      <c r="B32" s="8" t="s">
        <v>220</v>
      </c>
      <c r="C32" s="30" t="s">
        <v>221</v>
      </c>
      <c r="D32" s="36">
        <v>9309</v>
      </c>
      <c r="E32" s="36">
        <f>ROUND(D32/1.36,0)</f>
        <v>6845</v>
      </c>
      <c r="F32" s="36">
        <f>ROUND(E32*0.34,0)</f>
        <v>2327</v>
      </c>
      <c r="G32" s="36">
        <f>ROUND(E32*0.02,0)</f>
        <v>137</v>
      </c>
      <c r="H32" s="37"/>
    </row>
    <row r="33" spans="1:8" x14ac:dyDescent="0.25">
      <c r="A33" s="13">
        <v>31</v>
      </c>
      <c r="B33" s="8" t="s">
        <v>222</v>
      </c>
      <c r="C33" s="30" t="s">
        <v>223</v>
      </c>
      <c r="D33" s="36">
        <v>41890</v>
      </c>
      <c r="E33" s="36">
        <f>ROUND(D33/1.36,0)</f>
        <v>30801</v>
      </c>
      <c r="F33" s="36">
        <f>ROUND(E33*0.34,0)+(1)</f>
        <v>10473</v>
      </c>
      <c r="G33" s="36">
        <f>ROUND(E33*0.02,0)</f>
        <v>616</v>
      </c>
      <c r="H33" s="37"/>
    </row>
    <row r="34" spans="1:8" ht="20.100000000000001" customHeight="1" thickBot="1" x14ac:dyDescent="0.3">
      <c r="A34" s="14">
        <v>31</v>
      </c>
      <c r="B34" s="58" t="s">
        <v>73</v>
      </c>
      <c r="C34" s="58"/>
      <c r="D34" s="50">
        <f>SUM(D3:D33)</f>
        <v>1573371</v>
      </c>
      <c r="E34" s="50">
        <f>SUM(E3:E33)</f>
        <v>1156892</v>
      </c>
      <c r="F34" s="50">
        <f>SUM(F3:F33)</f>
        <v>393342</v>
      </c>
      <c r="G34" s="50">
        <f>SUM(G3:G33)</f>
        <v>23137</v>
      </c>
      <c r="H34" s="51">
        <f>SUM(H3:H33)</f>
        <v>32581</v>
      </c>
    </row>
    <row r="35" spans="1:8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8" ht="15.75" thickBot="1" x14ac:dyDescent="0.3">
      <c r="A36" s="7"/>
      <c r="B36" s="9" t="s">
        <v>883</v>
      </c>
      <c r="C36" s="42">
        <f>D34+H34</f>
        <v>1605952</v>
      </c>
      <c r="D36" s="10"/>
      <c r="E36" s="10"/>
      <c r="F36" s="10"/>
      <c r="G36" s="10"/>
      <c r="H36" s="11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4:C34"/>
  </mergeCells>
  <pageMargins left="0.7" right="0.7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activeCellId="1" sqref="D3:H18 C20"/>
    </sheetView>
  </sheetViews>
  <sheetFormatPr defaultRowHeight="15" x14ac:dyDescent="0.25"/>
  <cols>
    <col min="1" max="1" width="4.42578125" style="2" customWidth="1"/>
    <col min="2" max="2" width="10.28515625" customWidth="1"/>
    <col min="3" max="3" width="61.7109375" customWidth="1"/>
    <col min="4" max="5" width="11" bestFit="1" customWidth="1"/>
    <col min="6" max="6" width="9.5703125" bestFit="1" customWidth="1"/>
    <col min="7" max="7" width="9.140625" customWidth="1"/>
    <col min="8" max="8" width="8.7109375" bestFit="1" customWidth="1"/>
  </cols>
  <sheetData>
    <row r="1" spans="1:8" ht="30" customHeight="1" thickBot="1" x14ac:dyDescent="0.35">
      <c r="B1" s="54" t="s">
        <v>224</v>
      </c>
      <c r="C1" s="55"/>
      <c r="D1" s="55"/>
      <c r="E1" s="55"/>
      <c r="F1" s="55"/>
      <c r="G1" s="55"/>
      <c r="H1" s="55"/>
    </row>
    <row r="2" spans="1:8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</row>
    <row r="3" spans="1:8" ht="26.25" x14ac:dyDescent="0.25">
      <c r="A3" s="13">
        <v>1</v>
      </c>
      <c r="B3" s="12" t="s">
        <v>225</v>
      </c>
      <c r="C3" s="29" t="s">
        <v>226</v>
      </c>
      <c r="D3" s="34">
        <v>4747</v>
      </c>
      <c r="E3" s="34">
        <f>ROUND(D3/1.36,0)</f>
        <v>3490</v>
      </c>
      <c r="F3" s="34">
        <f>ROUND(E3*0.34,0)</f>
        <v>1187</v>
      </c>
      <c r="G3" s="34">
        <f>ROUND(E3*0.02,0)</f>
        <v>70</v>
      </c>
      <c r="H3" s="35"/>
    </row>
    <row r="4" spans="1:8" x14ac:dyDescent="0.25">
      <c r="A4" s="13">
        <v>2</v>
      </c>
      <c r="B4" s="8" t="s">
        <v>227</v>
      </c>
      <c r="C4" s="30" t="s">
        <v>228</v>
      </c>
      <c r="D4" s="36">
        <v>55853</v>
      </c>
      <c r="E4" s="36">
        <f>ROUND(D4/1.36,0)</f>
        <v>41068</v>
      </c>
      <c r="F4" s="36">
        <f>ROUND(E4*0.34,0)+(1)</f>
        <v>13964</v>
      </c>
      <c r="G4" s="36">
        <f>ROUND(E4*0.02,0)</f>
        <v>821</v>
      </c>
      <c r="H4" s="37"/>
    </row>
    <row r="5" spans="1:8" ht="26.25" x14ac:dyDescent="0.25">
      <c r="A5" s="13">
        <v>3</v>
      </c>
      <c r="B5" s="8" t="s">
        <v>229</v>
      </c>
      <c r="C5" s="30" t="s">
        <v>230</v>
      </c>
      <c r="D5" s="36"/>
      <c r="E5" s="36"/>
      <c r="F5" s="36"/>
      <c r="G5" s="36"/>
      <c r="H5" s="37">
        <v>23272</v>
      </c>
    </row>
    <row r="6" spans="1:8" x14ac:dyDescent="0.25">
      <c r="A6" s="13">
        <v>4</v>
      </c>
      <c r="B6" s="8" t="s">
        <v>231</v>
      </c>
      <c r="C6" s="30" t="s">
        <v>232</v>
      </c>
      <c r="D6" s="36">
        <v>130323</v>
      </c>
      <c r="E6" s="36">
        <f t="shared" ref="E6:E17" si="0">ROUND(D6/1.36,0)</f>
        <v>95826</v>
      </c>
      <c r="F6" s="36">
        <f>ROUND(E6*0.34,0)+(-1)</f>
        <v>32580</v>
      </c>
      <c r="G6" s="36">
        <f t="shared" ref="G6:G17" si="1">ROUND(E6*0.02,0)</f>
        <v>1917</v>
      </c>
      <c r="H6" s="37"/>
    </row>
    <row r="7" spans="1:8" x14ac:dyDescent="0.25">
      <c r="A7" s="13">
        <v>5</v>
      </c>
      <c r="B7" s="8" t="s">
        <v>233</v>
      </c>
      <c r="C7" s="30" t="s">
        <v>234</v>
      </c>
      <c r="D7" s="36">
        <v>9309</v>
      </c>
      <c r="E7" s="36">
        <f t="shared" si="0"/>
        <v>6845</v>
      </c>
      <c r="F7" s="36">
        <f>ROUND(E7*0.34,0)</f>
        <v>2327</v>
      </c>
      <c r="G7" s="36">
        <f t="shared" si="1"/>
        <v>137</v>
      </c>
      <c r="H7" s="37"/>
    </row>
    <row r="8" spans="1:8" x14ac:dyDescent="0.25">
      <c r="A8" s="13">
        <v>6</v>
      </c>
      <c r="B8" s="8" t="s">
        <v>235</v>
      </c>
      <c r="C8" s="30" t="s">
        <v>236</v>
      </c>
      <c r="D8" s="36">
        <v>297881</v>
      </c>
      <c r="E8" s="36">
        <f t="shared" si="0"/>
        <v>219030</v>
      </c>
      <c r="F8" s="36">
        <f>ROUND(E8*0.34,0)</f>
        <v>74470</v>
      </c>
      <c r="G8" s="36">
        <f t="shared" si="1"/>
        <v>4381</v>
      </c>
      <c r="H8" s="37"/>
    </row>
    <row r="9" spans="1:8" x14ac:dyDescent="0.25">
      <c r="A9" s="13">
        <v>7</v>
      </c>
      <c r="B9" s="8" t="s">
        <v>237</v>
      </c>
      <c r="C9" s="30" t="s">
        <v>238</v>
      </c>
      <c r="D9" s="36">
        <v>130137</v>
      </c>
      <c r="E9" s="36">
        <f t="shared" si="0"/>
        <v>95689</v>
      </c>
      <c r="F9" s="36">
        <f>ROUND(E9*0.34,0)</f>
        <v>32534</v>
      </c>
      <c r="G9" s="36">
        <f t="shared" si="1"/>
        <v>1914</v>
      </c>
      <c r="H9" s="37"/>
    </row>
    <row r="10" spans="1:8" x14ac:dyDescent="0.25">
      <c r="A10" s="13">
        <v>8</v>
      </c>
      <c r="B10" s="8" t="s">
        <v>239</v>
      </c>
      <c r="C10" s="30" t="s">
        <v>240</v>
      </c>
      <c r="D10" s="36">
        <v>121014</v>
      </c>
      <c r="E10" s="36">
        <f t="shared" si="0"/>
        <v>88981</v>
      </c>
      <c r="F10" s="36">
        <f>ROUND(E10*0.34,0)+(-1)</f>
        <v>30253</v>
      </c>
      <c r="G10" s="36">
        <f t="shared" si="1"/>
        <v>1780</v>
      </c>
      <c r="H10" s="37"/>
    </row>
    <row r="11" spans="1:8" x14ac:dyDescent="0.25">
      <c r="A11" s="13">
        <v>9</v>
      </c>
      <c r="B11" s="8" t="s">
        <v>241</v>
      </c>
      <c r="C11" s="30" t="s">
        <v>242</v>
      </c>
      <c r="D11" s="36">
        <v>127530</v>
      </c>
      <c r="E11" s="36">
        <f t="shared" si="0"/>
        <v>93772</v>
      </c>
      <c r="F11" s="36">
        <f>ROUND(E11*0.34,0)+(1)</f>
        <v>31883</v>
      </c>
      <c r="G11" s="36">
        <f t="shared" si="1"/>
        <v>1875</v>
      </c>
      <c r="H11" s="37"/>
    </row>
    <row r="12" spans="1:8" x14ac:dyDescent="0.25">
      <c r="A12" s="13">
        <v>10</v>
      </c>
      <c r="B12" s="8" t="s">
        <v>243</v>
      </c>
      <c r="C12" s="30" t="s">
        <v>244</v>
      </c>
      <c r="D12" s="36">
        <v>70002</v>
      </c>
      <c r="E12" s="36">
        <f t="shared" si="0"/>
        <v>51472</v>
      </c>
      <c r="F12" s="36">
        <f>ROUND(E12*0.34,0)+(1)</f>
        <v>17501</v>
      </c>
      <c r="G12" s="36">
        <f t="shared" si="1"/>
        <v>1029</v>
      </c>
      <c r="H12" s="37"/>
    </row>
    <row r="13" spans="1:8" x14ac:dyDescent="0.25">
      <c r="A13" s="13">
        <v>11</v>
      </c>
      <c r="B13" s="8" t="s">
        <v>245</v>
      </c>
      <c r="C13" s="30" t="s">
        <v>246</v>
      </c>
      <c r="D13" s="36">
        <v>386315</v>
      </c>
      <c r="E13" s="36">
        <f t="shared" si="0"/>
        <v>284055</v>
      </c>
      <c r="F13" s="36">
        <f>ROUND(E13*0.34,0)</f>
        <v>96579</v>
      </c>
      <c r="G13" s="36">
        <f t="shared" si="1"/>
        <v>5681</v>
      </c>
      <c r="H13" s="37"/>
    </row>
    <row r="14" spans="1:8" ht="26.25" x14ac:dyDescent="0.25">
      <c r="A14" s="13">
        <v>12</v>
      </c>
      <c r="B14" s="8" t="s">
        <v>247</v>
      </c>
      <c r="C14" s="30" t="s">
        <v>248</v>
      </c>
      <c r="D14" s="36">
        <v>186083</v>
      </c>
      <c r="E14" s="36">
        <f t="shared" si="0"/>
        <v>136826</v>
      </c>
      <c r="F14" s="36">
        <f>ROUND(E14*0.34,0)+(-1)</f>
        <v>46520</v>
      </c>
      <c r="G14" s="36">
        <f t="shared" si="1"/>
        <v>2737</v>
      </c>
      <c r="H14" s="37"/>
    </row>
    <row r="15" spans="1:8" x14ac:dyDescent="0.25">
      <c r="A15" s="13">
        <v>13</v>
      </c>
      <c r="B15" s="8" t="s">
        <v>249</v>
      </c>
      <c r="C15" s="30" t="s">
        <v>250</v>
      </c>
      <c r="D15" s="36">
        <v>13963</v>
      </c>
      <c r="E15" s="36">
        <f t="shared" si="0"/>
        <v>10267</v>
      </c>
      <c r="F15" s="36">
        <f>ROUND(E15*0.34,0)</f>
        <v>3491</v>
      </c>
      <c r="G15" s="36">
        <f t="shared" si="1"/>
        <v>205</v>
      </c>
      <c r="H15" s="37"/>
    </row>
    <row r="16" spans="1:8" ht="26.25" x14ac:dyDescent="0.25">
      <c r="A16" s="13">
        <v>14</v>
      </c>
      <c r="B16" s="8" t="s">
        <v>251</v>
      </c>
      <c r="C16" s="30" t="s">
        <v>252</v>
      </c>
      <c r="D16" s="36">
        <v>13963</v>
      </c>
      <c r="E16" s="36">
        <f t="shared" si="0"/>
        <v>10267</v>
      </c>
      <c r="F16" s="36">
        <f>ROUND(E16*0.34,0)</f>
        <v>3491</v>
      </c>
      <c r="G16" s="36">
        <f t="shared" si="1"/>
        <v>205</v>
      </c>
      <c r="H16" s="37"/>
    </row>
    <row r="17" spans="1:8" ht="15.75" thickBot="1" x14ac:dyDescent="0.3">
      <c r="A17" s="20">
        <v>15</v>
      </c>
      <c r="B17" s="21" t="s">
        <v>253</v>
      </c>
      <c r="C17" s="31" t="s">
        <v>254</v>
      </c>
      <c r="D17" s="44">
        <v>13963</v>
      </c>
      <c r="E17" s="44">
        <f t="shared" si="0"/>
        <v>10267</v>
      </c>
      <c r="F17" s="44">
        <f>ROUND(E17*0.34,0)</f>
        <v>3491</v>
      </c>
      <c r="G17" s="44">
        <f t="shared" si="1"/>
        <v>205</v>
      </c>
      <c r="H17" s="45"/>
    </row>
    <row r="18" spans="1:8" ht="20.100000000000001" customHeight="1" thickBot="1" x14ac:dyDescent="0.3">
      <c r="A18" s="14">
        <v>15</v>
      </c>
      <c r="B18" s="56" t="s">
        <v>73</v>
      </c>
      <c r="C18" s="56"/>
      <c r="D18" s="47">
        <f>SUM(D3:D17)</f>
        <v>1561083</v>
      </c>
      <c r="E18" s="47">
        <f>SUM(E3:E17)</f>
        <v>1147855</v>
      </c>
      <c r="F18" s="47">
        <f>SUM(F3:F17)</f>
        <v>390271</v>
      </c>
      <c r="G18" s="47">
        <f>SUM(G3:G17)</f>
        <v>22957</v>
      </c>
      <c r="H18" s="48">
        <f>SUM(H3:H17)</f>
        <v>23272</v>
      </c>
    </row>
    <row r="19" spans="1:8" ht="15.75" thickBot="1" x14ac:dyDescent="0.3">
      <c r="A19" s="7"/>
      <c r="B19" s="7"/>
      <c r="C19" s="7"/>
      <c r="D19" s="7"/>
      <c r="E19" s="7"/>
      <c r="F19" s="7"/>
      <c r="G19" s="7"/>
      <c r="H19" s="7"/>
    </row>
    <row r="20" spans="1:8" ht="15.75" thickBot="1" x14ac:dyDescent="0.3">
      <c r="A20" s="7"/>
      <c r="B20" s="9" t="s">
        <v>883</v>
      </c>
      <c r="C20" s="42">
        <f>D18+H18</f>
        <v>1584355</v>
      </c>
      <c r="D20" s="10"/>
      <c r="E20" s="10"/>
      <c r="F20" s="10"/>
      <c r="G20" s="10"/>
      <c r="H20" s="11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8:C18"/>
  </mergeCells>
  <pageMargins left="0.7" right="0.7" top="0.75" bottom="0.75" header="0.3" footer="0.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C13" activeCellId="1" sqref="D3:H11 C13"/>
    </sheetView>
  </sheetViews>
  <sheetFormatPr defaultRowHeight="15" x14ac:dyDescent="0.25"/>
  <cols>
    <col min="1" max="1" width="4.42578125" style="2" customWidth="1"/>
    <col min="2" max="2" width="9.85546875" customWidth="1"/>
    <col min="3" max="3" width="59.28515625" customWidth="1"/>
    <col min="4" max="4" width="10.140625" customWidth="1"/>
    <col min="5" max="5" width="9.5703125" customWidth="1"/>
    <col min="6" max="6" width="9.5703125" bestFit="1" customWidth="1"/>
    <col min="7" max="7" width="8.85546875" customWidth="1"/>
    <col min="8" max="8" width="8.7109375" bestFit="1" customWidth="1"/>
  </cols>
  <sheetData>
    <row r="1" spans="1:10" ht="30" customHeight="1" thickBot="1" x14ac:dyDescent="0.35">
      <c r="B1" s="54" t="s">
        <v>255</v>
      </c>
      <c r="C1" s="55"/>
      <c r="D1" s="55"/>
      <c r="E1" s="55"/>
      <c r="F1" s="55"/>
      <c r="G1" s="55"/>
      <c r="H1" s="55"/>
    </row>
    <row r="2" spans="1:10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  <c r="J2" s="7"/>
    </row>
    <row r="3" spans="1:10" x14ac:dyDescent="0.25">
      <c r="A3" s="13">
        <v>1</v>
      </c>
      <c r="B3" s="12" t="s">
        <v>256</v>
      </c>
      <c r="C3" s="29" t="s">
        <v>257</v>
      </c>
      <c r="D3" s="34">
        <v>9309</v>
      </c>
      <c r="E3" s="34">
        <f>ROUND(D3/1.36,0)</f>
        <v>6845</v>
      </c>
      <c r="F3" s="34">
        <f>ROUND(E3*0.34,0)</f>
        <v>2327</v>
      </c>
      <c r="G3" s="34">
        <f>ROUND(E3*0.02,0)</f>
        <v>137</v>
      </c>
      <c r="H3" s="35"/>
      <c r="I3" s="7"/>
      <c r="J3" s="7"/>
    </row>
    <row r="4" spans="1:10" ht="26.25" x14ac:dyDescent="0.25">
      <c r="A4" s="13">
        <v>2</v>
      </c>
      <c r="B4" s="8" t="s">
        <v>258</v>
      </c>
      <c r="C4" s="30" t="s">
        <v>259</v>
      </c>
      <c r="D4" s="36"/>
      <c r="E4" s="36"/>
      <c r="F4" s="36"/>
      <c r="G4" s="36"/>
      <c r="H4" s="37">
        <v>69816</v>
      </c>
      <c r="I4" s="7"/>
      <c r="J4" s="7"/>
    </row>
    <row r="5" spans="1:10" ht="26.25" x14ac:dyDescent="0.25">
      <c r="A5" s="13">
        <v>3</v>
      </c>
      <c r="B5" s="8" t="s">
        <v>260</v>
      </c>
      <c r="C5" s="30" t="s">
        <v>261</v>
      </c>
      <c r="D5" s="36">
        <v>83779</v>
      </c>
      <c r="E5" s="36">
        <f t="shared" ref="E5:E10" si="0">ROUND(D5/1.36,0)</f>
        <v>61602</v>
      </c>
      <c r="F5" s="36">
        <f>ROUND(E5*0.34,0)</f>
        <v>20945</v>
      </c>
      <c r="G5" s="36">
        <f t="shared" ref="G5:G10" si="1">ROUND(E5*0.02,0)</f>
        <v>1232</v>
      </c>
      <c r="H5" s="37"/>
      <c r="I5" s="7"/>
      <c r="J5" s="7"/>
    </row>
    <row r="6" spans="1:10" x14ac:dyDescent="0.25">
      <c r="A6" s="13">
        <v>4</v>
      </c>
      <c r="B6" s="8" t="s">
        <v>262</v>
      </c>
      <c r="C6" s="30" t="s">
        <v>263</v>
      </c>
      <c r="D6" s="36">
        <v>23272</v>
      </c>
      <c r="E6" s="36">
        <f t="shared" si="0"/>
        <v>17112</v>
      </c>
      <c r="F6" s="36">
        <f>ROUND(E6*0.34,0)</f>
        <v>5818</v>
      </c>
      <c r="G6" s="36">
        <f t="shared" si="1"/>
        <v>342</v>
      </c>
      <c r="H6" s="37"/>
      <c r="I6" s="7"/>
      <c r="J6" s="7"/>
    </row>
    <row r="7" spans="1:10" x14ac:dyDescent="0.25">
      <c r="A7" s="13">
        <v>5</v>
      </c>
      <c r="B7" s="8" t="s">
        <v>264</v>
      </c>
      <c r="C7" s="30" t="s">
        <v>265</v>
      </c>
      <c r="D7" s="36">
        <v>121014</v>
      </c>
      <c r="E7" s="36">
        <f t="shared" si="0"/>
        <v>88981</v>
      </c>
      <c r="F7" s="36">
        <f>ROUND(E7*0.34,0)+(-1)</f>
        <v>30253</v>
      </c>
      <c r="G7" s="36">
        <f t="shared" si="1"/>
        <v>1780</v>
      </c>
      <c r="H7" s="37"/>
      <c r="I7" s="7"/>
      <c r="J7" s="7"/>
    </row>
    <row r="8" spans="1:10" x14ac:dyDescent="0.25">
      <c r="A8" s="13">
        <v>6</v>
      </c>
      <c r="B8" s="8" t="s">
        <v>266</v>
      </c>
      <c r="C8" s="30" t="s">
        <v>267</v>
      </c>
      <c r="D8" s="36">
        <v>130323</v>
      </c>
      <c r="E8" s="36">
        <f t="shared" si="0"/>
        <v>95826</v>
      </c>
      <c r="F8" s="36">
        <f>ROUND(E8*0.34,0)+(-1)</f>
        <v>32580</v>
      </c>
      <c r="G8" s="36">
        <f t="shared" si="1"/>
        <v>1917</v>
      </c>
      <c r="H8" s="37"/>
      <c r="I8" s="7"/>
      <c r="J8" s="7"/>
    </row>
    <row r="9" spans="1:10" ht="26.25" x14ac:dyDescent="0.25">
      <c r="A9" s="13">
        <v>7</v>
      </c>
      <c r="B9" s="8" t="s">
        <v>268</v>
      </c>
      <c r="C9" s="30" t="s">
        <v>269</v>
      </c>
      <c r="D9" s="36">
        <v>307190</v>
      </c>
      <c r="E9" s="36">
        <f t="shared" si="0"/>
        <v>225875</v>
      </c>
      <c r="F9" s="36">
        <f>ROUND(E9*0.34,0)+(-1)</f>
        <v>76797</v>
      </c>
      <c r="G9" s="36">
        <f t="shared" si="1"/>
        <v>4518</v>
      </c>
      <c r="H9" s="37"/>
      <c r="I9" s="7"/>
      <c r="J9" s="7"/>
    </row>
    <row r="10" spans="1:10" ht="15.75" thickBot="1" x14ac:dyDescent="0.3">
      <c r="A10" s="20">
        <v>8</v>
      </c>
      <c r="B10" s="21" t="s">
        <v>270</v>
      </c>
      <c r="C10" s="31" t="s">
        <v>271</v>
      </c>
      <c r="D10" s="44">
        <v>65161</v>
      </c>
      <c r="E10" s="44">
        <f t="shared" si="0"/>
        <v>47913</v>
      </c>
      <c r="F10" s="44">
        <f>ROUND(E10*0.34,0)</f>
        <v>16290</v>
      </c>
      <c r="G10" s="44">
        <f t="shared" si="1"/>
        <v>958</v>
      </c>
      <c r="H10" s="45"/>
      <c r="I10" s="7"/>
      <c r="J10" s="7"/>
    </row>
    <row r="11" spans="1:10" ht="20.100000000000001" customHeight="1" thickBot="1" x14ac:dyDescent="0.3">
      <c r="A11" s="14">
        <v>8</v>
      </c>
      <c r="B11" s="56" t="s">
        <v>73</v>
      </c>
      <c r="C11" s="56"/>
      <c r="D11" s="47">
        <f>SUM(D3:D10)</f>
        <v>740048</v>
      </c>
      <c r="E11" s="47">
        <f>SUM(E3:E10)</f>
        <v>544154</v>
      </c>
      <c r="F11" s="47">
        <f>SUM(F3:F10)</f>
        <v>185010</v>
      </c>
      <c r="G11" s="47">
        <f>SUM(G3:G10)</f>
        <v>10884</v>
      </c>
      <c r="H11" s="48">
        <f>SUM(H3:H10)</f>
        <v>69816</v>
      </c>
      <c r="I11" s="7"/>
      <c r="J11" s="7"/>
    </row>
    <row r="12" spans="1:10" ht="15.75" thickBo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15.75" thickBot="1" x14ac:dyDescent="0.3">
      <c r="A13" s="7"/>
      <c r="B13" s="9" t="s">
        <v>883</v>
      </c>
      <c r="C13" s="42">
        <f>D11+H11</f>
        <v>809864</v>
      </c>
      <c r="D13" s="10"/>
      <c r="E13" s="10"/>
      <c r="F13" s="10"/>
      <c r="G13" s="10"/>
      <c r="H13" s="11"/>
      <c r="I13" s="7"/>
      <c r="J13" s="7"/>
    </row>
    <row r="14" spans="1:1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C11"/>
  </mergeCells>
  <pageMargins left="0.7" right="0.7" top="0.75" bottom="0.7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C44" activeCellId="1" sqref="D3:H42 C44"/>
    </sheetView>
  </sheetViews>
  <sheetFormatPr defaultRowHeight="15" x14ac:dyDescent="0.25"/>
  <cols>
    <col min="1" max="1" width="4" style="2" customWidth="1"/>
    <col min="2" max="2" width="9.7109375" customWidth="1"/>
    <col min="3" max="3" width="63.140625" customWidth="1"/>
    <col min="4" max="5" width="11" bestFit="1" customWidth="1"/>
    <col min="6" max="6" width="9.5703125" bestFit="1" customWidth="1"/>
    <col min="7" max="7" width="9.7109375" customWidth="1"/>
    <col min="8" max="8" width="8.7109375" bestFit="1" customWidth="1"/>
  </cols>
  <sheetData>
    <row r="1" spans="1:9" ht="30" customHeight="1" thickBot="1" x14ac:dyDescent="0.35">
      <c r="B1" s="57" t="s">
        <v>272</v>
      </c>
      <c r="C1" s="57"/>
      <c r="D1" s="57"/>
      <c r="E1" s="57"/>
      <c r="F1" s="57"/>
      <c r="G1" s="57"/>
      <c r="H1" s="57"/>
    </row>
    <row r="2" spans="1:9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</row>
    <row r="3" spans="1:9" x14ac:dyDescent="0.25">
      <c r="A3" s="13">
        <v>1</v>
      </c>
      <c r="B3" s="12" t="s">
        <v>273</v>
      </c>
      <c r="C3" s="29" t="s">
        <v>274</v>
      </c>
      <c r="D3" s="34">
        <v>55853</v>
      </c>
      <c r="E3" s="34">
        <f t="shared" ref="E3:E13" si="0">ROUND(D3/1.36,0)</f>
        <v>41068</v>
      </c>
      <c r="F3" s="34">
        <f>ROUND(E3*0.34,0)+(1)</f>
        <v>13964</v>
      </c>
      <c r="G3" s="34">
        <f t="shared" ref="G3:G13" si="1">ROUND(E3*0.02,0)</f>
        <v>821</v>
      </c>
      <c r="H3" s="35"/>
      <c r="I3" s="7"/>
    </row>
    <row r="4" spans="1:9" x14ac:dyDescent="0.25">
      <c r="A4" s="13">
        <v>2</v>
      </c>
      <c r="B4" s="8" t="s">
        <v>275</v>
      </c>
      <c r="C4" s="30" t="s">
        <v>276</v>
      </c>
      <c r="D4" s="36">
        <v>9309</v>
      </c>
      <c r="E4" s="36">
        <f t="shared" si="0"/>
        <v>6845</v>
      </c>
      <c r="F4" s="36">
        <f>ROUND(E4*0.34,0)</f>
        <v>2327</v>
      </c>
      <c r="G4" s="36">
        <f t="shared" si="1"/>
        <v>137</v>
      </c>
      <c r="H4" s="37"/>
      <c r="I4" s="7"/>
    </row>
    <row r="5" spans="1:9" x14ac:dyDescent="0.25">
      <c r="A5" s="13">
        <v>3</v>
      </c>
      <c r="B5" s="8" t="s">
        <v>277</v>
      </c>
      <c r="C5" s="30" t="s">
        <v>278</v>
      </c>
      <c r="D5" s="36">
        <v>9309</v>
      </c>
      <c r="E5" s="36">
        <f t="shared" si="0"/>
        <v>6845</v>
      </c>
      <c r="F5" s="36">
        <f>ROUND(E5*0.34,0)</f>
        <v>2327</v>
      </c>
      <c r="G5" s="36">
        <f t="shared" si="1"/>
        <v>137</v>
      </c>
      <c r="H5" s="37"/>
      <c r="I5" s="7"/>
    </row>
    <row r="6" spans="1:9" x14ac:dyDescent="0.25">
      <c r="A6" s="13">
        <v>4</v>
      </c>
      <c r="B6" s="8" t="s">
        <v>279</v>
      </c>
      <c r="C6" s="30" t="s">
        <v>280</v>
      </c>
      <c r="D6" s="36">
        <v>4654</v>
      </c>
      <c r="E6" s="36">
        <f t="shared" si="0"/>
        <v>3422</v>
      </c>
      <c r="F6" s="36">
        <f>ROUND(E6*0.34,0)+(1)</f>
        <v>1164</v>
      </c>
      <c r="G6" s="36">
        <f t="shared" si="1"/>
        <v>68</v>
      </c>
      <c r="H6" s="37"/>
      <c r="I6" s="7"/>
    </row>
    <row r="7" spans="1:9" x14ac:dyDescent="0.25">
      <c r="A7" s="13">
        <v>5</v>
      </c>
      <c r="B7" s="8" t="s">
        <v>281</v>
      </c>
      <c r="C7" s="30" t="s">
        <v>282</v>
      </c>
      <c r="D7" s="36">
        <v>4654</v>
      </c>
      <c r="E7" s="36">
        <f t="shared" si="0"/>
        <v>3422</v>
      </c>
      <c r="F7" s="36">
        <f>ROUND(E7*0.34,0)+(1)</f>
        <v>1164</v>
      </c>
      <c r="G7" s="36">
        <f t="shared" si="1"/>
        <v>68</v>
      </c>
      <c r="H7" s="37"/>
      <c r="I7" s="7"/>
    </row>
    <row r="8" spans="1:9" ht="26.25" x14ac:dyDescent="0.25">
      <c r="A8" s="13">
        <v>6</v>
      </c>
      <c r="B8" s="8" t="s">
        <v>283</v>
      </c>
      <c r="C8" s="30" t="s">
        <v>284</v>
      </c>
      <c r="D8" s="36">
        <v>4654</v>
      </c>
      <c r="E8" s="36">
        <f t="shared" si="0"/>
        <v>3422</v>
      </c>
      <c r="F8" s="36">
        <f>ROUND(E8*0.34,0)+(1)</f>
        <v>1164</v>
      </c>
      <c r="G8" s="36">
        <f t="shared" si="1"/>
        <v>68</v>
      </c>
      <c r="H8" s="37"/>
      <c r="I8" s="7"/>
    </row>
    <row r="9" spans="1:9" x14ac:dyDescent="0.25">
      <c r="A9" s="13">
        <v>7</v>
      </c>
      <c r="B9" s="8" t="s">
        <v>285</v>
      </c>
      <c r="C9" s="30" t="s">
        <v>286</v>
      </c>
      <c r="D9" s="36">
        <v>4747</v>
      </c>
      <c r="E9" s="36">
        <f t="shared" si="0"/>
        <v>3490</v>
      </c>
      <c r="F9" s="36">
        <f>ROUND(E9*0.34,0)</f>
        <v>1187</v>
      </c>
      <c r="G9" s="36">
        <f t="shared" si="1"/>
        <v>70</v>
      </c>
      <c r="H9" s="37"/>
      <c r="I9" s="7"/>
    </row>
    <row r="10" spans="1:9" ht="26.25" x14ac:dyDescent="0.25">
      <c r="A10" s="13">
        <v>8</v>
      </c>
      <c r="B10" s="8" t="s">
        <v>287</v>
      </c>
      <c r="C10" s="30" t="s">
        <v>288</v>
      </c>
      <c r="D10" s="36">
        <v>46543</v>
      </c>
      <c r="E10" s="46">
        <v>34223</v>
      </c>
      <c r="F10" s="36">
        <f>ROUND(E10*0.34,0)</f>
        <v>11636</v>
      </c>
      <c r="G10" s="36">
        <f t="shared" si="1"/>
        <v>684</v>
      </c>
      <c r="H10" s="37"/>
      <c r="I10" s="7"/>
    </row>
    <row r="11" spans="1:9" x14ac:dyDescent="0.25">
      <c r="A11" s="13">
        <v>9</v>
      </c>
      <c r="B11" s="8" t="s">
        <v>289</v>
      </c>
      <c r="C11" s="30" t="s">
        <v>290</v>
      </c>
      <c r="D11" s="36">
        <v>9309</v>
      </c>
      <c r="E11" s="36">
        <f t="shared" si="0"/>
        <v>6845</v>
      </c>
      <c r="F11" s="36">
        <f>ROUND(E11*0.34,0)</f>
        <v>2327</v>
      </c>
      <c r="G11" s="36">
        <f t="shared" si="1"/>
        <v>137</v>
      </c>
      <c r="H11" s="37"/>
      <c r="I11" s="7"/>
    </row>
    <row r="12" spans="1:9" x14ac:dyDescent="0.25">
      <c r="A12" s="13">
        <v>10</v>
      </c>
      <c r="B12" s="8" t="s">
        <v>291</v>
      </c>
      <c r="C12" s="30" t="s">
        <v>292</v>
      </c>
      <c r="D12" s="36">
        <v>4654</v>
      </c>
      <c r="E12" s="36">
        <f t="shared" si="0"/>
        <v>3422</v>
      </c>
      <c r="F12" s="36">
        <f>ROUND(E12*0.34,0)+(1)</f>
        <v>1164</v>
      </c>
      <c r="G12" s="36">
        <f t="shared" si="1"/>
        <v>68</v>
      </c>
      <c r="H12" s="37"/>
      <c r="I12" s="7"/>
    </row>
    <row r="13" spans="1:9" ht="26.25" x14ac:dyDescent="0.25">
      <c r="A13" s="13">
        <v>11</v>
      </c>
      <c r="B13" s="8" t="s">
        <v>293</v>
      </c>
      <c r="C13" s="30" t="s">
        <v>294</v>
      </c>
      <c r="D13" s="36">
        <v>9309</v>
      </c>
      <c r="E13" s="36">
        <f t="shared" si="0"/>
        <v>6845</v>
      </c>
      <c r="F13" s="36">
        <f>ROUND(E13*0.34,0)</f>
        <v>2327</v>
      </c>
      <c r="G13" s="36">
        <f t="shared" si="1"/>
        <v>137</v>
      </c>
      <c r="H13" s="37"/>
      <c r="I13" s="7"/>
    </row>
    <row r="14" spans="1:9" x14ac:dyDescent="0.25">
      <c r="A14" s="13">
        <v>12</v>
      </c>
      <c r="B14" s="8" t="s">
        <v>295</v>
      </c>
      <c r="C14" s="30" t="s">
        <v>296</v>
      </c>
      <c r="D14" s="36"/>
      <c r="E14" s="36"/>
      <c r="F14" s="36"/>
      <c r="G14" s="36"/>
      <c r="H14" s="37">
        <v>4654</v>
      </c>
      <c r="I14" s="7"/>
    </row>
    <row r="15" spans="1:9" x14ac:dyDescent="0.25">
      <c r="A15" s="13">
        <v>13</v>
      </c>
      <c r="B15" s="8" t="s">
        <v>297</v>
      </c>
      <c r="C15" s="30" t="s">
        <v>298</v>
      </c>
      <c r="D15" s="36"/>
      <c r="E15" s="36"/>
      <c r="F15" s="36"/>
      <c r="G15" s="36"/>
      <c r="H15" s="37">
        <v>27926</v>
      </c>
      <c r="I15" s="7"/>
    </row>
    <row r="16" spans="1:9" x14ac:dyDescent="0.25">
      <c r="A16" s="13">
        <v>14</v>
      </c>
      <c r="B16" s="8" t="s">
        <v>299</v>
      </c>
      <c r="C16" s="30" t="s">
        <v>300</v>
      </c>
      <c r="D16" s="36"/>
      <c r="E16" s="36"/>
      <c r="F16" s="36"/>
      <c r="G16" s="36"/>
      <c r="H16" s="37">
        <v>4654</v>
      </c>
      <c r="I16" s="7"/>
    </row>
    <row r="17" spans="1:9" x14ac:dyDescent="0.25">
      <c r="A17" s="13">
        <v>15</v>
      </c>
      <c r="B17" s="8" t="s">
        <v>301</v>
      </c>
      <c r="C17" s="30" t="s">
        <v>302</v>
      </c>
      <c r="D17" s="36"/>
      <c r="E17" s="36"/>
      <c r="F17" s="36"/>
      <c r="G17" s="36"/>
      <c r="H17" s="37">
        <v>4654</v>
      </c>
      <c r="I17" s="7"/>
    </row>
    <row r="18" spans="1:9" x14ac:dyDescent="0.25">
      <c r="A18" s="13">
        <v>16</v>
      </c>
      <c r="B18" s="8" t="s">
        <v>303</v>
      </c>
      <c r="C18" s="30" t="s">
        <v>304</v>
      </c>
      <c r="D18" s="36">
        <v>4654</v>
      </c>
      <c r="E18" s="36">
        <f t="shared" ref="E18:E41" si="2">ROUND(D18/1.36,0)</f>
        <v>3422</v>
      </c>
      <c r="F18" s="36">
        <f>ROUND(E18*0.34,0)+(1)</f>
        <v>1164</v>
      </c>
      <c r="G18" s="36">
        <f t="shared" ref="G18:G41" si="3">ROUND(E18*0.02,0)</f>
        <v>68</v>
      </c>
      <c r="H18" s="37"/>
      <c r="I18" s="7"/>
    </row>
    <row r="19" spans="1:9" x14ac:dyDescent="0.25">
      <c r="A19" s="13">
        <v>17</v>
      </c>
      <c r="B19" s="8" t="s">
        <v>305</v>
      </c>
      <c r="C19" s="30" t="s">
        <v>306</v>
      </c>
      <c r="D19" s="36">
        <v>181521</v>
      </c>
      <c r="E19" s="36">
        <f t="shared" si="2"/>
        <v>133471</v>
      </c>
      <c r="F19" s="36">
        <f>ROUND(E19*0.34,0)+(1)</f>
        <v>45381</v>
      </c>
      <c r="G19" s="36">
        <f t="shared" si="3"/>
        <v>2669</v>
      </c>
      <c r="H19" s="37"/>
      <c r="I19" s="7"/>
    </row>
    <row r="20" spans="1:9" ht="26.25" x14ac:dyDescent="0.25">
      <c r="A20" s="13">
        <v>18</v>
      </c>
      <c r="B20" s="8" t="s">
        <v>307</v>
      </c>
      <c r="C20" s="30" t="s">
        <v>308</v>
      </c>
      <c r="D20" s="36">
        <v>114498</v>
      </c>
      <c r="E20" s="36">
        <f t="shared" si="2"/>
        <v>84190</v>
      </c>
      <c r="F20" s="36">
        <f>ROUND(E20*0.34,0)+(-1)</f>
        <v>28624</v>
      </c>
      <c r="G20" s="36">
        <f t="shared" si="3"/>
        <v>1684</v>
      </c>
      <c r="H20" s="37"/>
      <c r="I20" s="7"/>
    </row>
    <row r="21" spans="1:9" x14ac:dyDescent="0.25">
      <c r="A21" s="13">
        <v>19</v>
      </c>
      <c r="B21" s="8" t="s">
        <v>309</v>
      </c>
      <c r="C21" s="30" t="s">
        <v>310</v>
      </c>
      <c r="D21" s="36">
        <v>32581</v>
      </c>
      <c r="E21" s="36">
        <f t="shared" si="2"/>
        <v>23957</v>
      </c>
      <c r="F21" s="36">
        <f>ROUND(E21*0.34,0)</f>
        <v>8145</v>
      </c>
      <c r="G21" s="36">
        <f t="shared" si="3"/>
        <v>479</v>
      </c>
      <c r="H21" s="37"/>
      <c r="I21" s="7"/>
    </row>
    <row r="22" spans="1:9" x14ac:dyDescent="0.25">
      <c r="A22" s="13">
        <v>20</v>
      </c>
      <c r="B22" s="8" t="s">
        <v>311</v>
      </c>
      <c r="C22" s="30" t="s">
        <v>312</v>
      </c>
      <c r="D22" s="36">
        <v>121014</v>
      </c>
      <c r="E22" s="36">
        <f t="shared" si="2"/>
        <v>88981</v>
      </c>
      <c r="F22" s="36">
        <f>ROUND(E22*0.34,0)+(-1)</f>
        <v>30253</v>
      </c>
      <c r="G22" s="36">
        <f t="shared" si="3"/>
        <v>1780</v>
      </c>
      <c r="H22" s="37"/>
      <c r="I22" s="7"/>
    </row>
    <row r="23" spans="1:9" x14ac:dyDescent="0.25">
      <c r="A23" s="13">
        <v>21</v>
      </c>
      <c r="B23" s="8" t="s">
        <v>313</v>
      </c>
      <c r="C23" s="30" t="s">
        <v>314</v>
      </c>
      <c r="D23" s="36">
        <v>41890</v>
      </c>
      <c r="E23" s="36">
        <f t="shared" si="2"/>
        <v>30801</v>
      </c>
      <c r="F23" s="36">
        <f>ROUND(E23*0.34,0)+(1)</f>
        <v>10473</v>
      </c>
      <c r="G23" s="36">
        <f t="shared" si="3"/>
        <v>616</v>
      </c>
      <c r="H23" s="37"/>
      <c r="I23" s="7"/>
    </row>
    <row r="24" spans="1:9" x14ac:dyDescent="0.25">
      <c r="A24" s="13">
        <v>22</v>
      </c>
      <c r="B24" s="8" t="s">
        <v>315</v>
      </c>
      <c r="C24" s="30" t="s">
        <v>316</v>
      </c>
      <c r="D24" s="36">
        <v>102397</v>
      </c>
      <c r="E24" s="36">
        <f t="shared" si="2"/>
        <v>75292</v>
      </c>
      <c r="F24" s="36">
        <f>ROUND(E24*0.34,0)</f>
        <v>25599</v>
      </c>
      <c r="G24" s="36">
        <f t="shared" si="3"/>
        <v>1506</v>
      </c>
      <c r="H24" s="37"/>
      <c r="I24" s="7"/>
    </row>
    <row r="25" spans="1:9" x14ac:dyDescent="0.25">
      <c r="A25" s="13">
        <v>23</v>
      </c>
      <c r="B25" s="8" t="s">
        <v>317</v>
      </c>
      <c r="C25" s="30" t="s">
        <v>318</v>
      </c>
      <c r="D25" s="36">
        <v>18618</v>
      </c>
      <c r="E25" s="36">
        <f t="shared" si="2"/>
        <v>13690</v>
      </c>
      <c r="F25" s="36">
        <f>ROUND(E25*0.34,0)+(-1)</f>
        <v>4654</v>
      </c>
      <c r="G25" s="36">
        <f t="shared" si="3"/>
        <v>274</v>
      </c>
      <c r="H25" s="37"/>
      <c r="I25" s="7"/>
    </row>
    <row r="26" spans="1:9" ht="26.25" x14ac:dyDescent="0.25">
      <c r="A26" s="13">
        <v>24</v>
      </c>
      <c r="B26" s="8" t="s">
        <v>319</v>
      </c>
      <c r="C26" s="30" t="s">
        <v>320</v>
      </c>
      <c r="D26" s="36">
        <v>18618</v>
      </c>
      <c r="E26" s="36">
        <f t="shared" si="2"/>
        <v>13690</v>
      </c>
      <c r="F26" s="36">
        <f>ROUND(E26*0.34,0)+(-1)</f>
        <v>4654</v>
      </c>
      <c r="G26" s="36">
        <f t="shared" si="3"/>
        <v>274</v>
      </c>
      <c r="H26" s="37"/>
      <c r="I26" s="7"/>
    </row>
    <row r="27" spans="1:9" ht="26.25" x14ac:dyDescent="0.25">
      <c r="A27" s="13">
        <v>25</v>
      </c>
      <c r="B27" s="8" t="s">
        <v>321</v>
      </c>
      <c r="C27" s="30" t="s">
        <v>322</v>
      </c>
      <c r="D27" s="36">
        <v>60507</v>
      </c>
      <c r="E27" s="36">
        <f t="shared" si="2"/>
        <v>44490</v>
      </c>
      <c r="F27" s="36">
        <f>ROUND(E27*0.34,0)</f>
        <v>15127</v>
      </c>
      <c r="G27" s="36">
        <f t="shared" si="3"/>
        <v>890</v>
      </c>
      <c r="H27" s="37"/>
      <c r="I27" s="7"/>
    </row>
    <row r="28" spans="1:9" x14ac:dyDescent="0.25">
      <c r="A28" s="13">
        <v>26</v>
      </c>
      <c r="B28" s="8" t="s">
        <v>323</v>
      </c>
      <c r="C28" s="30" t="s">
        <v>324</v>
      </c>
      <c r="D28" s="36">
        <v>18618</v>
      </c>
      <c r="E28" s="36">
        <f t="shared" si="2"/>
        <v>13690</v>
      </c>
      <c r="F28" s="36">
        <f>ROUND(E28*0.34,0)+(-1)</f>
        <v>4654</v>
      </c>
      <c r="G28" s="36">
        <f t="shared" si="3"/>
        <v>274</v>
      </c>
      <c r="H28" s="37"/>
      <c r="I28" s="7"/>
    </row>
    <row r="29" spans="1:9" x14ac:dyDescent="0.25">
      <c r="A29" s="13">
        <v>27</v>
      </c>
      <c r="B29" s="8" t="s">
        <v>325</v>
      </c>
      <c r="C29" s="30" t="s">
        <v>326</v>
      </c>
      <c r="D29" s="36">
        <v>9309</v>
      </c>
      <c r="E29" s="36">
        <f t="shared" si="2"/>
        <v>6845</v>
      </c>
      <c r="F29" s="36">
        <f>ROUND(E29*0.34,0)</f>
        <v>2327</v>
      </c>
      <c r="G29" s="36">
        <f t="shared" si="3"/>
        <v>137</v>
      </c>
      <c r="H29" s="37"/>
      <c r="I29" s="7"/>
    </row>
    <row r="30" spans="1:9" ht="26.25" x14ac:dyDescent="0.25">
      <c r="A30" s="13">
        <v>28</v>
      </c>
      <c r="B30" s="8" t="s">
        <v>327</v>
      </c>
      <c r="C30" s="30" t="s">
        <v>328</v>
      </c>
      <c r="D30" s="36">
        <v>4654</v>
      </c>
      <c r="E30" s="36">
        <f t="shared" si="2"/>
        <v>3422</v>
      </c>
      <c r="F30" s="36">
        <f>ROUND(E30*0.34,0)+(1)</f>
        <v>1164</v>
      </c>
      <c r="G30" s="36">
        <f t="shared" si="3"/>
        <v>68</v>
      </c>
      <c r="H30" s="37"/>
      <c r="I30" s="7"/>
    </row>
    <row r="31" spans="1:9" x14ac:dyDescent="0.25">
      <c r="A31" s="13">
        <v>29</v>
      </c>
      <c r="B31" s="8" t="s">
        <v>329</v>
      </c>
      <c r="C31" s="30" t="s">
        <v>330</v>
      </c>
      <c r="D31" s="36">
        <v>18618</v>
      </c>
      <c r="E31" s="36">
        <f t="shared" si="2"/>
        <v>13690</v>
      </c>
      <c r="F31" s="36">
        <f>ROUND(E31*0.34,0)+(-1)</f>
        <v>4654</v>
      </c>
      <c r="G31" s="36">
        <f t="shared" si="3"/>
        <v>274</v>
      </c>
      <c r="H31" s="37"/>
      <c r="I31" s="7"/>
    </row>
    <row r="32" spans="1:9" x14ac:dyDescent="0.25">
      <c r="A32" s="13">
        <v>30</v>
      </c>
      <c r="B32" s="8" t="s">
        <v>331</v>
      </c>
      <c r="C32" s="30" t="s">
        <v>332</v>
      </c>
      <c r="D32" s="36">
        <v>4747</v>
      </c>
      <c r="E32" s="36">
        <f t="shared" si="2"/>
        <v>3490</v>
      </c>
      <c r="F32" s="36">
        <f>ROUND(E32*0.34,0)</f>
        <v>1187</v>
      </c>
      <c r="G32" s="36">
        <f t="shared" si="3"/>
        <v>70</v>
      </c>
      <c r="H32" s="37"/>
      <c r="I32" s="7"/>
    </row>
    <row r="33" spans="1:9" x14ac:dyDescent="0.25">
      <c r="A33" s="13">
        <v>31</v>
      </c>
      <c r="B33" s="8" t="s">
        <v>333</v>
      </c>
      <c r="C33" s="30" t="s">
        <v>334</v>
      </c>
      <c r="D33" s="36">
        <v>27926</v>
      </c>
      <c r="E33" s="36">
        <f t="shared" si="2"/>
        <v>20534</v>
      </c>
      <c r="F33" s="36">
        <f>ROUND(E33*0.34,0)+(-1)</f>
        <v>6981</v>
      </c>
      <c r="G33" s="36">
        <f t="shared" si="3"/>
        <v>411</v>
      </c>
      <c r="H33" s="37"/>
      <c r="I33" s="7"/>
    </row>
    <row r="34" spans="1:9" x14ac:dyDescent="0.25">
      <c r="A34" s="13">
        <v>32</v>
      </c>
      <c r="B34" s="8" t="s">
        <v>335</v>
      </c>
      <c r="C34" s="30" t="s">
        <v>336</v>
      </c>
      <c r="D34" s="36">
        <v>9309</v>
      </c>
      <c r="E34" s="36">
        <f t="shared" si="2"/>
        <v>6845</v>
      </c>
      <c r="F34" s="36">
        <f>ROUND(E34*0.34,0)</f>
        <v>2327</v>
      </c>
      <c r="G34" s="36">
        <f t="shared" si="3"/>
        <v>137</v>
      </c>
      <c r="H34" s="37"/>
      <c r="I34" s="7"/>
    </row>
    <row r="35" spans="1:9" x14ac:dyDescent="0.25">
      <c r="A35" s="13">
        <v>33</v>
      </c>
      <c r="B35" s="8" t="s">
        <v>337</v>
      </c>
      <c r="C35" s="30" t="s">
        <v>338</v>
      </c>
      <c r="D35" s="36">
        <v>37235</v>
      </c>
      <c r="E35" s="36">
        <f t="shared" si="2"/>
        <v>27379</v>
      </c>
      <c r="F35" s="36">
        <f>ROUND(E35*0.34,0)+(-1)</f>
        <v>9308</v>
      </c>
      <c r="G35" s="36">
        <f t="shared" si="3"/>
        <v>548</v>
      </c>
      <c r="H35" s="37"/>
      <c r="I35" s="7"/>
    </row>
    <row r="36" spans="1:9" x14ac:dyDescent="0.25">
      <c r="A36" s="13">
        <v>34</v>
      </c>
      <c r="B36" s="8" t="s">
        <v>339</v>
      </c>
      <c r="C36" s="30" t="s">
        <v>340</v>
      </c>
      <c r="D36" s="36">
        <v>97742</v>
      </c>
      <c r="E36" s="36">
        <f t="shared" si="2"/>
        <v>71869</v>
      </c>
      <c r="F36" s="36">
        <f>ROUND(E36*0.34,0)+(1)</f>
        <v>24436</v>
      </c>
      <c r="G36" s="36">
        <f t="shared" si="3"/>
        <v>1437</v>
      </c>
      <c r="H36" s="37"/>
      <c r="I36" s="7"/>
    </row>
    <row r="37" spans="1:9" ht="26.25" x14ac:dyDescent="0.25">
      <c r="A37" s="13">
        <v>35</v>
      </c>
      <c r="B37" s="8" t="s">
        <v>341</v>
      </c>
      <c r="C37" s="30" t="s">
        <v>342</v>
      </c>
      <c r="D37" s="36">
        <v>51198</v>
      </c>
      <c r="E37" s="36">
        <f t="shared" si="2"/>
        <v>37646</v>
      </c>
      <c r="F37" s="36">
        <f>ROUND(E37*0.34,0)+(-1)</f>
        <v>12799</v>
      </c>
      <c r="G37" s="36">
        <f t="shared" si="3"/>
        <v>753</v>
      </c>
      <c r="H37" s="37"/>
      <c r="I37" s="7"/>
    </row>
    <row r="38" spans="1:9" x14ac:dyDescent="0.25">
      <c r="A38" s="13">
        <v>36</v>
      </c>
      <c r="B38" s="8" t="s">
        <v>343</v>
      </c>
      <c r="C38" s="30" t="s">
        <v>344</v>
      </c>
      <c r="D38" s="36">
        <v>23272</v>
      </c>
      <c r="E38" s="36">
        <f t="shared" si="2"/>
        <v>17112</v>
      </c>
      <c r="F38" s="36">
        <f>ROUND(E38*0.34,0)</f>
        <v>5818</v>
      </c>
      <c r="G38" s="36">
        <f t="shared" si="3"/>
        <v>342</v>
      </c>
      <c r="H38" s="37"/>
      <c r="I38" s="7"/>
    </row>
    <row r="39" spans="1:9" x14ac:dyDescent="0.25">
      <c r="A39" s="13">
        <v>37</v>
      </c>
      <c r="B39" s="8" t="s">
        <v>345</v>
      </c>
      <c r="C39" s="30" t="s">
        <v>346</v>
      </c>
      <c r="D39" s="36">
        <v>46543</v>
      </c>
      <c r="E39" s="46">
        <v>34223</v>
      </c>
      <c r="F39" s="36">
        <f>ROUND(E39*0.34,0)</f>
        <v>11636</v>
      </c>
      <c r="G39" s="36">
        <f t="shared" si="3"/>
        <v>684</v>
      </c>
      <c r="H39" s="37"/>
      <c r="I39" s="7"/>
    </row>
    <row r="40" spans="1:9" x14ac:dyDescent="0.25">
      <c r="A40" s="13">
        <v>38</v>
      </c>
      <c r="B40" s="8" t="s">
        <v>347</v>
      </c>
      <c r="C40" s="30" t="s">
        <v>348</v>
      </c>
      <c r="D40" s="36">
        <v>209448</v>
      </c>
      <c r="E40" s="36">
        <f t="shared" si="2"/>
        <v>154006</v>
      </c>
      <c r="F40" s="36">
        <f>ROUND(E40*0.34,0)</f>
        <v>52362</v>
      </c>
      <c r="G40" s="36">
        <f t="shared" si="3"/>
        <v>3080</v>
      </c>
      <c r="H40" s="37"/>
      <c r="I40" s="7"/>
    </row>
    <row r="41" spans="1:9" ht="15.75" thickBot="1" x14ac:dyDescent="0.3">
      <c r="A41" s="20">
        <v>39</v>
      </c>
      <c r="B41" s="21" t="s">
        <v>349</v>
      </c>
      <c r="C41" s="31" t="s">
        <v>350</v>
      </c>
      <c r="D41" s="44">
        <v>37235</v>
      </c>
      <c r="E41" s="44">
        <f t="shared" si="2"/>
        <v>27379</v>
      </c>
      <c r="F41" s="44">
        <f>ROUND(E41*0.34,0)+(-1)</f>
        <v>9308</v>
      </c>
      <c r="G41" s="44">
        <f t="shared" si="3"/>
        <v>548</v>
      </c>
      <c r="H41" s="45"/>
      <c r="I41" s="7"/>
    </row>
    <row r="42" spans="1:9" ht="20.100000000000001" customHeight="1" thickBot="1" x14ac:dyDescent="0.3">
      <c r="A42" s="14">
        <v>39</v>
      </c>
      <c r="B42" s="56" t="s">
        <v>73</v>
      </c>
      <c r="C42" s="56"/>
      <c r="D42" s="47">
        <f>SUM(D3:D41)</f>
        <v>1455147</v>
      </c>
      <c r="E42" s="47">
        <f>SUM(E3:E41)</f>
        <v>1069963</v>
      </c>
      <c r="F42" s="47">
        <f>SUM(F3:F41)</f>
        <v>363786</v>
      </c>
      <c r="G42" s="47">
        <f>SUM(G3:G41)</f>
        <v>21398</v>
      </c>
      <c r="H42" s="48">
        <f>SUM(H3:H41)</f>
        <v>41888</v>
      </c>
      <c r="I42" s="7"/>
    </row>
    <row r="43" spans="1:9" ht="15.75" thickBot="1" x14ac:dyDescent="0.3">
      <c r="A43" s="7"/>
      <c r="B43" s="7"/>
      <c r="C43" s="7"/>
      <c r="D43" s="7"/>
      <c r="E43" s="7"/>
      <c r="F43" s="7"/>
      <c r="G43" s="7"/>
      <c r="H43" s="7"/>
      <c r="I43" s="7"/>
    </row>
    <row r="44" spans="1:9" ht="15.75" thickBot="1" x14ac:dyDescent="0.3">
      <c r="A44" s="7"/>
      <c r="B44" s="9" t="s">
        <v>883</v>
      </c>
      <c r="C44" s="42">
        <f>D42+H42</f>
        <v>1497035</v>
      </c>
      <c r="D44" s="10"/>
      <c r="E44" s="10"/>
      <c r="F44" s="10"/>
      <c r="G44" s="10"/>
      <c r="H44" s="11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7"/>
      <c r="B99" s="7"/>
      <c r="C99" s="7"/>
      <c r="D99" s="7"/>
      <c r="E99" s="7"/>
      <c r="F99" s="7"/>
      <c r="G99" s="7"/>
      <c r="H99" s="7"/>
      <c r="I99" s="7"/>
    </row>
    <row r="100" spans="1:9" x14ac:dyDescent="0.25">
      <c r="A100" s="7"/>
      <c r="B100" s="7"/>
      <c r="C100" s="7"/>
      <c r="D100" s="7"/>
      <c r="E100" s="7"/>
      <c r="F100" s="7"/>
      <c r="G100" s="7"/>
      <c r="H100" s="7"/>
      <c r="I100" s="7"/>
    </row>
    <row r="101" spans="1:9" x14ac:dyDescent="0.25">
      <c r="A101" s="7"/>
      <c r="B101" s="7"/>
      <c r="C101" s="7"/>
      <c r="D101" s="7"/>
      <c r="E101" s="7"/>
      <c r="F101" s="7"/>
      <c r="G101" s="7"/>
      <c r="H101" s="7"/>
      <c r="I101" s="7"/>
    </row>
    <row r="102" spans="1:9" x14ac:dyDescent="0.25">
      <c r="A102" s="7"/>
      <c r="B102" s="7"/>
      <c r="C102" s="7"/>
      <c r="D102" s="7"/>
      <c r="E102" s="7"/>
      <c r="F102" s="7"/>
      <c r="G102" s="7"/>
      <c r="H102" s="7"/>
      <c r="I102" s="7"/>
    </row>
    <row r="103" spans="1:9" x14ac:dyDescent="0.25">
      <c r="A103" s="7"/>
      <c r="B103" s="7"/>
      <c r="C103" s="7"/>
      <c r="D103" s="7"/>
      <c r="E103" s="7"/>
      <c r="F103" s="7"/>
      <c r="G103" s="7"/>
      <c r="H103" s="7"/>
      <c r="I103" s="7"/>
    </row>
    <row r="104" spans="1:9" x14ac:dyDescent="0.25">
      <c r="A104" s="3"/>
    </row>
    <row r="105" spans="1:9" x14ac:dyDescent="0.25">
      <c r="A105" s="3"/>
    </row>
    <row r="106" spans="1:9" x14ac:dyDescent="0.25">
      <c r="A106" s="3"/>
    </row>
    <row r="107" spans="1:9" x14ac:dyDescent="0.25">
      <c r="A107" s="3"/>
    </row>
    <row r="108" spans="1:9" x14ac:dyDescent="0.25">
      <c r="A108" s="3"/>
    </row>
    <row r="109" spans="1:9" x14ac:dyDescent="0.25">
      <c r="A109" s="3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42:C42"/>
  </mergeCells>
  <pageMargins left="0.7" right="0.7" top="0.75" bottom="0.75" header="0.3" footer="0.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C26" activeCellId="1" sqref="D3:H24 C26"/>
    </sheetView>
  </sheetViews>
  <sheetFormatPr defaultRowHeight="15" x14ac:dyDescent="0.25"/>
  <cols>
    <col min="1" max="1" width="4.42578125" style="2" customWidth="1"/>
    <col min="2" max="2" width="9.5703125" customWidth="1"/>
    <col min="3" max="3" width="60.85546875" customWidth="1"/>
    <col min="4" max="5" width="11" bestFit="1" customWidth="1"/>
    <col min="6" max="6" width="9.5703125" bestFit="1" customWidth="1"/>
    <col min="7" max="7" width="8.85546875" customWidth="1"/>
    <col min="8" max="8" width="8.7109375" bestFit="1" customWidth="1"/>
  </cols>
  <sheetData>
    <row r="1" spans="1:9" ht="30" customHeight="1" thickBot="1" x14ac:dyDescent="0.35">
      <c r="B1" s="54" t="s">
        <v>351</v>
      </c>
      <c r="C1" s="55"/>
      <c r="D1" s="55"/>
      <c r="E1" s="55"/>
      <c r="F1" s="55"/>
      <c r="G1" s="55"/>
      <c r="H1" s="55"/>
    </row>
    <row r="2" spans="1:9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</row>
    <row r="3" spans="1:9" ht="26.25" x14ac:dyDescent="0.25">
      <c r="A3" s="13">
        <v>1</v>
      </c>
      <c r="B3" s="12" t="s">
        <v>352</v>
      </c>
      <c r="C3" s="29" t="s">
        <v>353</v>
      </c>
      <c r="D3" s="34">
        <v>18618</v>
      </c>
      <c r="E3" s="34">
        <f t="shared" ref="E3:E8" si="0">ROUND(D3/1.36,0)</f>
        <v>13690</v>
      </c>
      <c r="F3" s="34">
        <f>ROUND(E3*0.34,0)+(-1)</f>
        <v>4654</v>
      </c>
      <c r="G3" s="34">
        <f t="shared" ref="G3:G8" si="1">ROUND(E3*0.02,0)</f>
        <v>274</v>
      </c>
      <c r="H3" s="35"/>
      <c r="I3" s="7"/>
    </row>
    <row r="4" spans="1:9" x14ac:dyDescent="0.25">
      <c r="A4" s="13">
        <v>2</v>
      </c>
      <c r="B4" s="8" t="s">
        <v>354</v>
      </c>
      <c r="C4" s="30" t="s">
        <v>355</v>
      </c>
      <c r="D4" s="36">
        <v>18618</v>
      </c>
      <c r="E4" s="36">
        <f t="shared" si="0"/>
        <v>13690</v>
      </c>
      <c r="F4" s="36">
        <f>ROUND(E4*0.34,0)+(-1)</f>
        <v>4654</v>
      </c>
      <c r="G4" s="36">
        <f t="shared" si="1"/>
        <v>274</v>
      </c>
      <c r="H4" s="37"/>
      <c r="I4" s="7"/>
    </row>
    <row r="5" spans="1:9" x14ac:dyDescent="0.25">
      <c r="A5" s="13">
        <v>3</v>
      </c>
      <c r="B5" s="8" t="s">
        <v>356</v>
      </c>
      <c r="C5" s="30" t="s">
        <v>357</v>
      </c>
      <c r="D5" s="36">
        <v>9309</v>
      </c>
      <c r="E5" s="36">
        <f t="shared" si="0"/>
        <v>6845</v>
      </c>
      <c r="F5" s="36">
        <f>ROUND(E5*0.34,0)</f>
        <v>2327</v>
      </c>
      <c r="G5" s="36">
        <f t="shared" si="1"/>
        <v>137</v>
      </c>
      <c r="H5" s="37"/>
      <c r="I5" s="7"/>
    </row>
    <row r="6" spans="1:9" x14ac:dyDescent="0.25">
      <c r="A6" s="13">
        <v>4</v>
      </c>
      <c r="B6" s="8" t="s">
        <v>358</v>
      </c>
      <c r="C6" s="30" t="s">
        <v>359</v>
      </c>
      <c r="D6" s="36">
        <v>134977</v>
      </c>
      <c r="E6" s="36">
        <f t="shared" si="0"/>
        <v>99248</v>
      </c>
      <c r="F6" s="36">
        <f>ROUND(E6*0.34,0)</f>
        <v>33744</v>
      </c>
      <c r="G6" s="36">
        <f t="shared" si="1"/>
        <v>1985</v>
      </c>
      <c r="H6" s="37"/>
      <c r="I6" s="7"/>
    </row>
    <row r="7" spans="1:9" ht="26.25" x14ac:dyDescent="0.25">
      <c r="A7" s="13">
        <v>5</v>
      </c>
      <c r="B7" s="8" t="s">
        <v>360</v>
      </c>
      <c r="C7" s="30" t="s">
        <v>361</v>
      </c>
      <c r="D7" s="36">
        <v>18618</v>
      </c>
      <c r="E7" s="36">
        <f t="shared" si="0"/>
        <v>13690</v>
      </c>
      <c r="F7" s="36">
        <f>ROUND(E7*0.34,0)+(-1)</f>
        <v>4654</v>
      </c>
      <c r="G7" s="36">
        <f t="shared" si="1"/>
        <v>274</v>
      </c>
      <c r="H7" s="37"/>
      <c r="I7" s="7"/>
    </row>
    <row r="8" spans="1:9" ht="26.25" x14ac:dyDescent="0.25">
      <c r="A8" s="13">
        <v>6</v>
      </c>
      <c r="B8" s="8" t="s">
        <v>362</v>
      </c>
      <c r="C8" s="30" t="s">
        <v>363</v>
      </c>
      <c r="D8" s="36">
        <v>9309</v>
      </c>
      <c r="E8" s="36">
        <f t="shared" si="0"/>
        <v>6845</v>
      </c>
      <c r="F8" s="36">
        <f>ROUND(E8*0.34,0)</f>
        <v>2327</v>
      </c>
      <c r="G8" s="36">
        <f t="shared" si="1"/>
        <v>137</v>
      </c>
      <c r="H8" s="37"/>
      <c r="I8" s="7"/>
    </row>
    <row r="9" spans="1:9" ht="26.25" x14ac:dyDescent="0.25">
      <c r="A9" s="13">
        <v>7</v>
      </c>
      <c r="B9" s="8" t="s">
        <v>364</v>
      </c>
      <c r="C9" s="30" t="s">
        <v>365</v>
      </c>
      <c r="D9" s="36"/>
      <c r="E9" s="36"/>
      <c r="F9" s="36"/>
      <c r="G9" s="36"/>
      <c r="H9" s="37">
        <v>41890</v>
      </c>
      <c r="I9" s="7"/>
    </row>
    <row r="10" spans="1:9" ht="26.25" x14ac:dyDescent="0.25">
      <c r="A10" s="13">
        <v>8</v>
      </c>
      <c r="B10" s="8" t="s">
        <v>366</v>
      </c>
      <c r="C10" s="30" t="s">
        <v>367</v>
      </c>
      <c r="D10" s="36">
        <v>37235</v>
      </c>
      <c r="E10" s="36">
        <f t="shared" ref="E10:E23" si="2">ROUND(D10/1.36,0)</f>
        <v>27379</v>
      </c>
      <c r="F10" s="36">
        <f>ROUND(E10*0.34,0)+(-1)</f>
        <v>9308</v>
      </c>
      <c r="G10" s="36">
        <f t="shared" ref="G10:G23" si="3">ROUND(E10*0.02,0)</f>
        <v>548</v>
      </c>
      <c r="H10" s="37"/>
      <c r="I10" s="7"/>
    </row>
    <row r="11" spans="1:9" ht="26.25" x14ac:dyDescent="0.25">
      <c r="A11" s="13">
        <v>9</v>
      </c>
      <c r="B11" s="8" t="s">
        <v>368</v>
      </c>
      <c r="C11" s="30" t="s">
        <v>369</v>
      </c>
      <c r="D11" s="36">
        <v>46543</v>
      </c>
      <c r="E11" s="46">
        <v>34223</v>
      </c>
      <c r="F11" s="36">
        <f>ROUND(E11*0.34,0)</f>
        <v>11636</v>
      </c>
      <c r="G11" s="36">
        <f t="shared" si="3"/>
        <v>684</v>
      </c>
      <c r="H11" s="37"/>
      <c r="I11" s="7"/>
    </row>
    <row r="12" spans="1:9" x14ac:dyDescent="0.25">
      <c r="A12" s="13">
        <v>10</v>
      </c>
      <c r="B12" s="8" t="s">
        <v>370</v>
      </c>
      <c r="C12" s="30" t="s">
        <v>371</v>
      </c>
      <c r="D12" s="36">
        <v>228065</v>
      </c>
      <c r="E12" s="36">
        <f t="shared" si="2"/>
        <v>167695</v>
      </c>
      <c r="F12" s="36">
        <f>ROUND(E12*0.34,0)</f>
        <v>57016</v>
      </c>
      <c r="G12" s="36">
        <f t="shared" si="3"/>
        <v>3354</v>
      </c>
      <c r="H12" s="37"/>
      <c r="I12" s="7"/>
    </row>
    <row r="13" spans="1:9" ht="26.25" x14ac:dyDescent="0.25">
      <c r="A13" s="13">
        <v>11</v>
      </c>
      <c r="B13" s="8" t="s">
        <v>372</v>
      </c>
      <c r="C13" s="30" t="s">
        <v>373</v>
      </c>
      <c r="D13" s="36">
        <v>311844</v>
      </c>
      <c r="E13" s="36">
        <f t="shared" si="2"/>
        <v>229297</v>
      </c>
      <c r="F13" s="36">
        <f>ROUND(E13*0.34,0)</f>
        <v>77961</v>
      </c>
      <c r="G13" s="36">
        <f t="shared" si="3"/>
        <v>4586</v>
      </c>
      <c r="H13" s="37"/>
      <c r="I13" s="7"/>
    </row>
    <row r="14" spans="1:9" ht="26.25" x14ac:dyDescent="0.25">
      <c r="A14" s="13">
        <v>12</v>
      </c>
      <c r="B14" s="8" t="s">
        <v>374</v>
      </c>
      <c r="C14" s="30" t="s">
        <v>375</v>
      </c>
      <c r="D14" s="36">
        <v>172213</v>
      </c>
      <c r="E14" s="36">
        <f t="shared" si="2"/>
        <v>126627</v>
      </c>
      <c r="F14" s="36">
        <f>ROUND(E14*0.34,0)</f>
        <v>43053</v>
      </c>
      <c r="G14" s="36">
        <f t="shared" si="3"/>
        <v>2533</v>
      </c>
      <c r="H14" s="37"/>
      <c r="I14" s="7"/>
    </row>
    <row r="15" spans="1:9" x14ac:dyDescent="0.25">
      <c r="A15" s="13">
        <v>13</v>
      </c>
      <c r="B15" s="8" t="s">
        <v>376</v>
      </c>
      <c r="C15" s="30" t="s">
        <v>377</v>
      </c>
      <c r="D15" s="36">
        <v>55853</v>
      </c>
      <c r="E15" s="36">
        <f t="shared" si="2"/>
        <v>41068</v>
      </c>
      <c r="F15" s="36">
        <f>ROUND(E15*0.34,0)+(1)</f>
        <v>13964</v>
      </c>
      <c r="G15" s="36">
        <f t="shared" si="3"/>
        <v>821</v>
      </c>
      <c r="H15" s="37"/>
      <c r="I15" s="7"/>
    </row>
    <row r="16" spans="1:9" ht="26.25" x14ac:dyDescent="0.25">
      <c r="A16" s="13">
        <v>14</v>
      </c>
      <c r="B16" s="8" t="s">
        <v>378</v>
      </c>
      <c r="C16" s="30" t="s">
        <v>379</v>
      </c>
      <c r="D16" s="36">
        <v>13963</v>
      </c>
      <c r="E16" s="36">
        <f t="shared" si="2"/>
        <v>10267</v>
      </c>
      <c r="F16" s="36">
        <f>ROUND(E16*0.34,0)</f>
        <v>3491</v>
      </c>
      <c r="G16" s="36">
        <f t="shared" si="3"/>
        <v>205</v>
      </c>
      <c r="H16" s="37"/>
      <c r="I16" s="7"/>
    </row>
    <row r="17" spans="1:9" x14ac:dyDescent="0.25">
      <c r="A17" s="13">
        <v>15</v>
      </c>
      <c r="B17" s="8" t="s">
        <v>380</v>
      </c>
      <c r="C17" s="30" t="s">
        <v>381</v>
      </c>
      <c r="D17" s="36">
        <v>18618</v>
      </c>
      <c r="E17" s="36">
        <f t="shared" si="2"/>
        <v>13690</v>
      </c>
      <c r="F17" s="36">
        <f>ROUND(E17*0.34,0)+(-1)</f>
        <v>4654</v>
      </c>
      <c r="G17" s="36">
        <f t="shared" si="3"/>
        <v>274</v>
      </c>
      <c r="H17" s="37"/>
      <c r="I17" s="7"/>
    </row>
    <row r="18" spans="1:9" ht="26.25" x14ac:dyDescent="0.25">
      <c r="A18" s="13">
        <v>16</v>
      </c>
      <c r="B18" s="8" t="s">
        <v>382</v>
      </c>
      <c r="C18" s="30" t="s">
        <v>383</v>
      </c>
      <c r="D18" s="36">
        <v>18618</v>
      </c>
      <c r="E18" s="36">
        <f t="shared" si="2"/>
        <v>13690</v>
      </c>
      <c r="F18" s="36">
        <f>ROUND(E18*0.34,0)+(-1)</f>
        <v>4654</v>
      </c>
      <c r="G18" s="36">
        <f t="shared" si="3"/>
        <v>274</v>
      </c>
      <c r="H18" s="37"/>
      <c r="I18" s="7"/>
    </row>
    <row r="19" spans="1:9" ht="26.25" x14ac:dyDescent="0.25">
      <c r="A19" s="13">
        <v>17</v>
      </c>
      <c r="B19" s="8" t="s">
        <v>384</v>
      </c>
      <c r="C19" s="30" t="s">
        <v>385</v>
      </c>
      <c r="D19" s="36">
        <v>130323</v>
      </c>
      <c r="E19" s="36">
        <f t="shared" si="2"/>
        <v>95826</v>
      </c>
      <c r="F19" s="36">
        <f>ROUND(E19*0.34,0)+(-1)</f>
        <v>32580</v>
      </c>
      <c r="G19" s="36">
        <f t="shared" si="3"/>
        <v>1917</v>
      </c>
      <c r="H19" s="37"/>
      <c r="I19" s="7"/>
    </row>
    <row r="20" spans="1:9" x14ac:dyDescent="0.25">
      <c r="A20" s="13">
        <v>18</v>
      </c>
      <c r="B20" s="8" t="s">
        <v>386</v>
      </c>
      <c r="C20" s="30" t="s">
        <v>387</v>
      </c>
      <c r="D20" s="36">
        <v>46543</v>
      </c>
      <c r="E20" s="46">
        <v>34223</v>
      </c>
      <c r="F20" s="36">
        <f>ROUND(E20*0.34,0)</f>
        <v>11636</v>
      </c>
      <c r="G20" s="36">
        <f t="shared" si="3"/>
        <v>684</v>
      </c>
      <c r="H20" s="37"/>
      <c r="I20" s="7"/>
    </row>
    <row r="21" spans="1:9" ht="26.25" x14ac:dyDescent="0.25">
      <c r="A21" s="13">
        <v>19</v>
      </c>
      <c r="B21" s="8" t="s">
        <v>388</v>
      </c>
      <c r="C21" s="30" t="s">
        <v>389</v>
      </c>
      <c r="D21" s="36">
        <v>148941</v>
      </c>
      <c r="E21" s="36">
        <f t="shared" si="2"/>
        <v>109515</v>
      </c>
      <c r="F21" s="36">
        <f>ROUND(E21*0.34,0)+(1)</f>
        <v>37236</v>
      </c>
      <c r="G21" s="36">
        <f t="shared" si="3"/>
        <v>2190</v>
      </c>
      <c r="H21" s="37"/>
      <c r="I21" s="7"/>
    </row>
    <row r="22" spans="1:9" x14ac:dyDescent="0.25">
      <c r="A22" s="13">
        <v>20</v>
      </c>
      <c r="B22" s="8" t="s">
        <v>390</v>
      </c>
      <c r="C22" s="30" t="s">
        <v>391</v>
      </c>
      <c r="D22" s="36">
        <v>200139</v>
      </c>
      <c r="E22" s="36">
        <f t="shared" si="2"/>
        <v>147161</v>
      </c>
      <c r="F22" s="36">
        <f>ROUND(E22*0.34,0)</f>
        <v>50035</v>
      </c>
      <c r="G22" s="36">
        <f t="shared" si="3"/>
        <v>2943</v>
      </c>
      <c r="H22" s="37"/>
      <c r="I22" s="7"/>
    </row>
    <row r="23" spans="1:9" ht="27" thickBot="1" x14ac:dyDescent="0.3">
      <c r="A23" s="20">
        <v>21</v>
      </c>
      <c r="B23" s="21" t="s">
        <v>392</v>
      </c>
      <c r="C23" s="31" t="s">
        <v>393</v>
      </c>
      <c r="D23" s="44">
        <v>9309</v>
      </c>
      <c r="E23" s="44">
        <f t="shared" si="2"/>
        <v>6845</v>
      </c>
      <c r="F23" s="44">
        <f>ROUND(E23*0.34,0)</f>
        <v>2327</v>
      </c>
      <c r="G23" s="44">
        <f t="shared" si="3"/>
        <v>137</v>
      </c>
      <c r="H23" s="45"/>
      <c r="I23" s="7"/>
    </row>
    <row r="24" spans="1:9" ht="20.100000000000001" customHeight="1" thickBot="1" x14ac:dyDescent="0.3">
      <c r="A24" s="14">
        <v>21</v>
      </c>
      <c r="B24" s="56" t="s">
        <v>73</v>
      </c>
      <c r="C24" s="56"/>
      <c r="D24" s="47">
        <f>SUM(D3:D23)</f>
        <v>1647656</v>
      </c>
      <c r="E24" s="47">
        <f>SUM(E3:E23)</f>
        <v>1211514</v>
      </c>
      <c r="F24" s="47">
        <f>SUM(F3:F23)</f>
        <v>411911</v>
      </c>
      <c r="G24" s="47">
        <f>SUM(G3:G23)</f>
        <v>24231</v>
      </c>
      <c r="H24" s="48">
        <f>SUM(H3:H23)</f>
        <v>41890</v>
      </c>
      <c r="I24" s="7"/>
    </row>
    <row r="25" spans="1:9" ht="15.75" thickBot="1" x14ac:dyDescent="0.3">
      <c r="A25" s="7"/>
      <c r="B25" s="7"/>
      <c r="C25" s="7"/>
      <c r="D25" s="7"/>
      <c r="E25" s="7"/>
      <c r="F25" s="7"/>
      <c r="G25" s="7"/>
      <c r="H25" s="7"/>
      <c r="I25" s="7"/>
    </row>
    <row r="26" spans="1:9" ht="15.75" thickBot="1" x14ac:dyDescent="0.3">
      <c r="A26" s="7"/>
      <c r="B26" s="9" t="s">
        <v>883</v>
      </c>
      <c r="C26" s="42">
        <f>D24+H24</f>
        <v>1689546</v>
      </c>
      <c r="D26" s="10"/>
      <c r="E26" s="10"/>
      <c r="F26" s="10"/>
      <c r="G26" s="10"/>
      <c r="H26" s="11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24:C24"/>
  </mergeCells>
  <pageMargins left="0.7" right="0.7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C37" activeCellId="1" sqref="D3:H35 C37"/>
    </sheetView>
  </sheetViews>
  <sheetFormatPr defaultRowHeight="15" x14ac:dyDescent="0.25"/>
  <cols>
    <col min="1" max="1" width="4.140625" style="2" customWidth="1"/>
    <col min="2" max="2" width="9.85546875" customWidth="1"/>
    <col min="3" max="3" width="57.42578125" customWidth="1"/>
    <col min="4" max="4" width="10.7109375" customWidth="1"/>
    <col min="5" max="5" width="9.85546875" customWidth="1"/>
    <col min="6" max="6" width="9.5703125" bestFit="1" customWidth="1"/>
    <col min="7" max="7" width="8.85546875" customWidth="1"/>
    <col min="8" max="8" width="9.7109375" bestFit="1" customWidth="1"/>
  </cols>
  <sheetData>
    <row r="1" spans="1:9" ht="30" customHeight="1" thickBot="1" x14ac:dyDescent="0.35">
      <c r="B1" s="54" t="s">
        <v>394</v>
      </c>
      <c r="C1" s="55"/>
      <c r="D1" s="55"/>
      <c r="E1" s="55"/>
      <c r="F1" s="55"/>
      <c r="G1" s="55"/>
      <c r="H1" s="55"/>
    </row>
    <row r="2" spans="1:9" s="6" customFormat="1" ht="62.25" customHeight="1" thickBot="1" x14ac:dyDescent="0.3">
      <c r="A2" s="24" t="s">
        <v>884</v>
      </c>
      <c r="B2" s="15" t="s">
        <v>1</v>
      </c>
      <c r="C2" s="15" t="s">
        <v>2</v>
      </c>
      <c r="D2" s="16" t="s">
        <v>877</v>
      </c>
      <c r="E2" s="16" t="s">
        <v>878</v>
      </c>
      <c r="F2" s="16" t="s">
        <v>879</v>
      </c>
      <c r="G2" s="16" t="s">
        <v>880</v>
      </c>
      <c r="H2" s="17" t="s">
        <v>881</v>
      </c>
      <c r="I2" s="7"/>
    </row>
    <row r="3" spans="1:9" x14ac:dyDescent="0.25">
      <c r="A3" s="13">
        <v>1</v>
      </c>
      <c r="B3" s="12" t="s">
        <v>395</v>
      </c>
      <c r="C3" s="29" t="s">
        <v>396</v>
      </c>
      <c r="D3" s="34">
        <v>9309</v>
      </c>
      <c r="E3" s="34">
        <f>ROUND(D3/1.36,0)</f>
        <v>6845</v>
      </c>
      <c r="F3" s="34">
        <f>ROUND(E3*0.34,0)</f>
        <v>2327</v>
      </c>
      <c r="G3" s="34">
        <f>ROUND(E3*0.02,0)</f>
        <v>137</v>
      </c>
      <c r="H3" s="35"/>
      <c r="I3" s="7"/>
    </row>
    <row r="4" spans="1:9" x14ac:dyDescent="0.25">
      <c r="A4" s="13">
        <v>2</v>
      </c>
      <c r="B4" s="8" t="s">
        <v>397</v>
      </c>
      <c r="C4" s="30" t="s">
        <v>398</v>
      </c>
      <c r="D4" s="36">
        <v>27926</v>
      </c>
      <c r="E4" s="36">
        <f>ROUND(D4/1.36,0)</f>
        <v>20534</v>
      </c>
      <c r="F4" s="36">
        <f>ROUND(E4*0.34,0)+(-1)</f>
        <v>6981</v>
      </c>
      <c r="G4" s="36">
        <f>ROUND(E4*0.02,0)</f>
        <v>411</v>
      </c>
      <c r="H4" s="37"/>
      <c r="I4" s="7"/>
    </row>
    <row r="5" spans="1:9" ht="26.25" x14ac:dyDescent="0.25">
      <c r="A5" s="13">
        <v>3</v>
      </c>
      <c r="B5" s="8" t="s">
        <v>399</v>
      </c>
      <c r="C5" s="30" t="s">
        <v>400</v>
      </c>
      <c r="D5" s="36">
        <v>9309</v>
      </c>
      <c r="E5" s="36">
        <f>ROUND(D5/1.36,0)</f>
        <v>6845</v>
      </c>
      <c r="F5" s="36">
        <f>ROUND(E5*0.34,0)</f>
        <v>2327</v>
      </c>
      <c r="G5" s="36">
        <f>ROUND(E5*0.02,0)</f>
        <v>137</v>
      </c>
      <c r="H5" s="37"/>
      <c r="I5" s="7"/>
    </row>
    <row r="6" spans="1:9" ht="26.25" x14ac:dyDescent="0.25">
      <c r="A6" s="13">
        <v>4</v>
      </c>
      <c r="B6" s="8" t="s">
        <v>401</v>
      </c>
      <c r="C6" s="30" t="s">
        <v>402</v>
      </c>
      <c r="D6" s="36">
        <v>4654</v>
      </c>
      <c r="E6" s="36">
        <f>ROUND(D6/1.36,0)</f>
        <v>3422</v>
      </c>
      <c r="F6" s="36">
        <f>ROUND(E6*0.34,0)+(1)</f>
        <v>1164</v>
      </c>
      <c r="G6" s="36">
        <f>ROUND(E6*0.02,0)</f>
        <v>68</v>
      </c>
      <c r="H6" s="37"/>
      <c r="I6" s="7"/>
    </row>
    <row r="7" spans="1:9" x14ac:dyDescent="0.25">
      <c r="A7" s="13">
        <v>5</v>
      </c>
      <c r="B7" s="8" t="s">
        <v>403</v>
      </c>
      <c r="C7" s="30" t="s">
        <v>404</v>
      </c>
      <c r="D7" s="36">
        <v>9309</v>
      </c>
      <c r="E7" s="36">
        <f>ROUND(D7/1.36,0)</f>
        <v>6845</v>
      </c>
      <c r="F7" s="36">
        <f>ROUND(E7*0.34,0)</f>
        <v>2327</v>
      </c>
      <c r="G7" s="36">
        <f>ROUND(E7*0.02,0)</f>
        <v>137</v>
      </c>
      <c r="H7" s="37"/>
      <c r="I7" s="7"/>
    </row>
    <row r="8" spans="1:9" ht="26.25" x14ac:dyDescent="0.25">
      <c r="A8" s="13">
        <v>6</v>
      </c>
      <c r="B8" s="8" t="s">
        <v>405</v>
      </c>
      <c r="C8" s="30" t="s">
        <v>406</v>
      </c>
      <c r="D8" s="36"/>
      <c r="E8" s="36"/>
      <c r="F8" s="36"/>
      <c r="G8" s="36"/>
      <c r="H8" s="37">
        <v>111519</v>
      </c>
      <c r="I8" s="7"/>
    </row>
    <row r="9" spans="1:9" ht="26.25" x14ac:dyDescent="0.25">
      <c r="A9" s="13">
        <v>7</v>
      </c>
      <c r="B9" s="8" t="s">
        <v>407</v>
      </c>
      <c r="C9" s="30" t="s">
        <v>408</v>
      </c>
      <c r="D9" s="36"/>
      <c r="E9" s="36"/>
      <c r="F9" s="36"/>
      <c r="G9" s="36"/>
      <c r="H9" s="37">
        <v>83779</v>
      </c>
      <c r="I9" s="7"/>
    </row>
    <row r="10" spans="1:9" ht="26.25" x14ac:dyDescent="0.25">
      <c r="A10" s="13">
        <v>8</v>
      </c>
      <c r="B10" s="8" t="s">
        <v>409</v>
      </c>
      <c r="C10" s="30" t="s">
        <v>410</v>
      </c>
      <c r="D10" s="36"/>
      <c r="E10" s="36"/>
      <c r="F10" s="36"/>
      <c r="G10" s="36"/>
      <c r="H10" s="37">
        <v>4654</v>
      </c>
      <c r="I10" s="7"/>
    </row>
    <row r="11" spans="1:9" x14ac:dyDescent="0.25">
      <c r="A11" s="13">
        <v>9</v>
      </c>
      <c r="B11" s="8" t="s">
        <v>411</v>
      </c>
      <c r="C11" s="30" t="s">
        <v>412</v>
      </c>
      <c r="D11" s="36">
        <v>9309</v>
      </c>
      <c r="E11" s="36">
        <f t="shared" ref="E11:E25" si="0">ROUND(D11/1.36,0)</f>
        <v>6845</v>
      </c>
      <c r="F11" s="36">
        <f>ROUND(E11*0.34,0)</f>
        <v>2327</v>
      </c>
      <c r="G11" s="36">
        <f t="shared" ref="G11:G25" si="1">ROUND(E11*0.02,0)</f>
        <v>137</v>
      </c>
      <c r="H11" s="37"/>
      <c r="I11" s="7"/>
    </row>
    <row r="12" spans="1:9" x14ac:dyDescent="0.25">
      <c r="A12" s="13">
        <v>10</v>
      </c>
      <c r="B12" s="8" t="s">
        <v>413</v>
      </c>
      <c r="C12" s="30" t="s">
        <v>414</v>
      </c>
      <c r="D12" s="36">
        <v>4654</v>
      </c>
      <c r="E12" s="36">
        <f t="shared" si="0"/>
        <v>3422</v>
      </c>
      <c r="F12" s="36">
        <f>ROUND(E12*0.34,0)+(1)</f>
        <v>1164</v>
      </c>
      <c r="G12" s="36">
        <f t="shared" si="1"/>
        <v>68</v>
      </c>
      <c r="H12" s="37"/>
      <c r="I12" s="7"/>
    </row>
    <row r="13" spans="1:9" x14ac:dyDescent="0.25">
      <c r="A13" s="13">
        <v>11</v>
      </c>
      <c r="B13" s="8" t="s">
        <v>415</v>
      </c>
      <c r="C13" s="30" t="s">
        <v>416</v>
      </c>
      <c r="D13" s="36">
        <v>190830</v>
      </c>
      <c r="E13" s="36">
        <f t="shared" si="0"/>
        <v>140316</v>
      </c>
      <c r="F13" s="36">
        <f>ROUND(E13*0.34,0)+(1)</f>
        <v>47708</v>
      </c>
      <c r="G13" s="36">
        <f t="shared" si="1"/>
        <v>2806</v>
      </c>
      <c r="H13" s="37"/>
      <c r="I13" s="7"/>
    </row>
    <row r="14" spans="1:9" x14ac:dyDescent="0.25">
      <c r="A14" s="13">
        <v>12</v>
      </c>
      <c r="B14" s="8" t="s">
        <v>417</v>
      </c>
      <c r="C14" s="30" t="s">
        <v>418</v>
      </c>
      <c r="D14" s="36">
        <v>18618</v>
      </c>
      <c r="E14" s="36">
        <f t="shared" si="0"/>
        <v>13690</v>
      </c>
      <c r="F14" s="36">
        <f>ROUND(E14*0.34,0)+(-1)</f>
        <v>4654</v>
      </c>
      <c r="G14" s="36">
        <f t="shared" si="1"/>
        <v>274</v>
      </c>
      <c r="H14" s="37"/>
      <c r="I14" s="7"/>
    </row>
    <row r="15" spans="1:9" x14ac:dyDescent="0.25">
      <c r="A15" s="13">
        <v>13</v>
      </c>
      <c r="B15" s="8" t="s">
        <v>419</v>
      </c>
      <c r="C15" s="30" t="s">
        <v>420</v>
      </c>
      <c r="D15" s="36">
        <v>23272</v>
      </c>
      <c r="E15" s="36">
        <f t="shared" si="0"/>
        <v>17112</v>
      </c>
      <c r="F15" s="36">
        <f>ROUND(E15*0.34,0)</f>
        <v>5818</v>
      </c>
      <c r="G15" s="36">
        <f t="shared" si="1"/>
        <v>342</v>
      </c>
      <c r="H15" s="37"/>
      <c r="I15" s="7"/>
    </row>
    <row r="16" spans="1:9" x14ac:dyDescent="0.25">
      <c r="A16" s="13">
        <v>14</v>
      </c>
      <c r="B16" s="8" t="s">
        <v>421</v>
      </c>
      <c r="C16" s="30" t="s">
        <v>422</v>
      </c>
      <c r="D16" s="36">
        <v>37235</v>
      </c>
      <c r="E16" s="36">
        <f t="shared" si="0"/>
        <v>27379</v>
      </c>
      <c r="F16" s="36">
        <f>ROUND(E16*0.34,0)+(-1)</f>
        <v>9308</v>
      </c>
      <c r="G16" s="36">
        <f t="shared" si="1"/>
        <v>548</v>
      </c>
      <c r="H16" s="37"/>
      <c r="I16" s="7"/>
    </row>
    <row r="17" spans="1:9" x14ac:dyDescent="0.25">
      <c r="A17" s="13">
        <v>15</v>
      </c>
      <c r="B17" s="8" t="s">
        <v>423</v>
      </c>
      <c r="C17" s="30" t="s">
        <v>424</v>
      </c>
      <c r="D17" s="36">
        <v>60507</v>
      </c>
      <c r="E17" s="36">
        <f t="shared" si="0"/>
        <v>44490</v>
      </c>
      <c r="F17" s="36">
        <f>ROUND(E17*0.34,0)</f>
        <v>15127</v>
      </c>
      <c r="G17" s="36">
        <f t="shared" si="1"/>
        <v>890</v>
      </c>
      <c r="H17" s="37"/>
      <c r="I17" s="7"/>
    </row>
    <row r="18" spans="1:9" x14ac:dyDescent="0.25">
      <c r="A18" s="13">
        <v>16</v>
      </c>
      <c r="B18" s="8" t="s">
        <v>425</v>
      </c>
      <c r="C18" s="30" t="s">
        <v>426</v>
      </c>
      <c r="D18" s="36">
        <v>23272</v>
      </c>
      <c r="E18" s="36">
        <f t="shared" si="0"/>
        <v>17112</v>
      </c>
      <c r="F18" s="36">
        <f>ROUND(E18*0.34,0)</f>
        <v>5818</v>
      </c>
      <c r="G18" s="36">
        <f t="shared" si="1"/>
        <v>342</v>
      </c>
      <c r="H18" s="37"/>
      <c r="I18" s="7"/>
    </row>
    <row r="19" spans="1:9" x14ac:dyDescent="0.25">
      <c r="A19" s="13">
        <v>17</v>
      </c>
      <c r="B19" s="8" t="s">
        <v>427</v>
      </c>
      <c r="C19" s="30" t="s">
        <v>428</v>
      </c>
      <c r="D19" s="36">
        <v>139632</v>
      </c>
      <c r="E19" s="36">
        <f t="shared" si="0"/>
        <v>102671</v>
      </c>
      <c r="F19" s="36">
        <f>ROUND(E19*0.34,0)</f>
        <v>34908</v>
      </c>
      <c r="G19" s="36">
        <f t="shared" si="1"/>
        <v>2053</v>
      </c>
      <c r="H19" s="37"/>
      <c r="I19" s="7"/>
    </row>
    <row r="20" spans="1:9" x14ac:dyDescent="0.25">
      <c r="A20" s="13">
        <v>18</v>
      </c>
      <c r="B20" s="8" t="s">
        <v>429</v>
      </c>
      <c r="C20" s="30" t="s">
        <v>430</v>
      </c>
      <c r="D20" s="36">
        <v>9309</v>
      </c>
      <c r="E20" s="36">
        <f t="shared" si="0"/>
        <v>6845</v>
      </c>
      <c r="F20" s="36">
        <f>ROUND(E20*0.34,0)</f>
        <v>2327</v>
      </c>
      <c r="G20" s="36">
        <f t="shared" si="1"/>
        <v>137</v>
      </c>
      <c r="H20" s="37"/>
      <c r="I20" s="7"/>
    </row>
    <row r="21" spans="1:9" x14ac:dyDescent="0.25">
      <c r="A21" s="13">
        <v>19</v>
      </c>
      <c r="B21" s="8" t="s">
        <v>431</v>
      </c>
      <c r="C21" s="30" t="s">
        <v>432</v>
      </c>
      <c r="D21" s="36">
        <v>23272</v>
      </c>
      <c r="E21" s="36">
        <f t="shared" si="0"/>
        <v>17112</v>
      </c>
      <c r="F21" s="36">
        <f>ROUND(E21*0.34,0)</f>
        <v>5818</v>
      </c>
      <c r="G21" s="36">
        <f t="shared" si="1"/>
        <v>342</v>
      </c>
      <c r="H21" s="37"/>
      <c r="I21" s="7"/>
    </row>
    <row r="22" spans="1:9" ht="26.25" x14ac:dyDescent="0.25">
      <c r="A22" s="13">
        <v>20</v>
      </c>
      <c r="B22" s="8" t="s">
        <v>433</v>
      </c>
      <c r="C22" s="30" t="s">
        <v>434</v>
      </c>
      <c r="D22" s="36">
        <v>4654</v>
      </c>
      <c r="E22" s="36">
        <f t="shared" si="0"/>
        <v>3422</v>
      </c>
      <c r="F22" s="36">
        <f>ROUND(E22*0.34,0)+(1)</f>
        <v>1164</v>
      </c>
      <c r="G22" s="36">
        <f t="shared" si="1"/>
        <v>68</v>
      </c>
      <c r="H22" s="37"/>
      <c r="I22" s="7"/>
    </row>
    <row r="23" spans="1:9" ht="26.25" x14ac:dyDescent="0.25">
      <c r="A23" s="13">
        <v>21</v>
      </c>
      <c r="B23" s="8" t="s">
        <v>435</v>
      </c>
      <c r="C23" s="30" t="s">
        <v>436</v>
      </c>
      <c r="D23" s="36">
        <v>121014</v>
      </c>
      <c r="E23" s="36">
        <f t="shared" si="0"/>
        <v>88981</v>
      </c>
      <c r="F23" s="36">
        <f>ROUND(E23*0.34,0)+(-1)</f>
        <v>30253</v>
      </c>
      <c r="G23" s="36">
        <f t="shared" si="1"/>
        <v>1780</v>
      </c>
      <c r="H23" s="37"/>
      <c r="I23" s="7"/>
    </row>
    <row r="24" spans="1:9" ht="26.25" x14ac:dyDescent="0.25">
      <c r="A24" s="13">
        <v>22</v>
      </c>
      <c r="B24" s="8" t="s">
        <v>437</v>
      </c>
      <c r="C24" s="30" t="s">
        <v>438</v>
      </c>
      <c r="D24" s="36">
        <v>4654</v>
      </c>
      <c r="E24" s="36">
        <f t="shared" si="0"/>
        <v>3422</v>
      </c>
      <c r="F24" s="36">
        <f>ROUND(E24*0.34,0)+(1)</f>
        <v>1164</v>
      </c>
      <c r="G24" s="36">
        <f t="shared" si="1"/>
        <v>68</v>
      </c>
      <c r="H24" s="37"/>
      <c r="I24" s="7"/>
    </row>
    <row r="25" spans="1:9" x14ac:dyDescent="0.25">
      <c r="A25" s="13">
        <v>23</v>
      </c>
      <c r="B25" s="8" t="s">
        <v>439</v>
      </c>
      <c r="C25" s="30" t="s">
        <v>440</v>
      </c>
      <c r="D25" s="36">
        <v>41890</v>
      </c>
      <c r="E25" s="36">
        <f t="shared" si="0"/>
        <v>30801</v>
      </c>
      <c r="F25" s="36">
        <f>ROUND(E25*0.34,0)+(1)</f>
        <v>10473</v>
      </c>
      <c r="G25" s="36">
        <f t="shared" si="1"/>
        <v>616</v>
      </c>
      <c r="H25" s="37"/>
      <c r="I25" s="7"/>
    </row>
    <row r="26" spans="1:9" ht="26.25" x14ac:dyDescent="0.25">
      <c r="A26" s="13">
        <v>24</v>
      </c>
      <c r="B26" s="8" t="s">
        <v>441</v>
      </c>
      <c r="C26" s="30" t="s">
        <v>442</v>
      </c>
      <c r="D26" s="36"/>
      <c r="E26" s="36"/>
      <c r="F26" s="36"/>
      <c r="G26" s="36"/>
      <c r="H26" s="37">
        <v>4654</v>
      </c>
      <c r="I26" s="7"/>
    </row>
    <row r="27" spans="1:9" x14ac:dyDescent="0.25">
      <c r="A27" s="13">
        <v>25</v>
      </c>
      <c r="B27" s="8" t="s">
        <v>443</v>
      </c>
      <c r="C27" s="30" t="s">
        <v>444</v>
      </c>
      <c r="D27" s="36">
        <v>27926</v>
      </c>
      <c r="E27" s="36">
        <f t="shared" ref="E27:E34" si="2">ROUND(D27/1.36,0)</f>
        <v>20534</v>
      </c>
      <c r="F27" s="36">
        <f>ROUND(E27*0.34,0)+(-1)</f>
        <v>6981</v>
      </c>
      <c r="G27" s="36">
        <f t="shared" ref="G27:G34" si="3">ROUND(E27*0.02,0)</f>
        <v>411</v>
      </c>
      <c r="H27" s="37"/>
      <c r="I27" s="7"/>
    </row>
    <row r="28" spans="1:9" ht="26.25" x14ac:dyDescent="0.25">
      <c r="A28" s="13">
        <v>26</v>
      </c>
      <c r="B28" s="8" t="s">
        <v>445</v>
      </c>
      <c r="C28" s="30" t="s">
        <v>446</v>
      </c>
      <c r="D28" s="36">
        <v>186176</v>
      </c>
      <c r="E28" s="36">
        <f t="shared" si="2"/>
        <v>136894</v>
      </c>
      <c r="F28" s="36">
        <f>ROUND(E28*0.34,0)</f>
        <v>46544</v>
      </c>
      <c r="G28" s="36">
        <f t="shared" si="3"/>
        <v>2738</v>
      </c>
      <c r="H28" s="37"/>
      <c r="I28" s="7"/>
    </row>
    <row r="29" spans="1:9" x14ac:dyDescent="0.25">
      <c r="A29" s="13">
        <v>27</v>
      </c>
      <c r="B29" s="8" t="s">
        <v>447</v>
      </c>
      <c r="C29" s="30" t="s">
        <v>448</v>
      </c>
      <c r="D29" s="36">
        <v>107051</v>
      </c>
      <c r="E29" s="36">
        <f t="shared" si="2"/>
        <v>78714</v>
      </c>
      <c r="F29" s="36">
        <f>ROUND(E29*0.34,0)</f>
        <v>26763</v>
      </c>
      <c r="G29" s="36">
        <f t="shared" si="3"/>
        <v>1574</v>
      </c>
      <c r="H29" s="37"/>
      <c r="I29" s="7"/>
    </row>
    <row r="30" spans="1:9" x14ac:dyDescent="0.25">
      <c r="A30" s="13">
        <v>28</v>
      </c>
      <c r="B30" s="8" t="s">
        <v>449</v>
      </c>
      <c r="C30" s="30" t="s">
        <v>450</v>
      </c>
      <c r="D30" s="36">
        <v>9309</v>
      </c>
      <c r="E30" s="36">
        <f t="shared" si="2"/>
        <v>6845</v>
      </c>
      <c r="F30" s="36">
        <f>ROUND(E30*0.34,0)</f>
        <v>2327</v>
      </c>
      <c r="G30" s="36">
        <f t="shared" si="3"/>
        <v>137</v>
      </c>
      <c r="H30" s="37"/>
      <c r="I30" s="7"/>
    </row>
    <row r="31" spans="1:9" x14ac:dyDescent="0.25">
      <c r="A31" s="13">
        <v>29</v>
      </c>
      <c r="B31" s="8" t="s">
        <v>451</v>
      </c>
      <c r="C31" s="30" t="s">
        <v>452</v>
      </c>
      <c r="D31" s="36">
        <v>41796</v>
      </c>
      <c r="E31" s="36">
        <f t="shared" si="2"/>
        <v>30732</v>
      </c>
      <c r="F31" s="36">
        <f>ROUND(E31*0.34,0)</f>
        <v>10449</v>
      </c>
      <c r="G31" s="36">
        <f t="shared" si="3"/>
        <v>615</v>
      </c>
      <c r="H31" s="37"/>
      <c r="I31" s="7"/>
    </row>
    <row r="32" spans="1:9" ht="26.25" x14ac:dyDescent="0.25">
      <c r="A32" s="13">
        <v>30</v>
      </c>
      <c r="B32" s="8" t="s">
        <v>453</v>
      </c>
      <c r="C32" s="30" t="s">
        <v>454</v>
      </c>
      <c r="D32" s="36">
        <v>9309</v>
      </c>
      <c r="E32" s="36">
        <f t="shared" si="2"/>
        <v>6845</v>
      </c>
      <c r="F32" s="36">
        <f>ROUND(E32*0.34,0)</f>
        <v>2327</v>
      </c>
      <c r="G32" s="36">
        <f t="shared" si="3"/>
        <v>137</v>
      </c>
      <c r="H32" s="37"/>
      <c r="I32" s="7"/>
    </row>
    <row r="33" spans="1:9" ht="26.25" x14ac:dyDescent="0.25">
      <c r="A33" s="13">
        <v>31</v>
      </c>
      <c r="B33" s="8" t="s">
        <v>455</v>
      </c>
      <c r="C33" s="30" t="s">
        <v>456</v>
      </c>
      <c r="D33" s="36">
        <v>27926</v>
      </c>
      <c r="E33" s="36">
        <f t="shared" si="2"/>
        <v>20534</v>
      </c>
      <c r="F33" s="36">
        <f>ROUND(E33*0.34,0)+(-1)</f>
        <v>6981</v>
      </c>
      <c r="G33" s="36">
        <f t="shared" si="3"/>
        <v>411</v>
      </c>
      <c r="H33" s="37"/>
      <c r="I33" s="7"/>
    </row>
    <row r="34" spans="1:9" ht="15.75" thickBot="1" x14ac:dyDescent="0.3">
      <c r="A34" s="20">
        <v>32</v>
      </c>
      <c r="B34" s="21" t="s">
        <v>457</v>
      </c>
      <c r="C34" s="31" t="s">
        <v>458</v>
      </c>
      <c r="D34" s="44">
        <v>9309</v>
      </c>
      <c r="E34" s="44">
        <f t="shared" si="2"/>
        <v>6845</v>
      </c>
      <c r="F34" s="44">
        <f>ROUND(E34*0.34,0)</f>
        <v>2327</v>
      </c>
      <c r="G34" s="44">
        <f t="shared" si="3"/>
        <v>137</v>
      </c>
      <c r="H34" s="45"/>
      <c r="I34" s="7"/>
    </row>
    <row r="35" spans="1:9" ht="20.100000000000001" customHeight="1" thickBot="1" x14ac:dyDescent="0.3">
      <c r="A35" s="14">
        <v>32</v>
      </c>
      <c r="B35" s="56" t="s">
        <v>73</v>
      </c>
      <c r="C35" s="56"/>
      <c r="D35" s="47">
        <f>SUM(D3:D34)</f>
        <v>1191431</v>
      </c>
      <c r="E35" s="47">
        <f>SUM(E3:E34)</f>
        <v>876054</v>
      </c>
      <c r="F35" s="47">
        <f>SUM(F3:F34)</f>
        <v>297856</v>
      </c>
      <c r="G35" s="47">
        <f>SUM(G3:G34)</f>
        <v>17521</v>
      </c>
      <c r="H35" s="48">
        <f>SUM(H3:H34)</f>
        <v>204606</v>
      </c>
      <c r="I35" s="7"/>
    </row>
    <row r="36" spans="1:9" ht="15.75" thickBot="1" x14ac:dyDescent="0.3">
      <c r="A36" s="7"/>
      <c r="B36" s="7"/>
      <c r="C36" s="7"/>
      <c r="D36" s="7"/>
      <c r="E36" s="7"/>
      <c r="F36" s="7"/>
      <c r="G36" s="7"/>
      <c r="H36" s="7"/>
      <c r="I36" s="7"/>
    </row>
    <row r="37" spans="1:9" ht="15.75" thickBot="1" x14ac:dyDescent="0.3">
      <c r="A37" s="7"/>
      <c r="B37" s="9" t="s">
        <v>883</v>
      </c>
      <c r="C37" s="42">
        <f>D35+H35</f>
        <v>1396037</v>
      </c>
      <c r="D37" s="10"/>
      <c r="E37" s="10"/>
      <c r="F37" s="10"/>
      <c r="G37" s="10"/>
      <c r="H37" s="11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35:C35"/>
  </mergeCells>
  <pageMargins left="0.7" right="0.7" top="0.75" bottom="0.75" header="0.3" footer="0.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30" activeCellId="1" sqref="D3:H28 C30"/>
    </sheetView>
  </sheetViews>
  <sheetFormatPr defaultRowHeight="15" x14ac:dyDescent="0.25"/>
  <cols>
    <col min="1" max="1" width="4.85546875" style="2" customWidth="1"/>
    <col min="2" max="2" width="9.85546875" customWidth="1"/>
    <col min="3" max="3" width="59.7109375" customWidth="1"/>
    <col min="4" max="4" width="10.85546875" customWidth="1"/>
    <col min="5" max="5" width="11" bestFit="1" customWidth="1"/>
    <col min="6" max="6" width="9.5703125" bestFit="1" customWidth="1"/>
    <col min="7" max="7" width="9.42578125" customWidth="1"/>
    <col min="8" max="8" width="9.5703125" bestFit="1" customWidth="1"/>
  </cols>
  <sheetData>
    <row r="1" spans="1:9" ht="30" customHeight="1" thickBot="1" x14ac:dyDescent="0.35">
      <c r="B1" s="54" t="s">
        <v>459</v>
      </c>
      <c r="C1" s="55"/>
      <c r="D1" s="55"/>
      <c r="E1" s="55"/>
      <c r="F1" s="55"/>
      <c r="G1" s="55"/>
      <c r="H1" s="55"/>
    </row>
    <row r="2" spans="1:9" s="6" customFormat="1" ht="62.25" customHeight="1" x14ac:dyDescent="0.25">
      <c r="A2" s="25" t="s">
        <v>884</v>
      </c>
      <c r="B2" s="26" t="s">
        <v>1</v>
      </c>
      <c r="C2" s="26" t="s">
        <v>2</v>
      </c>
      <c r="D2" s="27" t="s">
        <v>877</v>
      </c>
      <c r="E2" s="27" t="s">
        <v>878</v>
      </c>
      <c r="F2" s="27" t="s">
        <v>879</v>
      </c>
      <c r="G2" s="27" t="s">
        <v>880</v>
      </c>
      <c r="H2" s="28" t="s">
        <v>881</v>
      </c>
      <c r="I2" s="7"/>
    </row>
    <row r="3" spans="1:9" x14ac:dyDescent="0.25">
      <c r="A3" s="13">
        <v>1</v>
      </c>
      <c r="B3" s="12" t="s">
        <v>460</v>
      </c>
      <c r="C3" s="29" t="s">
        <v>461</v>
      </c>
      <c r="D3" s="34">
        <v>88433</v>
      </c>
      <c r="E3" s="34">
        <f>ROUND(D3/1.36,0)</f>
        <v>65024</v>
      </c>
      <c r="F3" s="34">
        <f>ROUND(E3*0.34,0)+(1)</f>
        <v>22109</v>
      </c>
      <c r="G3" s="34">
        <f>ROUND(E3*0.02,0)</f>
        <v>1300</v>
      </c>
      <c r="H3" s="35"/>
      <c r="I3" s="7"/>
    </row>
    <row r="4" spans="1:9" x14ac:dyDescent="0.25">
      <c r="A4" s="13">
        <v>2</v>
      </c>
      <c r="B4" s="8" t="s">
        <v>462</v>
      </c>
      <c r="C4" s="30" t="s">
        <v>463</v>
      </c>
      <c r="D4" s="36">
        <v>65161</v>
      </c>
      <c r="E4" s="36">
        <f>ROUND(D4/1.36,0)</f>
        <v>47913</v>
      </c>
      <c r="F4" s="36">
        <f>ROUND(E4*0.34,0)</f>
        <v>16290</v>
      </c>
      <c r="G4" s="36">
        <f>ROUND(E4*0.02,0)</f>
        <v>958</v>
      </c>
      <c r="H4" s="37"/>
      <c r="I4" s="7"/>
    </row>
    <row r="5" spans="1:9" x14ac:dyDescent="0.25">
      <c r="A5" s="13">
        <v>3</v>
      </c>
      <c r="B5" s="8" t="s">
        <v>464</v>
      </c>
      <c r="C5" s="30" t="s">
        <v>465</v>
      </c>
      <c r="D5" s="36">
        <v>18618</v>
      </c>
      <c r="E5" s="36">
        <f>ROUND(D5/1.36,0)</f>
        <v>13690</v>
      </c>
      <c r="F5" s="36">
        <f>ROUND(E5*0.34,0)+(-1)</f>
        <v>4654</v>
      </c>
      <c r="G5" s="36">
        <f>ROUND(E5*0.02,0)</f>
        <v>274</v>
      </c>
      <c r="H5" s="37"/>
      <c r="I5" s="7"/>
    </row>
    <row r="6" spans="1:9" ht="26.25" x14ac:dyDescent="0.25">
      <c r="A6" s="13">
        <v>4</v>
      </c>
      <c r="B6" s="8" t="s">
        <v>466</v>
      </c>
      <c r="C6" s="30" t="s">
        <v>467</v>
      </c>
      <c r="D6" s="36"/>
      <c r="E6" s="36"/>
      <c r="F6" s="36"/>
      <c r="G6" s="36"/>
      <c r="H6" s="37">
        <v>18618</v>
      </c>
      <c r="I6" s="7"/>
    </row>
    <row r="7" spans="1:9" x14ac:dyDescent="0.25">
      <c r="A7" s="13">
        <v>5</v>
      </c>
      <c r="B7" s="8" t="s">
        <v>468</v>
      </c>
      <c r="C7" s="30" t="s">
        <v>469</v>
      </c>
      <c r="D7" s="36">
        <v>255992</v>
      </c>
      <c r="E7" s="36">
        <f t="shared" ref="E7:E26" si="0">ROUND(D7/1.36,0)</f>
        <v>188229</v>
      </c>
      <c r="F7" s="36">
        <f>ROUND(E7*0.34,0)</f>
        <v>63998</v>
      </c>
      <c r="G7" s="36">
        <f t="shared" ref="G7:G26" si="1">ROUND(E7*0.02,0)</f>
        <v>3765</v>
      </c>
      <c r="H7" s="37"/>
      <c r="I7" s="7"/>
    </row>
    <row r="8" spans="1:9" x14ac:dyDescent="0.25">
      <c r="A8" s="13">
        <v>6</v>
      </c>
      <c r="B8" s="8" t="s">
        <v>470</v>
      </c>
      <c r="C8" s="30" t="s">
        <v>471</v>
      </c>
      <c r="D8" s="36">
        <v>88433</v>
      </c>
      <c r="E8" s="36">
        <f t="shared" si="0"/>
        <v>65024</v>
      </c>
      <c r="F8" s="36">
        <f>ROUND(E8*0.34,0)+(1)</f>
        <v>22109</v>
      </c>
      <c r="G8" s="36">
        <f t="shared" si="1"/>
        <v>1300</v>
      </c>
      <c r="H8" s="37"/>
      <c r="I8" s="7"/>
    </row>
    <row r="9" spans="1:9" x14ac:dyDescent="0.25">
      <c r="A9" s="13">
        <v>7</v>
      </c>
      <c r="B9" s="8" t="s">
        <v>472</v>
      </c>
      <c r="C9" s="30" t="s">
        <v>473</v>
      </c>
      <c r="D9" s="36">
        <v>51198</v>
      </c>
      <c r="E9" s="36">
        <f t="shared" si="0"/>
        <v>37646</v>
      </c>
      <c r="F9" s="36">
        <f>ROUND(E9*0.34,0)+(-1)</f>
        <v>12799</v>
      </c>
      <c r="G9" s="36">
        <f t="shared" si="1"/>
        <v>753</v>
      </c>
      <c r="H9" s="37"/>
      <c r="I9" s="7"/>
    </row>
    <row r="10" spans="1:9" x14ac:dyDescent="0.25">
      <c r="A10" s="13">
        <v>8</v>
      </c>
      <c r="B10" s="8" t="s">
        <v>474</v>
      </c>
      <c r="C10" s="30" t="s">
        <v>475</v>
      </c>
      <c r="D10" s="36">
        <v>27926</v>
      </c>
      <c r="E10" s="36">
        <f t="shared" si="0"/>
        <v>20534</v>
      </c>
      <c r="F10" s="36">
        <f>ROUND(E10*0.34,0)+(-1)</f>
        <v>6981</v>
      </c>
      <c r="G10" s="36">
        <f t="shared" si="1"/>
        <v>411</v>
      </c>
      <c r="H10" s="37"/>
      <c r="I10" s="7"/>
    </row>
    <row r="11" spans="1:9" ht="26.25" x14ac:dyDescent="0.25">
      <c r="A11" s="13">
        <v>9</v>
      </c>
      <c r="B11" s="8" t="s">
        <v>476</v>
      </c>
      <c r="C11" s="30" t="s">
        <v>477</v>
      </c>
      <c r="D11" s="36">
        <v>93088</v>
      </c>
      <c r="E11" s="36">
        <f t="shared" si="0"/>
        <v>68447</v>
      </c>
      <c r="F11" s="36">
        <f>ROUND(E11*0.34,0)</f>
        <v>23272</v>
      </c>
      <c r="G11" s="36">
        <f t="shared" si="1"/>
        <v>1369</v>
      </c>
      <c r="H11" s="37"/>
      <c r="I11" s="7"/>
    </row>
    <row r="12" spans="1:9" x14ac:dyDescent="0.25">
      <c r="A12" s="13">
        <v>10</v>
      </c>
      <c r="B12" s="8" t="s">
        <v>478</v>
      </c>
      <c r="C12" s="30" t="s">
        <v>479</v>
      </c>
      <c r="D12" s="36">
        <v>13963</v>
      </c>
      <c r="E12" s="36">
        <f t="shared" si="0"/>
        <v>10267</v>
      </c>
      <c r="F12" s="36">
        <f>ROUND(E12*0.34,0)</f>
        <v>3491</v>
      </c>
      <c r="G12" s="36">
        <f t="shared" si="1"/>
        <v>205</v>
      </c>
      <c r="H12" s="37"/>
      <c r="I12" s="7"/>
    </row>
    <row r="13" spans="1:9" x14ac:dyDescent="0.25">
      <c r="A13" s="13">
        <v>11</v>
      </c>
      <c r="B13" s="8" t="s">
        <v>480</v>
      </c>
      <c r="C13" s="30" t="s">
        <v>481</v>
      </c>
      <c r="D13" s="36">
        <v>74470</v>
      </c>
      <c r="E13" s="36">
        <f t="shared" si="0"/>
        <v>54757</v>
      </c>
      <c r="F13" s="36">
        <f>ROUND(E13*0.34,0)+(1)</f>
        <v>18618</v>
      </c>
      <c r="G13" s="36">
        <f t="shared" si="1"/>
        <v>1095</v>
      </c>
      <c r="H13" s="37"/>
      <c r="I13" s="7"/>
    </row>
    <row r="14" spans="1:9" ht="26.25" x14ac:dyDescent="0.25">
      <c r="A14" s="13">
        <v>12</v>
      </c>
      <c r="B14" s="8" t="s">
        <v>482</v>
      </c>
      <c r="C14" s="30" t="s">
        <v>483</v>
      </c>
      <c r="D14" s="36">
        <v>18804</v>
      </c>
      <c r="E14" s="36">
        <f t="shared" si="0"/>
        <v>13826</v>
      </c>
      <c r="F14" s="36">
        <f>ROUND(E14*0.34,0)</f>
        <v>4701</v>
      </c>
      <c r="G14" s="36">
        <f t="shared" si="1"/>
        <v>277</v>
      </c>
      <c r="H14" s="37"/>
      <c r="I14" s="7"/>
    </row>
    <row r="15" spans="1:9" x14ac:dyDescent="0.25">
      <c r="A15" s="13">
        <v>13</v>
      </c>
      <c r="B15" s="8" t="s">
        <v>484</v>
      </c>
      <c r="C15" s="30" t="s">
        <v>485</v>
      </c>
      <c r="D15" s="36">
        <v>60507</v>
      </c>
      <c r="E15" s="36">
        <f t="shared" si="0"/>
        <v>44490</v>
      </c>
      <c r="F15" s="36">
        <f>ROUND(E15*0.34,0)</f>
        <v>15127</v>
      </c>
      <c r="G15" s="36">
        <f t="shared" si="1"/>
        <v>890</v>
      </c>
      <c r="H15" s="37"/>
      <c r="I15" s="7"/>
    </row>
    <row r="16" spans="1:9" x14ac:dyDescent="0.25">
      <c r="A16" s="13">
        <v>14</v>
      </c>
      <c r="B16" s="8" t="s">
        <v>486</v>
      </c>
      <c r="C16" s="30" t="s">
        <v>487</v>
      </c>
      <c r="D16" s="36">
        <v>83779</v>
      </c>
      <c r="E16" s="36">
        <f t="shared" si="0"/>
        <v>61602</v>
      </c>
      <c r="F16" s="36">
        <f>ROUND(E16*0.34,0)</f>
        <v>20945</v>
      </c>
      <c r="G16" s="36">
        <f t="shared" si="1"/>
        <v>1232</v>
      </c>
      <c r="H16" s="37"/>
      <c r="I16" s="7"/>
    </row>
    <row r="17" spans="1:9" x14ac:dyDescent="0.25">
      <c r="A17" s="13">
        <v>15</v>
      </c>
      <c r="B17" s="8" t="s">
        <v>488</v>
      </c>
      <c r="C17" s="30" t="s">
        <v>489</v>
      </c>
      <c r="D17" s="36">
        <v>27926</v>
      </c>
      <c r="E17" s="36">
        <f t="shared" si="0"/>
        <v>20534</v>
      </c>
      <c r="F17" s="36">
        <f>ROUND(E17*0.34,0)+(-1)</f>
        <v>6981</v>
      </c>
      <c r="G17" s="36">
        <f t="shared" si="1"/>
        <v>411</v>
      </c>
      <c r="H17" s="37"/>
      <c r="I17" s="7"/>
    </row>
    <row r="18" spans="1:9" x14ac:dyDescent="0.25">
      <c r="A18" s="13">
        <v>16</v>
      </c>
      <c r="B18" s="8" t="s">
        <v>490</v>
      </c>
      <c r="C18" s="30" t="s">
        <v>491</v>
      </c>
      <c r="D18" s="36">
        <v>102397</v>
      </c>
      <c r="E18" s="36">
        <f t="shared" si="0"/>
        <v>75292</v>
      </c>
      <c r="F18" s="36">
        <f>ROUND(E18*0.34,0)</f>
        <v>25599</v>
      </c>
      <c r="G18" s="36">
        <f t="shared" si="1"/>
        <v>1506</v>
      </c>
      <c r="H18" s="37"/>
      <c r="I18" s="7"/>
    </row>
    <row r="19" spans="1:9" x14ac:dyDescent="0.25">
      <c r="A19" s="13">
        <v>17</v>
      </c>
      <c r="B19" s="8" t="s">
        <v>492</v>
      </c>
      <c r="C19" s="30" t="s">
        <v>493</v>
      </c>
      <c r="D19" s="36">
        <v>4654</v>
      </c>
      <c r="E19" s="36">
        <f t="shared" si="0"/>
        <v>3422</v>
      </c>
      <c r="F19" s="36">
        <f>ROUND(E19*0.34,0)+(1)</f>
        <v>1164</v>
      </c>
      <c r="G19" s="36">
        <f t="shared" si="1"/>
        <v>68</v>
      </c>
      <c r="H19" s="37"/>
      <c r="I19" s="7"/>
    </row>
    <row r="20" spans="1:9" x14ac:dyDescent="0.25">
      <c r="A20" s="13">
        <v>18</v>
      </c>
      <c r="B20" s="8" t="s">
        <v>494</v>
      </c>
      <c r="C20" s="30" t="s">
        <v>495</v>
      </c>
      <c r="D20" s="36">
        <v>9309</v>
      </c>
      <c r="E20" s="36">
        <f t="shared" si="0"/>
        <v>6845</v>
      </c>
      <c r="F20" s="36">
        <f>ROUND(E20*0.34,0)</f>
        <v>2327</v>
      </c>
      <c r="G20" s="36">
        <f t="shared" si="1"/>
        <v>137</v>
      </c>
      <c r="H20" s="37"/>
      <c r="I20" s="7"/>
    </row>
    <row r="21" spans="1:9" x14ac:dyDescent="0.25">
      <c r="A21" s="13">
        <v>19</v>
      </c>
      <c r="B21" s="8" t="s">
        <v>496</v>
      </c>
      <c r="C21" s="30" t="s">
        <v>497</v>
      </c>
      <c r="D21" s="36">
        <v>18618</v>
      </c>
      <c r="E21" s="36">
        <f t="shared" si="0"/>
        <v>13690</v>
      </c>
      <c r="F21" s="36">
        <f>ROUND(E21*0.34,0)+(-1)</f>
        <v>4654</v>
      </c>
      <c r="G21" s="36">
        <f t="shared" si="1"/>
        <v>274</v>
      </c>
      <c r="H21" s="37"/>
      <c r="I21" s="7"/>
    </row>
    <row r="22" spans="1:9" x14ac:dyDescent="0.25">
      <c r="A22" s="13">
        <v>20</v>
      </c>
      <c r="B22" s="8" t="s">
        <v>498</v>
      </c>
      <c r="C22" s="30" t="s">
        <v>499</v>
      </c>
      <c r="D22" s="36">
        <v>93088</v>
      </c>
      <c r="E22" s="36">
        <f t="shared" si="0"/>
        <v>68447</v>
      </c>
      <c r="F22" s="36">
        <f>ROUND(E22*0.34,0)</f>
        <v>23272</v>
      </c>
      <c r="G22" s="36">
        <f t="shared" si="1"/>
        <v>1369</v>
      </c>
      <c r="H22" s="37"/>
      <c r="I22" s="7"/>
    </row>
    <row r="23" spans="1:9" x14ac:dyDescent="0.25">
      <c r="A23" s="13">
        <v>21</v>
      </c>
      <c r="B23" s="8" t="s">
        <v>500</v>
      </c>
      <c r="C23" s="30" t="s">
        <v>501</v>
      </c>
      <c r="D23" s="36">
        <v>111705</v>
      </c>
      <c r="E23" s="36">
        <f t="shared" si="0"/>
        <v>82136</v>
      </c>
      <c r="F23" s="36">
        <f>ROUND(E23*0.34,0)</f>
        <v>27926</v>
      </c>
      <c r="G23" s="36">
        <f t="shared" si="1"/>
        <v>1643</v>
      </c>
      <c r="H23" s="37"/>
      <c r="I23" s="7"/>
    </row>
    <row r="24" spans="1:9" x14ac:dyDescent="0.25">
      <c r="A24" s="13">
        <v>22</v>
      </c>
      <c r="B24" s="8" t="s">
        <v>502</v>
      </c>
      <c r="C24" s="30" t="s">
        <v>503</v>
      </c>
      <c r="D24" s="36">
        <v>13963</v>
      </c>
      <c r="E24" s="36">
        <f t="shared" si="0"/>
        <v>10267</v>
      </c>
      <c r="F24" s="36">
        <f>ROUND(E24*0.34,0)</f>
        <v>3491</v>
      </c>
      <c r="G24" s="36">
        <f t="shared" si="1"/>
        <v>205</v>
      </c>
      <c r="H24" s="37"/>
      <c r="I24" s="7"/>
    </row>
    <row r="25" spans="1:9" ht="26.25" x14ac:dyDescent="0.25">
      <c r="A25" s="13">
        <v>23</v>
      </c>
      <c r="B25" s="8" t="s">
        <v>504</v>
      </c>
      <c r="C25" s="30" t="s">
        <v>505</v>
      </c>
      <c r="D25" s="36">
        <v>60507</v>
      </c>
      <c r="E25" s="36">
        <f t="shared" si="0"/>
        <v>44490</v>
      </c>
      <c r="F25" s="36">
        <f>ROUND(E25*0.34,0)</f>
        <v>15127</v>
      </c>
      <c r="G25" s="36">
        <f t="shared" si="1"/>
        <v>890</v>
      </c>
      <c r="H25" s="37"/>
      <c r="I25" s="7"/>
    </row>
    <row r="26" spans="1:9" ht="26.25" x14ac:dyDescent="0.25">
      <c r="A26" s="13">
        <v>24</v>
      </c>
      <c r="B26" s="8" t="s">
        <v>506</v>
      </c>
      <c r="C26" s="30" t="s">
        <v>507</v>
      </c>
      <c r="D26" s="36">
        <v>4654</v>
      </c>
      <c r="E26" s="36">
        <f t="shared" si="0"/>
        <v>3422</v>
      </c>
      <c r="F26" s="36">
        <f>ROUND(E26*0.34,0)+(1)</f>
        <v>1164</v>
      </c>
      <c r="G26" s="36">
        <f t="shared" si="1"/>
        <v>68</v>
      </c>
      <c r="H26" s="37"/>
      <c r="I26" s="7"/>
    </row>
    <row r="27" spans="1:9" ht="27" thickBot="1" x14ac:dyDescent="0.3">
      <c r="A27" s="20">
        <v>25</v>
      </c>
      <c r="B27" s="21" t="s">
        <v>508</v>
      </c>
      <c r="C27" s="31" t="s">
        <v>509</v>
      </c>
      <c r="D27" s="44"/>
      <c r="E27" s="44"/>
      <c r="F27" s="44"/>
      <c r="G27" s="44"/>
      <c r="H27" s="45">
        <v>93088</v>
      </c>
      <c r="I27" s="7"/>
    </row>
    <row r="28" spans="1:9" ht="20.100000000000001" customHeight="1" thickBot="1" x14ac:dyDescent="0.3">
      <c r="A28" s="14">
        <v>25</v>
      </c>
      <c r="B28" s="56" t="s">
        <v>73</v>
      </c>
      <c r="C28" s="56"/>
      <c r="D28" s="47">
        <f>SUM(D3:D27)</f>
        <v>1387193</v>
      </c>
      <c r="E28" s="47">
        <f>SUM(E3:E27)</f>
        <v>1019994</v>
      </c>
      <c r="F28" s="47">
        <f>SUM(F3:F27)</f>
        <v>346799</v>
      </c>
      <c r="G28" s="47">
        <f>SUM(G3:G27)</f>
        <v>20400</v>
      </c>
      <c r="H28" s="48">
        <f>SUM(H3:H27)</f>
        <v>111706</v>
      </c>
      <c r="I28" s="7"/>
    </row>
    <row r="29" spans="1:9" ht="15.75" thickBot="1" x14ac:dyDescent="0.3">
      <c r="A29" s="7"/>
      <c r="B29" s="7"/>
      <c r="C29" s="7"/>
      <c r="D29" s="7"/>
      <c r="E29" s="7"/>
      <c r="F29" s="7"/>
      <c r="G29" s="7"/>
      <c r="H29" s="7"/>
      <c r="I29" s="7"/>
    </row>
    <row r="30" spans="1:9" ht="15.75" thickBot="1" x14ac:dyDescent="0.3">
      <c r="A30" s="7"/>
      <c r="B30" s="9" t="s">
        <v>883</v>
      </c>
      <c r="C30" s="42">
        <f>D28+H28</f>
        <v>1498899</v>
      </c>
      <c r="D30" s="10"/>
      <c r="E30" s="10"/>
      <c r="F30" s="10"/>
      <c r="G30" s="10"/>
      <c r="H30" s="11"/>
      <c r="I30" s="7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28:C28"/>
  </mergeCells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PHA</vt:lpstr>
      <vt:lpstr>STC</vt:lpstr>
      <vt:lpstr>JHC</vt:lpstr>
      <vt:lpstr>PLK</vt:lpstr>
      <vt:lpstr>KVK</vt:lpstr>
      <vt:lpstr>ULK</vt:lpstr>
      <vt:lpstr>LBK</vt:lpstr>
      <vt:lpstr>HKK</vt:lpstr>
      <vt:lpstr>PAK</vt:lpstr>
      <vt:lpstr>VYS</vt:lpstr>
      <vt:lpstr>JHM</vt:lpstr>
      <vt:lpstr>OLK</vt:lpstr>
      <vt:lpstr>ZLK</vt:lpstr>
      <vt:lpstr>MSK</vt:lpstr>
      <vt:lpstr>Cirkevni</vt:lpstr>
      <vt:lpstr>Worksheet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Dvořáková Petra</cp:lastModifiedBy>
  <dcterms:created xsi:type="dcterms:W3CDTF">2017-12-13T07:12:52Z</dcterms:created>
  <dcterms:modified xsi:type="dcterms:W3CDTF">2018-01-17T14:11:43Z</dcterms:modified>
</cp:coreProperties>
</file>