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MSMT-OdbProMLADEZ-51\VYUCTOVANI-nnoP1azP4\2018-metodika\11-2018_webMSMTok\28-11-2018_poKonzultaci-PH\"/>
    </mc:Choice>
  </mc:AlternateContent>
  <bookViews>
    <workbookView xWindow="0" yWindow="0" windowWidth="24000" windowHeight="13425" tabRatio="891" activeTab="8"/>
  </bookViews>
  <sheets>
    <sheet name="D1-Úvodní list" sheetId="1" r:id="rId1"/>
    <sheet name="D2-Přehled zdrojů financování" sheetId="13" r:id="rId2"/>
    <sheet name="D3a-Součtová tab. pro pr. 1 a 3" sheetId="14" r:id="rId3"/>
    <sheet name="D3b-Součtová tab. pro pr. 2 a 4" sheetId="2" r:id="rId4"/>
    <sheet name="D4-Přehled o úhradách plateb" sheetId="7" r:id="rId5"/>
    <sheet name="D5-Mzdové prostředky" sheetId="3" r:id="rId6"/>
    <sheet name="D6-Tábory" sheetId="4" r:id="rId7"/>
    <sheet name="D7-Vzdělávání" sheetId="5" r:id="rId8"/>
    <sheet name="D8-Zahraničí " sheetId="6" r:id="rId9"/>
  </sheets>
  <definedNames>
    <definedName name="_xlnm.Print_Area" localSheetId="0">'D1-Úvodní list'!$A$1:$I$50</definedName>
    <definedName name="_xlnm.Print_Area" localSheetId="3">'D3b-Součtová tab. pro pr. 2 a 4'!$A$1:$B$28</definedName>
    <definedName name="_xlnm.Print_Area" localSheetId="4">'D4-Přehled o úhradách plateb'!$A$1:$F$67</definedName>
    <definedName name="_xlnm.Print_Area" localSheetId="5">'D5-Mzdové prostředky'!$A$1:$K$36</definedName>
    <definedName name="_xlnm.Print_Area" localSheetId="6">'D6-Tábory'!$A$1:$J$31</definedName>
    <definedName name="_xlnm.Print_Area" localSheetId="7">'D7-Vzdělávání'!$A$1:$G$31</definedName>
    <definedName name="_xlnm.Print_Area" localSheetId="8">'D8-Zahraničí '!$A$1:$K$28</definedName>
  </definedNames>
  <calcPr calcId="152511"/>
</workbook>
</file>

<file path=xl/calcChain.xml><?xml version="1.0" encoding="utf-8"?>
<calcChain xmlns="http://schemas.openxmlformats.org/spreadsheetml/2006/main">
  <c r="M7" i="6" l="1"/>
  <c r="M6" i="6" s="1"/>
  <c r="M8" i="6"/>
  <c r="L7" i="6"/>
  <c r="L6" i="6" s="1"/>
  <c r="L8" i="6"/>
  <c r="M13" i="6"/>
  <c r="K13" i="6"/>
  <c r="I13" i="6"/>
  <c r="H13" i="6"/>
  <c r="G13" i="6"/>
  <c r="F13" i="6"/>
  <c r="E13" i="6"/>
  <c r="K6" i="6"/>
  <c r="J6" i="6"/>
  <c r="I6" i="6"/>
  <c r="H6" i="6"/>
  <c r="G6" i="6"/>
  <c r="F6" i="6"/>
  <c r="E6" i="6"/>
  <c r="M12" i="6" l="1"/>
  <c r="M11" i="6"/>
  <c r="M10" i="6"/>
  <c r="M9" i="6"/>
  <c r="L12" i="6"/>
  <c r="L11" i="6"/>
  <c r="L10" i="6"/>
  <c r="L9" i="6"/>
  <c r="M25" i="4" l="1"/>
  <c r="M24" i="4"/>
  <c r="M23" i="4"/>
  <c r="M22" i="4"/>
  <c r="M21" i="4"/>
  <c r="M15" i="4"/>
  <c r="M14" i="4"/>
  <c r="M13" i="4"/>
  <c r="M12" i="4"/>
  <c r="M11" i="4"/>
  <c r="M10" i="4"/>
  <c r="M9" i="4"/>
  <c r="M8" i="4"/>
  <c r="M7" i="4"/>
  <c r="D13" i="13"/>
  <c r="D6" i="13"/>
  <c r="B16" i="14" l="1"/>
  <c r="D13" i="14"/>
  <c r="D11" i="14"/>
  <c r="D10" i="14"/>
  <c r="D9" i="14"/>
  <c r="D8" i="14"/>
  <c r="D7" i="14"/>
  <c r="D6" i="14"/>
  <c r="D5" i="14"/>
  <c r="E63" i="7" l="1"/>
  <c r="B15" i="14" s="1"/>
  <c r="J35" i="3" l="1"/>
  <c r="B27" i="2"/>
  <c r="D33" i="13"/>
  <c r="D17" i="13"/>
  <c r="M18" i="6" l="1"/>
  <c r="D24" i="2" l="1"/>
  <c r="D15" i="2"/>
  <c r="D16" i="2"/>
  <c r="D17" i="2"/>
  <c r="D18" i="2"/>
  <c r="D19" i="2"/>
  <c r="D20" i="2"/>
  <c r="D21" i="2"/>
  <c r="D22" i="2"/>
  <c r="D14" i="2"/>
  <c r="D12" i="2"/>
  <c r="D8" i="2"/>
  <c r="D9" i="2"/>
  <c r="D10" i="2"/>
  <c r="D7" i="2"/>
  <c r="B26" i="2"/>
  <c r="M15" i="6"/>
  <c r="M16" i="6"/>
  <c r="M17" i="6"/>
  <c r="M19" i="6"/>
  <c r="M20" i="6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B13" i="1" l="1"/>
  <c r="D63" i="7" l="1"/>
  <c r="J32" i="3"/>
  <c r="B15" i="1" s="1"/>
  <c r="B18" i="14" l="1"/>
  <c r="B20" i="14" s="1"/>
  <c r="B19" i="1"/>
  <c r="D16" i="13"/>
  <c r="D32" i="13"/>
  <c r="M14" i="6"/>
  <c r="H8" i="5"/>
  <c r="D5" i="2"/>
  <c r="B25" i="1" l="1"/>
  <c r="B23" i="1" l="1"/>
  <c r="L27" i="4" l="1"/>
  <c r="G26" i="5" l="1"/>
</calcChain>
</file>

<file path=xl/comments1.xml><?xml version="1.0" encoding="utf-8"?>
<comments xmlns="http://schemas.openxmlformats.org/spreadsheetml/2006/main">
  <authors>
    <author>Vít Darek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D3a-buňka B15 / list D3b-buňka B26, resp. list D4-buňka E63 (výchozí buňka)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D5-buňka J32 (výchozí buňka)
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D2-buňka C16 / list D2-buňka C32, resp. list D3a-buňka B18, resp. list D4-buňka D63 (výchozí buňka)
</t>
        </r>
      </text>
    </comment>
  </commentList>
</comments>
</file>

<file path=xl/comments2.xml><?xml version="1.0" encoding="utf-8"?>
<comments xmlns="http://schemas.openxmlformats.org/spreadsheetml/2006/main">
  <authors>
    <author>Vít Darek</author>
  </authors>
  <commentList>
    <comment ref="D1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D63 (výchozí buňka), resp. list D3a-buňka B18, resp. list D1-řádek 19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
C7-C12 + C14-C15</t>
        </r>
      </text>
    </comment>
    <comment ref="D32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D63 (výchozí buňka), resp. list D3a-buňka B18, resp. list D1-řádek 19
</t>
        </r>
      </text>
    </comment>
    <comment ref="D33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C26-C31
</t>
        </r>
      </text>
    </comment>
  </commentList>
</comments>
</file>

<file path=xl/comments3.xml><?xml version="1.0" encoding="utf-8"?>
<comments xmlns="http://schemas.openxmlformats.org/spreadsheetml/2006/main">
  <authors>
    <author>Vít Darek</author>
  </authors>
  <commentList>
    <comment ref="B15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E63 (výchozí buňka), resp. list D1-řádek 13
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B6 až B11 + B13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D63 (výchozí buňka), resp. list D1-řádek 19, resp. list D2-buňka C16 / list D2-buňka C32</t>
        </r>
      </text>
    </comment>
  </commentList>
</comments>
</file>

<file path=xl/comments4.xml><?xml version="1.0" encoding="utf-8"?>
<comments xmlns="http://schemas.openxmlformats.org/spreadsheetml/2006/main">
  <authors>
    <author>Vít Darek</author>
  </authors>
  <commentList>
    <comment ref="B2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E63 (výchozí buňka), resp. list D1-řádek 13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B5+B12+B24
</t>
        </r>
      </text>
    </comment>
  </commentList>
</comments>
</file>

<file path=xl/comments5.xml><?xml version="1.0" encoding="utf-8"?>
<comments xmlns="http://schemas.openxmlformats.org/spreadsheetml/2006/main">
  <authors>
    <author>Vít Darek</author>
  </authors>
  <commentList>
    <comment ref="D63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D2-buňka C16 / listu D2-buňka C32 (provázanost), resp. k listu D1-řádek 19 (provázanost), resp. k listu D3a-buňka B18 (provázanost)
</t>
        </r>
      </text>
    </comment>
    <comment ref="E63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D3a-buňka B15 (provázanost) / listu D3b-buňka B26 (provázanost), resp. k listu D1-řádek 13 (provázanost)
</t>
        </r>
      </text>
    </comment>
  </commentList>
</comments>
</file>

<file path=xl/comments6.xml><?xml version="1.0" encoding="utf-8"?>
<comments xmlns="http://schemas.openxmlformats.org/spreadsheetml/2006/main">
  <authors>
    <author>Vít Darek</author>
  </authors>
  <commentList>
    <comment ref="J32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D1-řádek 15 (provázanost)
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kontrolníí součet buněk J33+J34
</t>
        </r>
      </text>
    </comment>
  </commentList>
</comments>
</file>

<file path=xl/sharedStrings.xml><?xml version="1.0" encoding="utf-8"?>
<sst xmlns="http://schemas.openxmlformats.org/spreadsheetml/2006/main" count="219" uniqueCount="160">
  <si>
    <t>Název organizace:</t>
  </si>
  <si>
    <t>Číslo rozhodnutí MŠMT:</t>
  </si>
  <si>
    <r>
      <t xml:space="preserve">1. </t>
    </r>
    <r>
      <rPr>
        <b/>
        <sz val="12"/>
        <rFont val="Times New Roman"/>
        <family val="1"/>
        <charset val="238"/>
      </rPr>
      <t>Výše poskytnuté dotace (v Kč)</t>
    </r>
  </si>
  <si>
    <r>
      <t xml:space="preserve"> 2.  </t>
    </r>
    <r>
      <rPr>
        <b/>
        <sz val="12"/>
        <rFont val="Times New Roman"/>
        <family val="1"/>
        <charset val="238"/>
      </rPr>
      <t>Čerpání dotace</t>
    </r>
  </si>
  <si>
    <t>3.  Celkově vynaložené náklady na projekt (v Kč)</t>
  </si>
  <si>
    <t>4.  Z celkově vynaložených nákladů na projekt činí čerpaná dotace (%)</t>
  </si>
  <si>
    <t>Přílohy:</t>
  </si>
  <si>
    <t>_________________________</t>
  </si>
  <si>
    <t>NÁKLADY</t>
  </si>
  <si>
    <t>Materiálové náklady</t>
  </si>
  <si>
    <t xml:space="preserve">z toho: </t>
  </si>
  <si>
    <t>materiál</t>
  </si>
  <si>
    <t>kancelářské potřeby</t>
  </si>
  <si>
    <t>Nemateriálové náklady (služby)</t>
  </si>
  <si>
    <t>z toho:</t>
  </si>
  <si>
    <t>nájemné</t>
  </si>
  <si>
    <t>propagace</t>
  </si>
  <si>
    <t>energie</t>
  </si>
  <si>
    <t xml:space="preserve">opravy a údržba </t>
  </si>
  <si>
    <t>školení, vzdělávání</t>
  </si>
  <si>
    <t>Osobní náklady</t>
  </si>
  <si>
    <t>Skutečné čerpání dotace dle jednotlivých položek</t>
  </si>
  <si>
    <t>číslo dokladu</t>
  </si>
  <si>
    <t>částka v Kč</t>
  </si>
  <si>
    <t>Pozn.: vykazuje se výše hrubých mezd včetně povinných odvodů na SP a ZP</t>
  </si>
  <si>
    <t>Vyúčtování dotace na tábory</t>
  </si>
  <si>
    <t>Místo pobytu</t>
  </si>
  <si>
    <t>Termín</t>
  </si>
  <si>
    <t>Počet dnů</t>
  </si>
  <si>
    <t>Celkové náklady tábora</t>
  </si>
  <si>
    <t>Počet  účastníků</t>
  </si>
  <si>
    <t xml:space="preserve">Z dotace čerpáno Kč </t>
  </si>
  <si>
    <t>do 18 let</t>
  </si>
  <si>
    <t>Za správnost odpovídá (jméno):</t>
  </si>
  <si>
    <t>D4</t>
  </si>
  <si>
    <t>Název organizace oprávněné ke školení</t>
  </si>
  <si>
    <t xml:space="preserve"> Celkové náklady</t>
  </si>
  <si>
    <t>Počet účastníků</t>
  </si>
  <si>
    <t>Z dotace čerpáno Kč</t>
  </si>
  <si>
    <t>Vyúčtování mezinárodních výměn mládeže</t>
  </si>
  <si>
    <t>Účastníci ostatní</t>
  </si>
  <si>
    <t>Z dotace čerpáno</t>
  </si>
  <si>
    <t>vedoucí</t>
  </si>
  <si>
    <t>Doprava celkem</t>
  </si>
  <si>
    <t>Pobyt celkem</t>
  </si>
  <si>
    <t xml:space="preserve">A. výjezd českých účastníků </t>
  </si>
  <si>
    <t>X</t>
  </si>
  <si>
    <t>B. Pobyt účastníků akce v ČR</t>
  </si>
  <si>
    <t xml:space="preserve">C. Členské příspěvky v nadnárodních organizacích </t>
  </si>
  <si>
    <t>Výše příspěvku</t>
  </si>
  <si>
    <t>Kč</t>
  </si>
  <si>
    <t>, z dotace čerpáno max. 50%</t>
  </si>
  <si>
    <t xml:space="preserve">Za správnost odpovídá (jméno): </t>
  </si>
  <si>
    <t>`</t>
  </si>
  <si>
    <t>D5</t>
  </si>
  <si>
    <t>D6</t>
  </si>
  <si>
    <t>D7</t>
  </si>
  <si>
    <t xml:space="preserve"> </t>
  </si>
  <si>
    <r>
      <t xml:space="preserve"> (</t>
    </r>
    <r>
      <rPr>
        <b/>
        <sz val="11"/>
        <rFont val="Times New Roman"/>
        <family val="1"/>
        <charset val="238"/>
      </rPr>
      <t>Neinvestiční prostředky)</t>
    </r>
  </si>
  <si>
    <t xml:space="preserve">pol. </t>
  </si>
  <si>
    <t xml:space="preserve">účel použití </t>
  </si>
  <si>
    <t>18-26 se ZTP</t>
  </si>
  <si>
    <t xml:space="preserve">Vyúčtování akcí vzdělávacího charakteru </t>
  </si>
  <si>
    <t>hrazeno z dotace v Kč</t>
  </si>
  <si>
    <t>Celkové náklady projektu a čerpání dotace celkem</t>
  </si>
  <si>
    <t>Skutečné náklady celkem</t>
  </si>
  <si>
    <t>10 - 26 let</t>
  </si>
  <si>
    <t>Počet dnů, které lze zahrnout do dotace (min.3, max.14)</t>
  </si>
  <si>
    <t xml:space="preserve">      neinvestiční prostředky celkem (v Kč)</t>
  </si>
  <si>
    <t>Osobní náklady celkem</t>
  </si>
  <si>
    <t xml:space="preserve">       z toho mzdy</t>
  </si>
  <si>
    <t xml:space="preserve">       z toho DPP a DPČ </t>
  </si>
  <si>
    <t>Telefon na zpracovatele:</t>
  </si>
  <si>
    <t>e-mail na zpracovatele:</t>
  </si>
  <si>
    <t>Zpracoval:</t>
  </si>
  <si>
    <t>Jméno a podpis statutárního zástupce:</t>
  </si>
  <si>
    <r>
      <t xml:space="preserve">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osobní náklady (v Kč)</t>
    </r>
  </si>
  <si>
    <r>
      <t xml:space="preserve">     </t>
    </r>
    <r>
      <rPr>
        <b/>
        <sz val="12"/>
        <rFont val="Times New Roman"/>
        <family val="1"/>
        <charset val="238"/>
      </rPr>
      <t xml:space="preserve"> z toho</t>
    </r>
    <r>
      <rPr>
        <sz val="12"/>
        <rFont val="Times New Roman"/>
        <family val="1"/>
        <charset val="238"/>
      </rPr>
      <t xml:space="preserve"> osobní náklady (v Kč)</t>
    </r>
  </si>
  <si>
    <t>Druh realizovaného nákladu</t>
  </si>
  <si>
    <t>Příjemce dotace čestně prohlašuje, že údaje, které uvedl ve vyúčtování jsou úplné a správné, odpovídají skutečnosti, odpovídají účetnictví příjemce a veškeré účetní doklady, vztahující se k projektu, jsou v případě kontroly dostupné.</t>
  </si>
  <si>
    <t>vybavení do 40 000 Kč, software do 60 000 Kč</t>
  </si>
  <si>
    <t>ostatní materiálové náklady</t>
  </si>
  <si>
    <t xml:space="preserve">     neinvestiční prostředky celkem (v Kč)</t>
  </si>
  <si>
    <t>Poskytovatel příspěvku</t>
  </si>
  <si>
    <t>D8</t>
  </si>
  <si>
    <t>Přehled zdrojů financování projektu</t>
  </si>
  <si>
    <t>Čerpané finanční prostředky v Kč</t>
  </si>
  <si>
    <t xml:space="preserve">Celkové náklady projektu </t>
  </si>
  <si>
    <t>Identifikace osoby, měsíc, druh pracovního poměru</t>
  </si>
  <si>
    <t>do 18 let se ZTP</t>
  </si>
  <si>
    <t>18-26 let</t>
  </si>
  <si>
    <t>vedoucích nad 26 let</t>
  </si>
  <si>
    <t>zimní 150 Kč</t>
  </si>
  <si>
    <t>ZTP 250 Kč</t>
  </si>
  <si>
    <t>letní 80 Kč</t>
  </si>
  <si>
    <t xml:space="preserve">celkem </t>
  </si>
  <si>
    <t>ano                ne</t>
  </si>
  <si>
    <t>poštovné, telefon, fax, internet</t>
  </si>
  <si>
    <t>externí pracovníci projektu</t>
  </si>
  <si>
    <r>
      <t xml:space="preserve">Naplnění účelu dotace </t>
    </r>
    <r>
      <rPr>
        <sz val="12"/>
        <rFont val="Times New Roman"/>
        <family val="1"/>
        <charset val="238"/>
      </rPr>
      <t xml:space="preserve"> (zaškrtněte): </t>
    </r>
    <r>
      <rPr>
        <b/>
        <sz val="12"/>
        <rFont val="Times New Roman"/>
        <family val="1"/>
        <charset val="238"/>
      </rPr>
      <t xml:space="preserve">        </t>
    </r>
    <r>
      <rPr>
        <sz val="12"/>
        <rFont val="Times New Roman"/>
        <family val="1"/>
        <charset val="238"/>
      </rPr>
      <t xml:space="preserve"> </t>
    </r>
  </si>
  <si>
    <t>Výše účastnického poplatku</t>
  </si>
  <si>
    <t>vlastní zdroje</t>
  </si>
  <si>
    <t>dotace z jiných ústředních orgánů</t>
  </si>
  <si>
    <t>dotace z orgánů územní samosprávy</t>
  </si>
  <si>
    <t>zahraniční zdroje</t>
  </si>
  <si>
    <t>* stačí uvést celkovou částku na kofinancování bez specifikace</t>
  </si>
  <si>
    <t xml:space="preserve">A) Tuto tabulku vyplňují pouze NNO s pobočnými spolky. Podrobnější kofinancování se uvádí pouze za ústředí. </t>
  </si>
  <si>
    <t xml:space="preserve">jiné </t>
  </si>
  <si>
    <t>B) Tuto tabulku vyplňují NNO bez pobočných spolků.</t>
  </si>
  <si>
    <t xml:space="preserve">MŠMT, odbor pro mládež </t>
  </si>
  <si>
    <t>Ústředí</t>
  </si>
  <si>
    <t>Pobočné spolky</t>
  </si>
  <si>
    <t>ostatní zdroje *</t>
  </si>
  <si>
    <t xml:space="preserve">částka v Kč </t>
  </si>
  <si>
    <t>a) LETNÍ TÁBORY</t>
  </si>
  <si>
    <t>B) ZIMNÍ TÁBORY</t>
  </si>
  <si>
    <t xml:space="preserve">Přehled realizovaných osobních nákladů projektu </t>
  </si>
  <si>
    <t>(příprava vedoucích, zdravotníků a hospodářů LT, apod.)</t>
  </si>
  <si>
    <t>č. dokladu **</t>
  </si>
  <si>
    <t>*</t>
  </si>
  <si>
    <t xml:space="preserve">** </t>
  </si>
  <si>
    <t>podle účetní evidence</t>
  </si>
  <si>
    <t xml:space="preserve">Do jednotlivých řádků se vypisují pouze náklady hrazené z dotace, příp. částečně z dotace. </t>
  </si>
  <si>
    <t>Kofinancování projektu lze uvést jedním číslem.</t>
  </si>
  <si>
    <t>Míra agregace vypisovaných dokladů záleží na výši dotace s ohledem na vypovídací hodnotu uvedených údajů.</t>
  </si>
  <si>
    <t>Přehled realizovaných nákladů projektu *</t>
  </si>
  <si>
    <t>DOTACE CELKEM</t>
  </si>
  <si>
    <t>MAXIMUM možného čerpání dotace</t>
  </si>
  <si>
    <t>akceptací poslední schválený rozpočet (změna rozpočtu)</t>
  </si>
  <si>
    <t>90% z akceptací schváleného rozpočtu/změny rozpočtu (MINIMUM)</t>
  </si>
  <si>
    <t>100% z akceptací schváleného rozpočtu/změny rozpočtu</t>
  </si>
  <si>
    <t>cestovné a doprava</t>
  </si>
  <si>
    <t>ostatní služby</t>
  </si>
  <si>
    <r>
      <t xml:space="preserve">5.  Na účet  MŠMT </t>
    </r>
    <r>
      <rPr>
        <b/>
        <sz val="12"/>
        <rFont val="Times New Roman"/>
        <family val="1"/>
        <charset val="238"/>
      </rPr>
      <t>vracíme nečerpané</t>
    </r>
    <r>
      <rPr>
        <sz val="12"/>
        <rFont val="Times New Roman"/>
        <family val="1"/>
        <charset val="238"/>
      </rPr>
      <t xml:space="preserve"> prostředky ve výši (popř. byly vráceny  *)</t>
    </r>
  </si>
  <si>
    <t>*) doložit výpisem z účtu</t>
  </si>
  <si>
    <r>
      <rPr>
        <b/>
        <sz val="10"/>
        <rFont val="Times New Roman"/>
        <family val="1"/>
        <charset val="238"/>
      </rPr>
      <t>k vyúčtování dotace nepřikládat a nezasílat kopie účetních dokladů</t>
    </r>
    <r>
      <rPr>
        <sz val="10"/>
        <rFont val="Times New Roman"/>
        <family val="1"/>
        <charset val="238"/>
      </rPr>
      <t xml:space="preserve"> </t>
    </r>
  </si>
  <si>
    <t>D2a</t>
  </si>
  <si>
    <t>D2b</t>
  </si>
  <si>
    <t>D3b</t>
  </si>
  <si>
    <t>D3a</t>
  </si>
  <si>
    <t>Aktivita</t>
  </si>
  <si>
    <t>podpora činnosti ústředí (kanceláře) spolku (provozní náklady na ústřední úrovni)</t>
  </si>
  <si>
    <t>přímá podpora činnosti členů nebo pobočných spolků (provozní náklady na lokální úrovni, centrální náklady přímé podpory pobočných spolků či členů)</t>
  </si>
  <si>
    <t>Osobní náklady *</t>
  </si>
  <si>
    <t>* Osobní náklady v jednotlivých aktivitách budou vyčleněny a uvedeny souhrnně v položce "Osobní náklady"</t>
  </si>
  <si>
    <t>tábory (letní, zimní)</t>
  </si>
  <si>
    <t>mezinárodní spolupráce</t>
  </si>
  <si>
    <t>vzdělávání dobrovolníků (pracovníků s dětmi a mládeží a dalších osob zajišťujících činnost NNO)</t>
  </si>
  <si>
    <t>ostatní volnočasové aktivity (náklady nejrůznějších akcí a aktivit dětí a mladých lidí mimo aktivity tábory, mezinárodní spolupráce a vzdělávání)</t>
  </si>
  <si>
    <t>CELKOVÉ NÁKLADY PROJEKTU</t>
  </si>
  <si>
    <t>DOTACE V %</t>
  </si>
  <si>
    <t>(Programy státní podpory práce s dětmi a mládeží pro nestátní neziskové organizace)</t>
  </si>
  <si>
    <t>D1</t>
  </si>
  <si>
    <t xml:space="preserve">  Vyúčtování účelové dotace za rok 2018</t>
  </si>
  <si>
    <t>celkem:</t>
  </si>
  <si>
    <r>
      <t xml:space="preserve">Náklady projektu hrazené z dotace / </t>
    </r>
    <r>
      <rPr>
        <b/>
        <sz val="20"/>
        <color rgb="FFC00000"/>
        <rFont val="Times New Roman"/>
        <family val="1"/>
        <charset val="238"/>
      </rPr>
      <t>program č. 1, 3</t>
    </r>
  </si>
  <si>
    <r>
      <t xml:space="preserve">Náklady projektu hrazené z dotace / </t>
    </r>
    <r>
      <rPr>
        <b/>
        <sz val="20"/>
        <color rgb="FFC00000"/>
        <rFont val="Times New Roman"/>
        <family val="1"/>
        <charset val="238"/>
      </rPr>
      <t>program č. 2, 4</t>
    </r>
  </si>
  <si>
    <t>Max. 50 % nákladů na dopravu pro české účastníky vč. vedoucích</t>
  </si>
  <si>
    <t>Max. 350 Kč na účastníky vč. vedoucích</t>
  </si>
  <si>
    <t>Součet Max. 50% nákladů a Max. 350 Kč (sl. J+K)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</si>
</sst>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#,##0\ &quot;Kč&quot;;[Red]\-#,##0\ &quot;Kč&quot;"/>
    <numFmt numFmtId="41" formatCode="_-* #,##0\ _K_č_-;\-* #,##0\ _K_č_-;_-* &quot;-&quot;\ _K_č_-;_-@_-"/>
    <numFmt numFmtId="164" formatCode="_-* #,##0_-;\-* #,##0_-;_-* &quot;-&quot;_-;_-@_-"/>
    <numFmt numFmtId="165" formatCode="_-* #,##0.00_-;\-* #,##0.00_-;_-* &quot;-&quot;??_-;_-@_-"/>
    <numFmt numFmtId="166" formatCode="_-&quot;Ł&quot;* #,##0_-;\-&quot;Ł&quot;* #,##0_-;_-&quot;Ł&quot;* &quot;-&quot;_-;_-@_-"/>
    <numFmt numFmtId="167" formatCode="_-&quot;Ł&quot;* #,##0.00_-;\-&quot;Ł&quot;* #,##0.00_-;_-&quot;Ł&quot;* &quot;-&quot;??_-;_-@_-"/>
    <numFmt numFmtId="168" formatCode="#,##0.00\ &quot;Kč&quot;"/>
    <numFmt numFmtId="169" formatCode="#,##0\ &quot;Kč&quot;"/>
    <numFmt numFmtId="170" formatCode="d/m/yy;@"/>
    <numFmt numFmtId="171" formatCode="#,##0.0\ &quot;Kč&quot;"/>
  </numFmts>
  <fonts count="56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Arial"/>
      <family val="2"/>
      <charset val="238"/>
    </font>
    <font>
      <vertAlign val="superscript"/>
      <sz val="12"/>
      <name val="Times New Roman"/>
      <family val="1"/>
      <charset val="238"/>
    </font>
    <font>
      <b/>
      <sz val="2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2"/>
      <color indexed="8"/>
      <name val="Times"/>
      <family val="1"/>
    </font>
    <font>
      <sz val="12"/>
      <color indexed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rgb="FF000000"/>
      <name val="Segoe UI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20"/>
      <color rgb="FFC00000"/>
      <name val="Times New Roman"/>
      <family val="1"/>
      <charset val="238"/>
    </font>
    <font>
      <b/>
      <i/>
      <sz val="13"/>
      <color rgb="FFC0000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3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8" fillId="0" borderId="0"/>
    <xf numFmtId="0" fontId="9" fillId="0" borderId="0"/>
    <xf numFmtId="6" fontId="10" fillId="0" borderId="0" applyFont="0" applyFill="0" applyBorder="0" applyAlignment="0" applyProtection="0"/>
    <xf numFmtId="41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2" fillId="0" borderId="0">
      <alignment horizontal="left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>
      <alignment wrapText="1"/>
    </xf>
    <xf numFmtId="0" fontId="15" fillId="5" borderId="5" applyNumberFormat="0" applyFont="0" applyBorder="0" applyAlignment="0" applyProtection="0">
      <alignment horizontal="centerContinuous"/>
      <protection locked="0"/>
    </xf>
    <xf numFmtId="0" fontId="11" fillId="0" borderId="0"/>
    <xf numFmtId="0" fontId="16" fillId="0" borderId="0"/>
    <xf numFmtId="0" fontId="17" fillId="0" borderId="0"/>
    <xf numFmtId="0" fontId="8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</cellStyleXfs>
  <cellXfs count="457">
    <xf numFmtId="0" fontId="0" fillId="0" borderId="0" xfId="0"/>
    <xf numFmtId="0" fontId="7" fillId="2" borderId="0" xfId="2" applyFont="1" applyFill="1"/>
    <xf numFmtId="0" fontId="7" fillId="4" borderId="0" xfId="2" applyFont="1" applyFill="1"/>
    <xf numFmtId="0" fontId="1" fillId="3" borderId="0" xfId="19" applyFill="1"/>
    <xf numFmtId="0" fontId="1" fillId="3" borderId="0" xfId="19" applyFill="1" applyBorder="1"/>
    <xf numFmtId="0" fontId="2" fillId="3" borderId="0" xfId="19" applyFont="1" applyFill="1" applyBorder="1"/>
    <xf numFmtId="0" fontId="2" fillId="3" borderId="0" xfId="19" applyFont="1" applyFill="1"/>
    <xf numFmtId="0" fontId="20" fillId="2" borderId="0" xfId="2" applyFont="1" applyFill="1" applyAlignment="1"/>
    <xf numFmtId="0" fontId="7" fillId="0" borderId="0" xfId="2" applyFont="1"/>
    <xf numFmtId="0" fontId="5" fillId="2" borderId="0" xfId="2" applyFont="1" applyFill="1" applyAlignment="1">
      <alignment wrapText="1"/>
    </xf>
    <xf numFmtId="0" fontId="21" fillId="2" borderId="0" xfId="2" applyFont="1" applyFill="1" applyAlignment="1">
      <alignment wrapText="1"/>
    </xf>
    <xf numFmtId="0" fontId="6" fillId="2" borderId="0" xfId="2" applyFont="1" applyFill="1"/>
    <xf numFmtId="0" fontId="3" fillId="0" borderId="0" xfId="2"/>
    <xf numFmtId="0" fontId="7" fillId="0" borderId="0" xfId="2" applyFont="1" applyBorder="1"/>
    <xf numFmtId="0" fontId="5" fillId="2" borderId="0" xfId="2" applyFont="1" applyFill="1"/>
    <xf numFmtId="0" fontId="5" fillId="2" borderId="0" xfId="2" applyFont="1" applyFill="1" applyAlignment="1">
      <alignment horizontal="right"/>
    </xf>
    <xf numFmtId="0" fontId="1" fillId="0" borderId="0" xfId="19" applyFill="1"/>
    <xf numFmtId="0" fontId="1" fillId="7" borderId="0" xfId="19" applyFill="1"/>
    <xf numFmtId="0" fontId="0" fillId="2" borderId="0" xfId="0" applyFill="1"/>
    <xf numFmtId="0" fontId="2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top" wrapText="1"/>
    </xf>
    <xf numFmtId="170" fontId="3" fillId="2" borderId="0" xfId="0" applyNumberFormat="1" applyFont="1" applyFill="1" applyBorder="1" applyAlignment="1">
      <alignment horizontal="center" vertical="top" wrapText="1"/>
    </xf>
    <xf numFmtId="3" fontId="3" fillId="2" borderId="0" xfId="0" applyNumberFormat="1" applyFont="1" applyFill="1" applyBorder="1" applyAlignment="1">
      <alignment horizontal="right" vertical="top" wrapText="1"/>
    </xf>
    <xf numFmtId="0" fontId="6" fillId="2" borderId="0" xfId="0" applyFont="1" applyFill="1" applyBorder="1" applyAlignment="1">
      <alignment horizontal="justify" vertical="top" wrapText="1"/>
    </xf>
    <xf numFmtId="0" fontId="6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 wrapText="1"/>
    </xf>
    <xf numFmtId="0" fontId="6" fillId="2" borderId="0" xfId="0" applyFont="1" applyFill="1" applyAlignment="1">
      <alignment horizontal="justify"/>
    </xf>
    <xf numFmtId="0" fontId="6" fillId="2" borderId="0" xfId="0" applyFont="1" applyFill="1"/>
    <xf numFmtId="0" fontId="27" fillId="2" borderId="0" xfId="0" applyFont="1" applyFill="1" applyAlignment="1">
      <alignment horizontal="justify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justify"/>
    </xf>
    <xf numFmtId="0" fontId="3" fillId="2" borderId="0" xfId="2" applyFill="1"/>
    <xf numFmtId="0" fontId="20" fillId="2" borderId="0" xfId="2" applyFont="1" applyFill="1" applyAlignment="1">
      <alignment horizontal="center"/>
    </xf>
    <xf numFmtId="0" fontId="3" fillId="2" borderId="0" xfId="2" applyFill="1" applyAlignment="1">
      <alignment horizontal="center"/>
    </xf>
    <xf numFmtId="0" fontId="20" fillId="2" borderId="0" xfId="2" applyFont="1" applyFill="1" applyBorder="1" applyAlignment="1">
      <alignment horizontal="center" vertical="top" wrapText="1"/>
    </xf>
    <xf numFmtId="170" fontId="20" fillId="2" borderId="0" xfId="2" applyNumberFormat="1" applyFont="1" applyFill="1" applyBorder="1" applyAlignment="1">
      <alignment horizontal="center" vertical="top" wrapText="1"/>
    </xf>
    <xf numFmtId="169" fontId="20" fillId="2" borderId="0" xfId="2" applyNumberFormat="1" applyFont="1" applyFill="1" applyBorder="1" applyAlignment="1">
      <alignment horizontal="right" vertical="top" wrapText="1"/>
    </xf>
    <xf numFmtId="0" fontId="5" fillId="2" borderId="0" xfId="2" applyFont="1" applyFill="1" applyBorder="1" applyAlignment="1">
      <alignment horizontal="right" vertical="top" wrapText="1"/>
    </xf>
    <xf numFmtId="169" fontId="5" fillId="2" borderId="0" xfId="2" applyNumberFormat="1" applyFont="1" applyFill="1" applyBorder="1" applyAlignment="1">
      <alignment horizontal="right" vertical="top" wrapText="1"/>
    </xf>
    <xf numFmtId="0" fontId="6" fillId="2" borderId="0" xfId="2" applyFont="1" applyFill="1" applyAlignment="1">
      <alignment horizontal="center"/>
    </xf>
    <xf numFmtId="0" fontId="6" fillId="2" borderId="0" xfId="2" applyFont="1" applyFill="1" applyBorder="1" applyAlignment="1">
      <alignment horizontal="center"/>
    </xf>
    <xf numFmtId="0" fontId="6" fillId="2" borderId="0" xfId="2" applyFont="1" applyFill="1" applyBorder="1"/>
    <xf numFmtId="0" fontId="7" fillId="2" borderId="0" xfId="2" applyFont="1" applyFill="1" applyAlignment="1">
      <alignment horizontal="left"/>
    </xf>
    <xf numFmtId="0" fontId="7" fillId="2" borderId="0" xfId="2" applyFont="1" applyFill="1" applyAlignment="1">
      <alignment horizontal="center"/>
    </xf>
    <xf numFmtId="0" fontId="3" fillId="0" borderId="0" xfId="2" applyAlignment="1">
      <alignment horizontal="center"/>
    </xf>
    <xf numFmtId="0" fontId="7" fillId="2" borderId="0" xfId="2" applyFont="1" applyFill="1" applyAlignment="1">
      <alignment horizontal="right" indent="1"/>
    </xf>
    <xf numFmtId="0" fontId="7" fillId="2" borderId="0" xfId="2" applyFont="1" applyFill="1" applyAlignment="1">
      <alignment horizontal="center" vertical="center"/>
    </xf>
    <xf numFmtId="3" fontId="7" fillId="2" borderId="0" xfId="2" applyNumberFormat="1" applyFont="1" applyFill="1" applyAlignment="1">
      <alignment horizontal="right" vertical="center"/>
    </xf>
    <xf numFmtId="0" fontId="28" fillId="2" borderId="0" xfId="2" applyFont="1" applyFill="1" applyBorder="1" applyAlignment="1">
      <alignment horizontal="center"/>
    </xf>
    <xf numFmtId="0" fontId="3" fillId="0" borderId="0" xfId="2" applyAlignment="1">
      <alignment horizontal="center" vertical="center"/>
    </xf>
    <xf numFmtId="0" fontId="3" fillId="0" borderId="0" xfId="2" applyAlignment="1">
      <alignment wrapText="1"/>
    </xf>
    <xf numFmtId="0" fontId="6" fillId="4" borderId="0" xfId="2" applyFont="1" applyFill="1" applyBorder="1" applyAlignment="1">
      <alignment horizontal="right" wrapText="1" indent="1"/>
    </xf>
    <xf numFmtId="0" fontId="6" fillId="4" borderId="0" xfId="2" applyFont="1" applyFill="1" applyBorder="1" applyAlignment="1">
      <alignment wrapText="1"/>
    </xf>
    <xf numFmtId="0" fontId="6" fillId="4" borderId="0" xfId="2" applyFont="1" applyFill="1" applyBorder="1" applyAlignment="1">
      <alignment horizontal="center" vertical="center" wrapText="1"/>
    </xf>
    <xf numFmtId="169" fontId="6" fillId="4" borderId="0" xfId="2" applyNumberFormat="1" applyFont="1" applyFill="1" applyBorder="1" applyAlignment="1">
      <alignment horizontal="right" vertical="center" wrapText="1"/>
    </xf>
    <xf numFmtId="0" fontId="6" fillId="4" borderId="0" xfId="2" applyFont="1" applyFill="1" applyBorder="1"/>
    <xf numFmtId="0" fontId="29" fillId="0" borderId="0" xfId="2" applyFont="1"/>
    <xf numFmtId="0" fontId="5" fillId="4" borderId="0" xfId="2" applyFont="1" applyFill="1" applyBorder="1" applyAlignment="1">
      <alignment horizontal="right" indent="1"/>
    </xf>
    <xf numFmtId="0" fontId="5" fillId="4" borderId="0" xfId="2" applyFont="1" applyFill="1" applyBorder="1" applyAlignment="1">
      <alignment horizontal="right" wrapText="1"/>
    </xf>
    <xf numFmtId="0" fontId="5" fillId="4" borderId="0" xfId="2" applyFont="1" applyFill="1" applyBorder="1" applyAlignment="1">
      <alignment horizontal="center" vertical="center"/>
    </xf>
    <xf numFmtId="0" fontId="5" fillId="4" borderId="0" xfId="2" applyFont="1" applyFill="1" applyBorder="1" applyAlignment="1"/>
    <xf numFmtId="169" fontId="5" fillId="4" borderId="0" xfId="2" applyNumberFormat="1" applyFont="1" applyFill="1" applyBorder="1" applyAlignment="1">
      <alignment horizontal="right" vertical="center"/>
    </xf>
    <xf numFmtId="171" fontId="5" fillId="4" borderId="0" xfId="2" applyNumberFormat="1" applyFont="1" applyFill="1" applyBorder="1" applyAlignment="1">
      <alignment horizontal="right" vertical="center"/>
    </xf>
    <xf numFmtId="3" fontId="5" fillId="4" borderId="0" xfId="2" applyNumberFormat="1" applyFont="1" applyFill="1" applyBorder="1" applyAlignment="1">
      <alignment horizontal="right" vertical="center"/>
    </xf>
    <xf numFmtId="0" fontId="30" fillId="0" borderId="0" xfId="2" applyFont="1"/>
    <xf numFmtId="3" fontId="6" fillId="4" borderId="0" xfId="2" applyNumberFormat="1" applyFont="1" applyFill="1" applyBorder="1" applyAlignment="1">
      <alignment horizontal="right" vertical="center"/>
    </xf>
    <xf numFmtId="0" fontId="6" fillId="4" borderId="0" xfId="2" applyFont="1" applyFill="1" applyBorder="1" applyAlignment="1">
      <alignment horizontal="right" indent="1"/>
    </xf>
    <xf numFmtId="0" fontId="6" fillId="4" borderId="0" xfId="2" applyFont="1" applyFill="1" applyBorder="1" applyAlignment="1">
      <alignment horizontal="center" vertical="center"/>
    </xf>
    <xf numFmtId="3" fontId="6" fillId="4" borderId="0" xfId="2" applyNumberFormat="1" applyFont="1" applyFill="1" applyBorder="1" applyAlignment="1">
      <alignment horizontal="center" vertical="center"/>
    </xf>
    <xf numFmtId="0" fontId="3" fillId="0" borderId="0" xfId="2" applyAlignment="1">
      <alignment horizontal="right" indent="1"/>
    </xf>
    <xf numFmtId="0" fontId="3" fillId="0" borderId="0" xfId="2" applyFill="1" applyBorder="1" applyAlignment="1">
      <alignment wrapText="1"/>
    </xf>
    <xf numFmtId="0" fontId="3" fillId="0" borderId="0" xfId="2" applyBorder="1" applyAlignment="1">
      <alignment horizontal="center" vertical="center"/>
    </xf>
    <xf numFmtId="0" fontId="3" fillId="0" borderId="0" xfId="2" applyBorder="1"/>
    <xf numFmtId="3" fontId="3" fillId="0" borderId="0" xfId="2" applyNumberFormat="1" applyBorder="1" applyAlignment="1">
      <alignment horizontal="right" vertical="center"/>
    </xf>
    <xf numFmtId="3" fontId="3" fillId="0" borderId="0" xfId="2" applyNumberFormat="1" applyAlignment="1">
      <alignment horizontal="right" vertical="center"/>
    </xf>
    <xf numFmtId="0" fontId="7" fillId="2" borderId="0" xfId="0" applyFont="1" applyFill="1"/>
    <xf numFmtId="0" fontId="7" fillId="0" borderId="0" xfId="0" applyFont="1"/>
    <xf numFmtId="0" fontId="6" fillId="2" borderId="0" xfId="0" applyFont="1" applyFill="1" applyAlignment="1">
      <alignment horizontal="right"/>
    </xf>
    <xf numFmtId="0" fontId="6" fillId="0" borderId="36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169" fontId="7" fillId="2" borderId="0" xfId="0" applyNumberFormat="1" applyFont="1" applyFill="1" applyBorder="1" applyAlignment="1">
      <alignment horizontal="right"/>
    </xf>
    <xf numFmtId="0" fontId="6" fillId="0" borderId="0" xfId="0" applyFont="1"/>
    <xf numFmtId="0" fontId="5" fillId="2" borderId="0" xfId="2" applyFont="1" applyFill="1" applyBorder="1" applyAlignment="1">
      <alignment horizontal="left"/>
    </xf>
    <xf numFmtId="0" fontId="4" fillId="2" borderId="0" xfId="2" applyFont="1" applyFill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5" fillId="2" borderId="0" xfId="2" applyFont="1" applyFill="1" applyAlignment="1">
      <alignment horizontal="right"/>
    </xf>
    <xf numFmtId="0" fontId="5" fillId="2" borderId="25" xfId="2" applyFont="1" applyFill="1" applyBorder="1" applyAlignment="1">
      <alignment horizontal="right"/>
    </xf>
    <xf numFmtId="0" fontId="0" fillId="0" borderId="0" xfId="0" applyFill="1"/>
    <xf numFmtId="0" fontId="4" fillId="2" borderId="0" xfId="0" applyFont="1" applyFill="1" applyAlignment="1">
      <alignment horizontal="right"/>
    </xf>
    <xf numFmtId="4" fontId="31" fillId="0" borderId="38" xfId="13" applyNumberFormat="1" applyFont="1" applyBorder="1" applyAlignment="1" applyProtection="1">
      <alignment horizontal="right" vertical="center"/>
      <protection locked="0"/>
    </xf>
    <xf numFmtId="3" fontId="33" fillId="2" borderId="0" xfId="0" applyNumberFormat="1" applyFont="1" applyFill="1" applyBorder="1" applyAlignment="1">
      <alignment horizontal="left" vertical="top" wrapText="1"/>
    </xf>
    <xf numFmtId="3" fontId="33" fillId="2" borderId="0" xfId="0" applyNumberFormat="1" applyFont="1" applyFill="1" applyBorder="1" applyAlignment="1">
      <alignment horizontal="right" vertical="top" wrapText="1"/>
    </xf>
    <xf numFmtId="3" fontId="34" fillId="2" borderId="0" xfId="0" applyNumberFormat="1" applyFont="1" applyFill="1" applyBorder="1" applyAlignment="1">
      <alignment horizontal="right" vertical="top" wrapText="1"/>
    </xf>
    <xf numFmtId="0" fontId="33" fillId="2" borderId="0" xfId="0" applyFont="1" applyFill="1"/>
    <xf numFmtId="4" fontId="31" fillId="0" borderId="47" xfId="13" applyNumberFormat="1" applyFont="1" applyBorder="1" applyAlignment="1" applyProtection="1">
      <alignment horizontal="right" vertical="center"/>
      <protection locked="0"/>
    </xf>
    <xf numFmtId="0" fontId="26" fillId="2" borderId="0" xfId="0" applyFont="1" applyFill="1" applyAlignment="1">
      <alignment horizontal="left"/>
    </xf>
    <xf numFmtId="0" fontId="3" fillId="0" borderId="0" xfId="0" applyFont="1" applyBorder="1" applyAlignment="1">
      <alignment horizontal="center" vertical="top" wrapText="1"/>
    </xf>
    <xf numFmtId="170" fontId="3" fillId="0" borderId="0" xfId="0" applyNumberFormat="1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3" fontId="3" fillId="0" borderId="0" xfId="0" applyNumberFormat="1" applyFont="1" applyBorder="1" applyAlignment="1">
      <alignment horizontal="right" vertical="top" wrapText="1"/>
    </xf>
    <xf numFmtId="0" fontId="0" fillId="0" borderId="0" xfId="0" applyBorder="1"/>
    <xf numFmtId="0" fontId="26" fillId="7" borderId="0" xfId="0" applyFont="1" applyFill="1" applyBorder="1" applyAlignment="1">
      <alignment horizontal="left" vertical="top" wrapText="1"/>
    </xf>
    <xf numFmtId="170" fontId="3" fillId="7" borderId="0" xfId="0" applyNumberFormat="1" applyFont="1" applyFill="1" applyBorder="1" applyAlignment="1">
      <alignment horizontal="center" vertical="top" wrapText="1"/>
    </xf>
    <xf numFmtId="0" fontId="3" fillId="7" borderId="0" xfId="0" applyFont="1" applyFill="1" applyBorder="1" applyAlignment="1">
      <alignment horizontal="center" vertical="top" wrapText="1"/>
    </xf>
    <xf numFmtId="3" fontId="3" fillId="7" borderId="0" xfId="0" applyNumberFormat="1" applyFont="1" applyFill="1" applyBorder="1" applyAlignment="1">
      <alignment horizontal="right" vertical="top" wrapText="1"/>
    </xf>
    <xf numFmtId="169" fontId="6" fillId="7" borderId="8" xfId="2" applyNumberFormat="1" applyFont="1" applyFill="1" applyBorder="1" applyAlignment="1">
      <alignment horizontal="center" vertical="center" wrapText="1"/>
    </xf>
    <xf numFmtId="169" fontId="6" fillId="7" borderId="29" xfId="2" applyNumberFormat="1" applyFont="1" applyFill="1" applyBorder="1" applyAlignment="1">
      <alignment horizontal="center" vertical="center" wrapText="1"/>
    </xf>
    <xf numFmtId="0" fontId="22" fillId="7" borderId="0" xfId="19" applyFont="1" applyFill="1" applyAlignment="1">
      <alignment horizontal="right"/>
    </xf>
    <xf numFmtId="0" fontId="1" fillId="7" borderId="0" xfId="19" applyFill="1" applyBorder="1"/>
    <xf numFmtId="0" fontId="0" fillId="7" borderId="0" xfId="0" applyFill="1"/>
    <xf numFmtId="0" fontId="4" fillId="2" borderId="0" xfId="0" applyFont="1" applyFill="1" applyAlignment="1">
      <alignment horizontal="left"/>
    </xf>
    <xf numFmtId="0" fontId="3" fillId="7" borderId="0" xfId="2" applyFill="1"/>
    <xf numFmtId="0" fontId="4" fillId="7" borderId="0" xfId="2" applyFont="1" applyFill="1" applyAlignment="1">
      <alignment horizontal="right"/>
    </xf>
    <xf numFmtId="0" fontId="3" fillId="7" borderId="0" xfId="2" applyFill="1" applyAlignment="1">
      <alignment wrapText="1"/>
    </xf>
    <xf numFmtId="0" fontId="29" fillId="7" borderId="0" xfId="2" applyFont="1" applyFill="1"/>
    <xf numFmtId="0" fontId="30" fillId="7" borderId="0" xfId="2" applyFont="1" applyFill="1" applyBorder="1"/>
    <xf numFmtId="3" fontId="37" fillId="10" borderId="27" xfId="0" applyNumberFormat="1" applyFont="1" applyFill="1" applyBorder="1"/>
    <xf numFmtId="3" fontId="37" fillId="10" borderId="22" xfId="0" applyNumberFormat="1" applyFont="1" applyFill="1" applyBorder="1"/>
    <xf numFmtId="0" fontId="37" fillId="10" borderId="27" xfId="0" applyFont="1" applyFill="1" applyBorder="1"/>
    <xf numFmtId="0" fontId="37" fillId="10" borderId="22" xfId="0" applyFont="1" applyFill="1" applyBorder="1"/>
    <xf numFmtId="0" fontId="37" fillId="10" borderId="27" xfId="2" applyFont="1" applyFill="1" applyBorder="1"/>
    <xf numFmtId="0" fontId="37" fillId="10" borderId="22" xfId="2" applyFont="1" applyFill="1" applyBorder="1"/>
    <xf numFmtId="0" fontId="37" fillId="10" borderId="28" xfId="2" applyFont="1" applyFill="1" applyBorder="1" applyAlignment="1">
      <alignment wrapText="1"/>
    </xf>
    <xf numFmtId="0" fontId="37" fillId="10" borderId="22" xfId="2" applyFont="1" applyFill="1" applyBorder="1" applyAlignment="1">
      <alignment wrapText="1"/>
    </xf>
    <xf numFmtId="0" fontId="6" fillId="2" borderId="0" xfId="2" applyFont="1" applyFill="1" applyBorder="1" applyAlignment="1">
      <alignment horizontal="left"/>
    </xf>
    <xf numFmtId="0" fontId="6" fillId="2" borderId="0" xfId="2" applyFont="1" applyFill="1" applyAlignment="1">
      <alignment horizontal="left"/>
    </xf>
    <xf numFmtId="3" fontId="3" fillId="0" borderId="8" xfId="0" applyNumberFormat="1" applyFont="1" applyFill="1" applyBorder="1" applyAlignment="1" applyProtection="1">
      <alignment horizontal="right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170" fontId="3" fillId="0" borderId="8" xfId="0" applyNumberFormat="1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Border="1" applyAlignment="1" applyProtection="1">
      <alignment horizontal="center" vertical="top" wrapText="1"/>
      <protection locked="0"/>
    </xf>
    <xf numFmtId="170" fontId="3" fillId="0" borderId="29" xfId="0" applyNumberFormat="1" applyFont="1" applyBorder="1" applyAlignment="1" applyProtection="1">
      <alignment horizontal="center" vertical="top" wrapText="1"/>
      <protection locked="0"/>
    </xf>
    <xf numFmtId="0" fontId="3" fillId="0" borderId="29" xfId="0" applyFont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 applyProtection="1">
      <alignment horizontal="center" vertical="top" wrapText="1"/>
      <protection locked="0"/>
    </xf>
    <xf numFmtId="0" fontId="3" fillId="0" borderId="19" xfId="0" applyFont="1" applyFill="1" applyBorder="1" applyAlignment="1" applyProtection="1">
      <alignment horizontal="center" vertical="top" wrapText="1"/>
      <protection locked="0"/>
    </xf>
    <xf numFmtId="3" fontId="3" fillId="0" borderId="29" xfId="0" applyNumberFormat="1" applyFont="1" applyFill="1" applyBorder="1" applyAlignment="1" applyProtection="1">
      <alignment horizontal="right" vertical="top" wrapText="1"/>
      <protection locked="0"/>
    </xf>
    <xf numFmtId="0" fontId="0" fillId="0" borderId="1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170" fontId="3" fillId="0" borderId="11" xfId="0" applyNumberFormat="1" applyFont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44" xfId="0" applyFont="1" applyBorder="1" applyAlignment="1" applyProtection="1">
      <alignment horizontal="center" vertical="top" wrapText="1"/>
      <protection locked="0"/>
    </xf>
    <xf numFmtId="0" fontId="3" fillId="0" borderId="44" xfId="0" applyFont="1" applyFill="1" applyBorder="1" applyAlignment="1" applyProtection="1">
      <alignment horizontal="center" vertical="top" wrapText="1"/>
      <protection locked="0"/>
    </xf>
    <xf numFmtId="0" fontId="20" fillId="0" borderId="10" xfId="2" applyFont="1" applyBorder="1" applyAlignment="1" applyProtection="1">
      <alignment horizontal="center" vertical="top" wrapText="1"/>
      <protection locked="0"/>
    </xf>
    <xf numFmtId="170" fontId="20" fillId="0" borderId="11" xfId="2" applyNumberFormat="1" applyFont="1" applyBorder="1" applyAlignment="1" applyProtection="1">
      <alignment horizontal="center" vertical="top" wrapText="1"/>
      <protection locked="0"/>
    </xf>
    <xf numFmtId="169" fontId="20" fillId="0" borderId="11" xfId="2" applyNumberFormat="1" applyFont="1" applyBorder="1" applyAlignment="1" applyProtection="1">
      <alignment horizontal="right" vertical="top" wrapText="1"/>
      <protection locked="0"/>
    </xf>
    <xf numFmtId="0" fontId="20" fillId="0" borderId="11" xfId="2" applyFont="1" applyBorder="1" applyAlignment="1" applyProtection="1">
      <alignment horizontal="center" vertical="top" wrapText="1"/>
      <protection locked="0"/>
    </xf>
    <xf numFmtId="0" fontId="20" fillId="0" borderId="13" xfId="2" applyFont="1" applyBorder="1" applyAlignment="1" applyProtection="1">
      <alignment horizontal="center" vertical="top" wrapText="1"/>
      <protection locked="0"/>
    </xf>
    <xf numFmtId="170" fontId="20" fillId="0" borderId="8" xfId="2" applyNumberFormat="1" applyFont="1" applyBorder="1" applyAlignment="1" applyProtection="1">
      <alignment horizontal="center" vertical="top" wrapText="1"/>
      <protection locked="0"/>
    </xf>
    <xf numFmtId="169" fontId="20" fillId="0" borderId="8" xfId="2" applyNumberFormat="1" applyFont="1" applyBorder="1" applyAlignment="1" applyProtection="1">
      <alignment horizontal="right" vertical="top" wrapText="1"/>
      <protection locked="0"/>
    </xf>
    <xf numFmtId="0" fontId="20" fillId="0" borderId="8" xfId="2" applyFont="1" applyBorder="1" applyAlignment="1" applyProtection="1">
      <alignment horizontal="center" vertical="top" wrapText="1"/>
      <protection locked="0"/>
    </xf>
    <xf numFmtId="0" fontId="20" fillId="0" borderId="18" xfId="2" applyFont="1" applyBorder="1" applyAlignment="1" applyProtection="1">
      <alignment horizontal="center" vertical="top" wrapText="1"/>
      <protection locked="0"/>
    </xf>
    <xf numFmtId="170" fontId="20" fillId="0" borderId="29" xfId="2" applyNumberFormat="1" applyFont="1" applyBorder="1" applyAlignment="1" applyProtection="1">
      <alignment horizontal="center" vertical="top" wrapText="1"/>
      <protection locked="0"/>
    </xf>
    <xf numFmtId="169" fontId="20" fillId="0" borderId="29" xfId="2" applyNumberFormat="1" applyFont="1" applyBorder="1" applyAlignment="1" applyProtection="1">
      <alignment horizontal="right" vertical="top" wrapText="1"/>
      <protection locked="0"/>
    </xf>
    <xf numFmtId="0" fontId="20" fillId="0" borderId="29" xfId="2" applyFont="1" applyBorder="1" applyAlignment="1" applyProtection="1">
      <alignment horizontal="center" vertical="top" wrapText="1"/>
      <protection locked="0"/>
    </xf>
    <xf numFmtId="0" fontId="3" fillId="0" borderId="0" xfId="2" applyFill="1"/>
    <xf numFmtId="0" fontId="6" fillId="0" borderId="8" xfId="2" applyFont="1" applyFill="1" applyBorder="1" applyAlignment="1" applyProtection="1">
      <alignment horizontal="center" vertical="center" wrapText="1"/>
      <protection locked="0"/>
    </xf>
    <xf numFmtId="169" fontId="6" fillId="0" borderId="8" xfId="2" applyNumberFormat="1" applyFont="1" applyFill="1" applyBorder="1" applyAlignment="1" applyProtection="1">
      <alignment wrapText="1"/>
      <protection locked="0"/>
    </xf>
    <xf numFmtId="169" fontId="6" fillId="0" borderId="8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29" xfId="2" applyFont="1" applyFill="1" applyBorder="1" applyAlignment="1" applyProtection="1">
      <alignment horizontal="center" vertical="center" wrapText="1"/>
      <protection locked="0"/>
    </xf>
    <xf numFmtId="169" fontId="6" fillId="0" borderId="29" xfId="2" applyNumberFormat="1" applyFont="1" applyFill="1" applyBorder="1" applyAlignment="1" applyProtection="1">
      <alignment horizontal="right" vertical="center" wrapText="1"/>
      <protection locked="0"/>
    </xf>
    <xf numFmtId="169" fontId="3" fillId="0" borderId="21" xfId="2" applyNumberFormat="1" applyBorder="1" applyProtection="1">
      <protection locked="0"/>
    </xf>
    <xf numFmtId="169" fontId="3" fillId="0" borderId="27" xfId="2" applyNumberFormat="1" applyBorder="1" applyProtection="1">
      <protection locked="0"/>
    </xf>
    <xf numFmtId="169" fontId="3" fillId="0" borderId="28" xfId="2" applyNumberFormat="1" applyBorder="1" applyProtection="1">
      <protection locked="0"/>
    </xf>
    <xf numFmtId="169" fontId="7" fillId="0" borderId="22" xfId="2" applyNumberFormat="1" applyFont="1" applyBorder="1" applyProtection="1">
      <protection locked="0"/>
    </xf>
    <xf numFmtId="0" fontId="6" fillId="0" borderId="11" xfId="0" applyFont="1" applyFill="1" applyBorder="1" applyProtection="1">
      <protection locked="0"/>
    </xf>
    <xf numFmtId="4" fontId="6" fillId="0" borderId="11" xfId="0" applyNumberFormat="1" applyFont="1" applyFill="1" applyBorder="1" applyAlignment="1" applyProtection="1">
      <alignment horizontal="right"/>
      <protection locked="0"/>
    </xf>
    <xf numFmtId="4" fontId="31" fillId="0" borderId="37" xfId="13" applyNumberFormat="1" applyFont="1" applyBorder="1" applyAlignment="1" applyProtection="1">
      <alignment horizontal="right"/>
      <protection locked="0"/>
    </xf>
    <xf numFmtId="0" fontId="6" fillId="0" borderId="8" xfId="0" applyFont="1" applyFill="1" applyBorder="1" applyProtection="1">
      <protection locked="0"/>
    </xf>
    <xf numFmtId="4" fontId="6" fillId="0" borderId="8" xfId="0" applyNumberFormat="1" applyFont="1" applyFill="1" applyBorder="1" applyAlignment="1" applyProtection="1">
      <alignment horizontal="right"/>
      <protection locked="0"/>
    </xf>
    <xf numFmtId="4" fontId="31" fillId="0" borderId="38" xfId="13" applyNumberFormat="1" applyFont="1" applyBorder="1" applyAlignment="1" applyProtection="1">
      <alignment horizontal="right"/>
      <protection locked="0"/>
    </xf>
    <xf numFmtId="0" fontId="32" fillId="0" borderId="8" xfId="0" applyFont="1" applyBorder="1" applyProtection="1">
      <protection locked="0"/>
    </xf>
    <xf numFmtId="4" fontId="32" fillId="0" borderId="8" xfId="0" applyNumberFormat="1" applyFont="1" applyBorder="1" applyAlignment="1" applyProtection="1">
      <alignment horizontal="right"/>
      <protection locked="0"/>
    </xf>
    <xf numFmtId="4" fontId="31" fillId="0" borderId="51" xfId="13" applyNumberFormat="1" applyFont="1" applyBorder="1" applyAlignment="1" applyProtection="1">
      <alignment horizontal="right" vertical="center"/>
      <protection locked="0"/>
    </xf>
    <xf numFmtId="4" fontId="31" fillId="0" borderId="37" xfId="13" applyNumberFormat="1" applyFont="1" applyBorder="1" applyAlignment="1" applyProtection="1">
      <alignment horizontal="right" vertical="center"/>
      <protection locked="0"/>
    </xf>
    <xf numFmtId="4" fontId="31" fillId="0" borderId="37" xfId="13" applyNumberFormat="1" applyFont="1" applyFill="1" applyBorder="1" applyAlignment="1" applyProtection="1">
      <alignment horizontal="center" vertical="center"/>
      <protection locked="0"/>
    </xf>
    <xf numFmtId="0" fontId="6" fillId="7" borderId="0" xfId="2" applyFont="1" applyFill="1" applyBorder="1" applyAlignment="1">
      <alignment horizontal="left"/>
    </xf>
    <xf numFmtId="0" fontId="5" fillId="7" borderId="0" xfId="2" applyFont="1" applyFill="1" applyBorder="1" applyAlignment="1">
      <alignment horizontal="left"/>
    </xf>
    <xf numFmtId="0" fontId="7" fillId="8" borderId="0" xfId="0" applyFont="1" applyFill="1" applyAlignment="1" applyProtection="1">
      <alignment vertical="center"/>
    </xf>
    <xf numFmtId="0" fontId="4" fillId="8" borderId="0" xfId="0" applyFont="1" applyFill="1" applyAlignment="1" applyProtection="1">
      <alignment horizontal="right" vertical="center"/>
    </xf>
    <xf numFmtId="0" fontId="0" fillId="0" borderId="0" xfId="0" applyProtection="1"/>
    <xf numFmtId="0" fontId="19" fillId="8" borderId="0" xfId="0" applyFont="1" applyFill="1" applyAlignment="1" applyProtection="1">
      <alignment horizontal="left" vertical="center"/>
    </xf>
    <xf numFmtId="0" fontId="19" fillId="8" borderId="0" xfId="0" applyFont="1" applyFill="1" applyAlignment="1" applyProtection="1">
      <alignment horizontal="center" vertical="center"/>
    </xf>
    <xf numFmtId="0" fontId="24" fillId="8" borderId="0" xfId="0" applyFont="1" applyFill="1" applyAlignment="1" applyProtection="1">
      <alignment horizontal="center" vertical="center"/>
    </xf>
    <xf numFmtId="0" fontId="6" fillId="8" borderId="0" xfId="0" applyFont="1" applyFill="1" applyAlignment="1" applyProtection="1">
      <alignment horizontal="justify" vertical="center"/>
    </xf>
    <xf numFmtId="0" fontId="5" fillId="8" borderId="0" xfId="0" applyFont="1" applyFill="1" applyAlignment="1" applyProtection="1">
      <alignment vertical="center"/>
    </xf>
    <xf numFmtId="0" fontId="7" fillId="8" borderId="0" xfId="0" applyFont="1" applyFill="1" applyAlignment="1" applyProtection="1">
      <alignment horizontal="left"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0" xfId="0" applyBorder="1" applyProtection="1">
      <protection locked="0"/>
    </xf>
    <xf numFmtId="0" fontId="6" fillId="0" borderId="52" xfId="0" applyFont="1" applyBorder="1" applyAlignment="1">
      <alignment horizontal="right"/>
    </xf>
    <xf numFmtId="0" fontId="32" fillId="0" borderId="29" xfId="0" applyFont="1" applyBorder="1" applyProtection="1">
      <protection locked="0"/>
    </xf>
    <xf numFmtId="4" fontId="32" fillId="0" borderId="29" xfId="0" applyNumberFormat="1" applyFont="1" applyBorder="1" applyAlignment="1" applyProtection="1">
      <alignment horizontal="right"/>
      <protection locked="0"/>
    </xf>
    <xf numFmtId="4" fontId="31" fillId="0" borderId="47" xfId="13" applyNumberFormat="1" applyFont="1" applyBorder="1" applyAlignment="1" applyProtection="1">
      <alignment horizontal="right"/>
      <protection locked="0"/>
    </xf>
    <xf numFmtId="168" fontId="5" fillId="7" borderId="20" xfId="0" applyNumberFormat="1" applyFont="1" applyFill="1" applyBorder="1" applyAlignment="1" applyProtection="1">
      <alignment horizontal="right" vertical="center"/>
    </xf>
    <xf numFmtId="168" fontId="5" fillId="7" borderId="30" xfId="0" applyNumberFormat="1" applyFont="1" applyFill="1" applyBorder="1" applyAlignment="1" applyProtection="1">
      <alignment horizontal="right" vertical="center"/>
    </xf>
    <xf numFmtId="0" fontId="24" fillId="7" borderId="29" xfId="2" applyFont="1" applyFill="1" applyBorder="1" applyAlignment="1">
      <alignment horizontal="center" vertical="center" wrapText="1"/>
    </xf>
    <xf numFmtId="169" fontId="24" fillId="7" borderId="29" xfId="2" applyNumberFormat="1" applyFont="1" applyFill="1" applyBorder="1" applyAlignment="1">
      <alignment horizontal="center" vertical="center" wrapText="1"/>
    </xf>
    <xf numFmtId="168" fontId="40" fillId="10" borderId="20" xfId="0" applyNumberFormat="1" applyFont="1" applyFill="1" applyBorder="1" applyAlignment="1" applyProtection="1">
      <alignment horizontal="right" vertical="center"/>
    </xf>
    <xf numFmtId="169" fontId="40" fillId="10" borderId="20" xfId="2" applyNumberFormat="1" applyFont="1" applyFill="1" applyBorder="1"/>
    <xf numFmtId="0" fontId="18" fillId="7" borderId="0" xfId="19" applyFont="1" applyFill="1" applyBorder="1" applyAlignment="1"/>
    <xf numFmtId="0" fontId="22" fillId="7" borderId="0" xfId="19" applyFont="1" applyFill="1" applyBorder="1" applyAlignment="1">
      <alignment horizontal="left" vertical="center"/>
    </xf>
    <xf numFmtId="0" fontId="23" fillId="7" borderId="0" xfId="19" applyFont="1" applyFill="1" applyBorder="1" applyAlignment="1">
      <alignment horizontal="left" vertical="center"/>
    </xf>
    <xf numFmtId="0" fontId="5" fillId="2" borderId="24" xfId="2" applyFont="1" applyFill="1" applyBorder="1" applyAlignment="1">
      <alignment horizontal="center"/>
    </xf>
    <xf numFmtId="0" fontId="44" fillId="2" borderId="0" xfId="2" applyFont="1" applyFill="1" applyBorder="1" applyAlignment="1">
      <alignment horizontal="left"/>
    </xf>
    <xf numFmtId="0" fontId="43" fillId="7" borderId="0" xfId="2" applyFont="1" applyFill="1" applyBorder="1" applyAlignment="1">
      <alignment horizontal="left" vertical="center"/>
    </xf>
    <xf numFmtId="0" fontId="0" fillId="7" borderId="0" xfId="0" applyFill="1" applyAlignment="1">
      <alignment horizontal="left"/>
    </xf>
    <xf numFmtId="0" fontId="4" fillId="7" borderId="0" xfId="0" applyFont="1" applyFill="1" applyAlignment="1">
      <alignment horizontal="right" vertical="center"/>
    </xf>
    <xf numFmtId="0" fontId="5" fillId="2" borderId="46" xfId="0" applyFont="1" applyFill="1" applyBorder="1" applyAlignment="1" applyProtection="1">
      <alignment horizontal="center" vertical="center" wrapText="1"/>
    </xf>
    <xf numFmtId="0" fontId="6" fillId="7" borderId="38" xfId="0" applyFont="1" applyFill="1" applyBorder="1" applyAlignment="1" applyProtection="1">
      <alignment vertical="center"/>
    </xf>
    <xf numFmtId="0" fontId="6" fillId="7" borderId="47" xfId="0" applyFont="1" applyFill="1" applyBorder="1" applyAlignment="1" applyProtection="1">
      <alignment vertical="center"/>
    </xf>
    <xf numFmtId="0" fontId="45" fillId="8" borderId="0" xfId="0" applyFont="1" applyFill="1" applyAlignment="1" applyProtection="1">
      <alignment vertical="center"/>
    </xf>
    <xf numFmtId="0" fontId="6" fillId="8" borderId="0" xfId="0" applyFont="1" applyFill="1" applyAlignment="1" applyProtection="1">
      <alignment vertical="center"/>
    </xf>
    <xf numFmtId="0" fontId="45" fillId="2" borderId="23" xfId="0" applyFont="1" applyFill="1" applyBorder="1" applyAlignment="1" applyProtection="1">
      <alignment horizontal="center" vertical="center" wrapText="1"/>
    </xf>
    <xf numFmtId="0" fontId="45" fillId="7" borderId="6" xfId="0" applyFont="1" applyFill="1" applyBorder="1" applyAlignment="1" applyProtection="1">
      <alignment horizontal="center" vertical="center"/>
    </xf>
    <xf numFmtId="0" fontId="6" fillId="7" borderId="53" xfId="0" applyFont="1" applyFill="1" applyBorder="1" applyAlignment="1" applyProtection="1">
      <alignment horizontal="center" vertical="center"/>
    </xf>
    <xf numFmtId="0" fontId="6" fillId="2" borderId="53" xfId="0" applyFont="1" applyFill="1" applyBorder="1" applyAlignment="1" applyProtection="1">
      <alignment horizontal="center" vertical="center" wrapText="1"/>
    </xf>
    <xf numFmtId="0" fontId="6" fillId="7" borderId="49" xfId="0" applyFont="1" applyFill="1" applyBorder="1" applyAlignment="1" applyProtection="1">
      <alignment vertical="center"/>
    </xf>
    <xf numFmtId="0" fontId="6" fillId="7" borderId="36" xfId="0" applyFont="1" applyFill="1" applyBorder="1" applyAlignment="1" applyProtection="1">
      <alignment vertical="center"/>
    </xf>
    <xf numFmtId="0" fontId="6" fillId="7" borderId="17" xfId="0" applyFont="1" applyFill="1" applyBorder="1" applyAlignment="1" applyProtection="1">
      <alignment vertical="center"/>
    </xf>
    <xf numFmtId="0" fontId="6" fillId="7" borderId="52" xfId="0" applyFont="1" applyFill="1" applyBorder="1" applyAlignment="1" applyProtection="1">
      <alignment vertical="center"/>
    </xf>
    <xf numFmtId="0" fontId="6" fillId="7" borderId="12" xfId="0" applyFont="1" applyFill="1" applyBorder="1" applyAlignment="1" applyProtection="1">
      <alignment vertical="center"/>
    </xf>
    <xf numFmtId="0" fontId="6" fillId="7" borderId="54" xfId="0" applyFont="1" applyFill="1" applyBorder="1" applyAlignment="1" applyProtection="1">
      <alignment vertical="center"/>
    </xf>
    <xf numFmtId="168" fontId="6" fillId="9" borderId="46" xfId="0" applyNumberFormat="1" applyFont="1" applyFill="1" applyBorder="1" applyAlignment="1" applyProtection="1">
      <alignment horizontal="right" vertical="center" wrapText="1"/>
    </xf>
    <xf numFmtId="168" fontId="31" fillId="9" borderId="46" xfId="13" applyNumberFormat="1" applyFont="1" applyFill="1" applyBorder="1" applyAlignment="1" applyProtection="1">
      <alignment horizontal="right" vertical="center"/>
    </xf>
    <xf numFmtId="0" fontId="46" fillId="7" borderId="0" xfId="0" applyFont="1" applyFill="1"/>
    <xf numFmtId="0" fontId="47" fillId="7" borderId="0" xfId="19" applyFont="1" applyFill="1"/>
    <xf numFmtId="0" fontId="48" fillId="7" borderId="9" xfId="19" applyFont="1" applyFill="1" applyBorder="1" applyAlignment="1">
      <alignment horizontal="center" vertical="center" wrapText="1"/>
    </xf>
    <xf numFmtId="0" fontId="49" fillId="7" borderId="9" xfId="19" applyFont="1" applyFill="1" applyBorder="1" applyAlignment="1">
      <alignment horizontal="center" vertical="center" wrapText="1"/>
    </xf>
    <xf numFmtId="0" fontId="48" fillId="6" borderId="10" xfId="19" applyFont="1" applyFill="1" applyBorder="1"/>
    <xf numFmtId="169" fontId="50" fillId="6" borderId="8" xfId="19" applyNumberFormat="1" applyFont="1" applyFill="1" applyBorder="1" applyProtection="1">
      <protection locked="0"/>
    </xf>
    <xf numFmtId="169" fontId="50" fillId="9" borderId="26" xfId="19" applyNumberFormat="1" applyFont="1" applyFill="1" applyBorder="1" applyProtection="1">
      <protection locked="0"/>
    </xf>
    <xf numFmtId="169" fontId="39" fillId="10" borderId="26" xfId="19" applyNumberFormat="1" applyFont="1" applyFill="1" applyBorder="1"/>
    <xf numFmtId="0" fontId="50" fillId="3" borderId="13" xfId="19" applyFont="1" applyFill="1" applyBorder="1" applyAlignment="1">
      <alignment wrapText="1"/>
    </xf>
    <xf numFmtId="169" fontId="50" fillId="3" borderId="8" xfId="19" applyNumberFormat="1" applyFont="1" applyFill="1" applyBorder="1" applyProtection="1">
      <protection locked="0"/>
    </xf>
    <xf numFmtId="169" fontId="39" fillId="10" borderId="8" xfId="19" applyNumberFormat="1" applyFont="1" applyFill="1" applyBorder="1"/>
    <xf numFmtId="0" fontId="50" fillId="3" borderId="13" xfId="19" applyFont="1" applyFill="1" applyBorder="1"/>
    <xf numFmtId="0" fontId="49" fillId="7" borderId="8" xfId="19" applyFont="1" applyFill="1" applyBorder="1" applyAlignment="1">
      <alignment horizontal="center" vertical="center" wrapText="1"/>
    </xf>
    <xf numFmtId="0" fontId="48" fillId="6" borderId="13" xfId="19" applyFont="1" applyFill="1" applyBorder="1"/>
    <xf numFmtId="169" fontId="50" fillId="9" borderId="8" xfId="19" applyNumberFormat="1" applyFont="1" applyFill="1" applyBorder="1" applyProtection="1">
      <protection locked="0"/>
    </xf>
    <xf numFmtId="169" fontId="39" fillId="10" borderId="11" xfId="19" applyNumberFormat="1" applyFont="1" applyFill="1" applyBorder="1"/>
    <xf numFmtId="0" fontId="48" fillId="6" borderId="13" xfId="19" applyFont="1" applyFill="1" applyBorder="1" applyAlignment="1">
      <alignment wrapText="1"/>
    </xf>
    <xf numFmtId="168" fontId="48" fillId="6" borderId="8" xfId="19" applyNumberFormat="1" applyFont="1" applyFill="1" applyBorder="1"/>
    <xf numFmtId="0" fontId="50" fillId="9" borderId="8" xfId="19" applyFont="1" applyFill="1" applyBorder="1"/>
    <xf numFmtId="0" fontId="51" fillId="7" borderId="14" xfId="19" applyFont="1" applyFill="1" applyBorder="1" applyAlignment="1"/>
    <xf numFmtId="169" fontId="49" fillId="10" borderId="8" xfId="19" applyNumberFormat="1" applyFont="1" applyFill="1" applyBorder="1"/>
    <xf numFmtId="0" fontId="50" fillId="7" borderId="0" xfId="19" applyFont="1" applyFill="1" applyBorder="1"/>
    <xf numFmtId="0" fontId="48" fillId="9" borderId="8" xfId="19" applyFont="1" applyFill="1" applyBorder="1" applyAlignment="1"/>
    <xf numFmtId="168" fontId="48" fillId="9" borderId="8" xfId="19" applyNumberFormat="1" applyFont="1" applyFill="1" applyBorder="1" applyAlignment="1"/>
    <xf numFmtId="0" fontId="51" fillId="7" borderId="0" xfId="19" applyFont="1" applyFill="1" applyBorder="1" applyAlignment="1"/>
    <xf numFmtId="0" fontId="50" fillId="9" borderId="8" xfId="19" applyFont="1" applyFill="1" applyBorder="1" applyAlignment="1"/>
    <xf numFmtId="0" fontId="6" fillId="2" borderId="55" xfId="0" applyFont="1" applyFill="1" applyBorder="1" applyAlignment="1">
      <alignment horizontal="center"/>
    </xf>
    <xf numFmtId="0" fontId="6" fillId="2" borderId="46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53" fillId="2" borderId="0" xfId="0" applyFont="1" applyFill="1" applyAlignment="1">
      <alignment horizontal="center"/>
    </xf>
    <xf numFmtId="0" fontId="54" fillId="2" borderId="0" xfId="0" applyFont="1" applyFill="1" applyAlignment="1">
      <alignment horizontal="left"/>
    </xf>
    <xf numFmtId="168" fontId="53" fillId="7" borderId="0" xfId="0" applyNumberFormat="1" applyFont="1" applyFill="1" applyBorder="1" applyAlignment="1">
      <alignment horizontal="right"/>
    </xf>
    <xf numFmtId="0" fontId="54" fillId="2" borderId="0" xfId="0" applyFont="1" applyFill="1"/>
    <xf numFmtId="0" fontId="54" fillId="2" borderId="0" xfId="0" applyFont="1" applyFill="1" applyAlignment="1">
      <alignment horizontal="left" indent="1"/>
    </xf>
    <xf numFmtId="169" fontId="5" fillId="9" borderId="20" xfId="2" applyNumberFormat="1" applyFont="1" applyFill="1" applyBorder="1"/>
    <xf numFmtId="169" fontId="5" fillId="9" borderId="20" xfId="2" applyNumberFormat="1" applyFont="1" applyFill="1" applyBorder="1" applyProtection="1">
      <protection locked="0"/>
    </xf>
    <xf numFmtId="3" fontId="3" fillId="0" borderId="11" xfId="0" applyNumberFormat="1" applyFont="1" applyFill="1" applyBorder="1" applyAlignment="1" applyProtection="1">
      <alignment horizontal="right" vertical="top" wrapText="1"/>
      <protection locked="0"/>
    </xf>
    <xf numFmtId="0" fontId="7" fillId="2" borderId="35" xfId="0" applyFont="1" applyFill="1" applyBorder="1" applyAlignment="1">
      <alignment horizontal="center" vertical="center" wrapText="1"/>
    </xf>
    <xf numFmtId="169" fontId="5" fillId="9" borderId="20" xfId="2" applyNumberFormat="1" applyFont="1" applyFill="1" applyBorder="1" applyAlignment="1">
      <alignment horizontal="right" vertical="center" wrapText="1"/>
    </xf>
    <xf numFmtId="0" fontId="7" fillId="7" borderId="0" xfId="2" applyFont="1" applyFill="1"/>
    <xf numFmtId="0" fontId="7" fillId="7" borderId="0" xfId="2" applyFont="1" applyFill="1" applyBorder="1" applyAlignment="1">
      <alignment horizontal="center" vertical="center"/>
    </xf>
    <xf numFmtId="0" fontId="7" fillId="7" borderId="0" xfId="2" applyFont="1" applyFill="1" applyBorder="1" applyAlignment="1">
      <alignment wrapText="1"/>
    </xf>
    <xf numFmtId="0" fontId="7" fillId="7" borderId="0" xfId="2" applyFont="1" applyFill="1" applyBorder="1"/>
    <xf numFmtId="0" fontId="6" fillId="7" borderId="0" xfId="2" applyFont="1" applyFill="1" applyBorder="1"/>
    <xf numFmtId="0" fontId="5" fillId="7" borderId="0" xfId="2" applyFont="1" applyFill="1" applyBorder="1"/>
    <xf numFmtId="0" fontId="6" fillId="7" borderId="0" xfId="2" applyFont="1" applyFill="1"/>
    <xf numFmtId="0" fontId="3" fillId="7" borderId="0" xfId="2" applyFill="1" applyAlignment="1">
      <alignment horizontal="center" vertical="center"/>
    </xf>
    <xf numFmtId="0" fontId="30" fillId="7" borderId="0" xfId="2" applyFont="1" applyFill="1"/>
    <xf numFmtId="168" fontId="5" fillId="9" borderId="20" xfId="0" applyNumberFormat="1" applyFont="1" applyFill="1" applyBorder="1" applyAlignment="1">
      <alignment horizontal="right"/>
    </xf>
    <xf numFmtId="0" fontId="4" fillId="2" borderId="0" xfId="2" applyFont="1" applyFill="1" applyAlignment="1">
      <alignment horizontal="right"/>
    </xf>
    <xf numFmtId="0" fontId="19" fillId="2" borderId="0" xfId="2" applyFont="1" applyFill="1" applyBorder="1" applyAlignment="1">
      <alignment horizontal="center"/>
    </xf>
    <xf numFmtId="0" fontId="6" fillId="2" borderId="0" xfId="2" applyFont="1" applyFill="1" applyAlignment="1">
      <alignment horizontal="left"/>
    </xf>
    <xf numFmtId="0" fontId="6" fillId="0" borderId="13" xfId="2" applyFont="1" applyFill="1" applyBorder="1" applyAlignment="1" applyProtection="1">
      <alignment horizontal="center" vertical="center" wrapText="1"/>
      <protection locked="0"/>
    </xf>
    <xf numFmtId="0" fontId="6" fillId="0" borderId="13" xfId="2" applyFont="1" applyFill="1" applyBorder="1" applyAlignment="1" applyProtection="1">
      <alignment horizontal="right" vertical="center" wrapText="1"/>
      <protection locked="0"/>
    </xf>
    <xf numFmtId="0" fontId="6" fillId="0" borderId="18" xfId="2" applyFont="1" applyFill="1" applyBorder="1" applyAlignment="1" applyProtection="1">
      <alignment horizontal="right" vertical="center" wrapText="1"/>
      <protection locked="0"/>
    </xf>
    <xf numFmtId="49" fontId="6" fillId="0" borderId="8" xfId="2" applyNumberFormat="1" applyFont="1" applyFill="1" applyBorder="1" applyAlignment="1" applyProtection="1">
      <alignment horizontal="center" vertical="center" wrapText="1"/>
      <protection locked="0"/>
    </xf>
    <xf numFmtId="169" fontId="6" fillId="0" borderId="8" xfId="0" applyNumberFormat="1" applyFont="1" applyFill="1" applyBorder="1" applyAlignment="1" applyProtection="1">
      <alignment horizontal="right" vertical="center" wrapText="1"/>
      <protection locked="0"/>
    </xf>
    <xf numFmtId="169" fontId="6" fillId="0" borderId="29" xfId="0" applyNumberFormat="1" applyFont="1" applyFill="1" applyBorder="1" applyAlignment="1" applyProtection="1">
      <alignment horizontal="right" vertical="center" wrapText="1"/>
      <protection locked="0"/>
    </xf>
    <xf numFmtId="169" fontId="6" fillId="7" borderId="1" xfId="0" applyNumberFormat="1" applyFont="1" applyFill="1" applyBorder="1" applyAlignment="1" applyProtection="1">
      <alignment horizontal="center" vertical="center" wrapText="1"/>
      <protection locked="0"/>
    </xf>
    <xf numFmtId="169" fontId="6" fillId="7" borderId="19" xfId="0" applyNumberFormat="1" applyFont="1" applyFill="1" applyBorder="1" applyAlignment="1" applyProtection="1">
      <alignment horizontal="center" vertical="center" wrapText="1"/>
      <protection locked="0"/>
    </xf>
    <xf numFmtId="169" fontId="6" fillId="9" borderId="1" xfId="2" applyNumberFormat="1" applyFont="1" applyFill="1" applyBorder="1" applyAlignment="1">
      <alignment horizontal="right" vertical="center" wrapText="1"/>
    </xf>
    <xf numFmtId="1" fontId="6" fillId="0" borderId="8" xfId="2" applyNumberFormat="1" applyFont="1" applyFill="1" applyBorder="1" applyAlignment="1" applyProtection="1">
      <alignment horizontal="right" vertical="center" wrapText="1"/>
      <protection locked="0"/>
    </xf>
    <xf numFmtId="1" fontId="6" fillId="0" borderId="8" xfId="2" applyNumberFormat="1" applyFont="1" applyFill="1" applyBorder="1" applyAlignment="1" applyProtection="1">
      <alignment horizontal="center" vertical="center" wrapText="1"/>
      <protection locked="0"/>
    </xf>
    <xf numFmtId="1" fontId="6" fillId="0" borderId="8" xfId="2" applyNumberFormat="1" applyFont="1" applyFill="1" applyBorder="1" applyAlignment="1" applyProtection="1">
      <alignment vertical="center" wrapText="1"/>
      <protection locked="0"/>
    </xf>
    <xf numFmtId="1" fontId="6" fillId="0" borderId="29" xfId="2" applyNumberFormat="1" applyFont="1" applyFill="1" applyBorder="1" applyAlignment="1" applyProtection="1">
      <alignment horizontal="center" vertical="center" wrapText="1"/>
      <protection locked="0"/>
    </xf>
    <xf numFmtId="1" fontId="6" fillId="0" borderId="29" xfId="2" applyNumberFormat="1" applyFont="1" applyFill="1" applyBorder="1" applyAlignment="1" applyProtection="1">
      <alignment horizontal="right" vertical="center" wrapText="1"/>
      <protection locked="0"/>
    </xf>
    <xf numFmtId="1" fontId="6" fillId="0" borderId="29" xfId="2" applyNumberFormat="1" applyFont="1" applyFill="1" applyBorder="1" applyAlignment="1" applyProtection="1">
      <alignment vertical="center" wrapText="1"/>
      <protection locked="0"/>
    </xf>
    <xf numFmtId="0" fontId="6" fillId="3" borderId="40" xfId="2" applyFont="1" applyFill="1" applyBorder="1" applyAlignment="1" applyProtection="1">
      <alignment horizontal="left"/>
      <protection locked="0"/>
    </xf>
    <xf numFmtId="0" fontId="0" fillId="3" borderId="14" xfId="0" applyFill="1" applyBorder="1" applyAlignment="1" applyProtection="1">
      <alignment horizontal="left"/>
      <protection locked="0"/>
    </xf>
    <xf numFmtId="0" fontId="0" fillId="3" borderId="41" xfId="0" applyFill="1" applyBorder="1" applyAlignment="1" applyProtection="1">
      <alignment horizontal="left"/>
      <protection locked="0"/>
    </xf>
    <xf numFmtId="0" fontId="0" fillId="0" borderId="42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43" xfId="0" applyBorder="1" applyAlignment="1" applyProtection="1">
      <alignment horizontal="left"/>
      <protection locked="0"/>
    </xf>
    <xf numFmtId="0" fontId="0" fillId="0" borderId="44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5" xfId="0" applyBorder="1" applyAlignment="1" applyProtection="1">
      <alignment horizontal="left"/>
      <protection locked="0"/>
    </xf>
    <xf numFmtId="0" fontId="6" fillId="3" borderId="1" xfId="2" applyFont="1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6" fillId="2" borderId="0" xfId="2" applyFont="1" applyFill="1" applyBorder="1" applyAlignment="1">
      <alignment horizontal="left"/>
    </xf>
    <xf numFmtId="0" fontId="6" fillId="0" borderId="0" xfId="2" applyFont="1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0" fontId="6" fillId="0" borderId="1" xfId="2" applyFon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9" fontId="6" fillId="0" borderId="1" xfId="1" applyNumberFormat="1" applyFont="1" applyFill="1" applyBorder="1" applyAlignment="1">
      <alignment horizontal="right"/>
    </xf>
    <xf numFmtId="9" fontId="3" fillId="0" borderId="2" xfId="1" applyNumberFormat="1" applyFont="1" applyFill="1" applyBorder="1" applyAlignment="1">
      <alignment horizontal="right"/>
    </xf>
    <xf numFmtId="9" fontId="3" fillId="0" borderId="3" xfId="1" applyNumberFormat="1" applyFont="1" applyFill="1" applyBorder="1" applyAlignment="1">
      <alignment horizontal="right"/>
    </xf>
    <xf numFmtId="0" fontId="6" fillId="2" borderId="14" xfId="2" applyFont="1" applyFill="1" applyBorder="1" applyAlignment="1">
      <alignment horizontal="left"/>
    </xf>
    <xf numFmtId="0" fontId="6" fillId="2" borderId="4" xfId="2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6" fillId="3" borderId="2" xfId="2" applyFont="1" applyFill="1" applyBorder="1" applyAlignment="1" applyProtection="1">
      <alignment horizontal="left"/>
      <protection locked="0"/>
    </xf>
    <xf numFmtId="0" fontId="6" fillId="3" borderId="3" xfId="2" applyFont="1" applyFill="1" applyBorder="1" applyAlignment="1" applyProtection="1">
      <alignment horizontal="left"/>
      <protection locked="0"/>
    </xf>
    <xf numFmtId="0" fontId="6" fillId="0" borderId="1" xfId="2" applyFont="1" applyFill="1" applyBorder="1" applyAlignment="1" applyProtection="1">
      <alignment horizontal="right"/>
      <protection locked="0"/>
    </xf>
    <xf numFmtId="0" fontId="0" fillId="0" borderId="2" xfId="0" applyFill="1" applyBorder="1" applyAlignment="1" applyProtection="1">
      <alignment horizontal="right"/>
      <protection locked="0"/>
    </xf>
    <xf numFmtId="0" fontId="0" fillId="0" borderId="3" xfId="0" applyFill="1" applyBorder="1" applyAlignment="1" applyProtection="1">
      <alignment horizontal="right"/>
      <protection locked="0"/>
    </xf>
    <xf numFmtId="0" fontId="5" fillId="3" borderId="1" xfId="2" applyFont="1" applyFill="1" applyBorder="1" applyAlignment="1">
      <alignment horizontal="left"/>
    </xf>
    <xf numFmtId="0" fontId="35" fillId="3" borderId="2" xfId="0" applyFont="1" applyFill="1" applyBorder="1" applyAlignment="1">
      <alignment horizontal="left"/>
    </xf>
    <xf numFmtId="0" fontId="35" fillId="3" borderId="3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right"/>
    </xf>
    <xf numFmtId="0" fontId="6" fillId="3" borderId="1" xfId="2" applyFont="1" applyFill="1" applyBorder="1" applyAlignment="1" applyProtection="1">
      <alignment horizontal="right"/>
      <protection locked="0"/>
    </xf>
    <xf numFmtId="0" fontId="0" fillId="3" borderId="2" xfId="0" applyFill="1" applyBorder="1" applyAlignment="1" applyProtection="1">
      <alignment horizontal="right"/>
      <protection locked="0"/>
    </xf>
    <xf numFmtId="0" fontId="0" fillId="3" borderId="3" xfId="0" applyFill="1" applyBorder="1" applyAlignment="1" applyProtection="1">
      <alignment horizontal="right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51" fillId="7" borderId="0" xfId="19" applyFont="1" applyFill="1" applyBorder="1" applyAlignment="1"/>
    <xf numFmtId="0" fontId="50" fillId="7" borderId="12" xfId="19" applyFont="1" applyFill="1" applyBorder="1" applyAlignment="1">
      <alignment horizontal="center"/>
    </xf>
    <xf numFmtId="0" fontId="50" fillId="7" borderId="2" xfId="19" applyFont="1" applyFill="1" applyBorder="1" applyAlignment="1">
      <alignment horizontal="center"/>
    </xf>
    <xf numFmtId="0" fontId="50" fillId="7" borderId="3" xfId="19" applyFont="1" applyFill="1" applyBorder="1" applyAlignment="1">
      <alignment horizontal="center"/>
    </xf>
    <xf numFmtId="0" fontId="48" fillId="7" borderId="12" xfId="19" applyFont="1" applyFill="1" applyBorder="1" applyAlignment="1"/>
    <xf numFmtId="0" fontId="24" fillId="7" borderId="2" xfId="0" applyFont="1" applyFill="1" applyBorder="1" applyAlignment="1"/>
    <xf numFmtId="0" fontId="24" fillId="7" borderId="3" xfId="0" applyFont="1" applyFill="1" applyBorder="1" applyAlignment="1"/>
    <xf numFmtId="0" fontId="51" fillId="3" borderId="12" xfId="19" applyFont="1" applyFill="1" applyBorder="1" applyAlignment="1"/>
    <xf numFmtId="0" fontId="51" fillId="0" borderId="2" xfId="19" applyFont="1" applyBorder="1" applyAlignment="1"/>
    <xf numFmtId="0" fontId="52" fillId="0" borderId="2" xfId="0" applyFont="1" applyBorder="1" applyAlignment="1"/>
    <xf numFmtId="0" fontId="52" fillId="0" borderId="3" xfId="0" applyFont="1" applyBorder="1" applyAlignment="1"/>
    <xf numFmtId="0" fontId="4" fillId="2" borderId="0" xfId="0" applyFont="1" applyFill="1" applyAlignment="1">
      <alignment horizontal="right"/>
    </xf>
    <xf numFmtId="0" fontId="19" fillId="2" borderId="0" xfId="0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0" borderId="13" xfId="2" applyBorder="1" applyAlignment="1" applyProtection="1">
      <alignment horizontal="center"/>
      <protection locked="0"/>
    </xf>
    <xf numFmtId="0" fontId="3" fillId="0" borderId="8" xfId="2" applyBorder="1" applyAlignment="1" applyProtection="1">
      <alignment horizontal="center"/>
      <protection locked="0"/>
    </xf>
    <xf numFmtId="0" fontId="6" fillId="0" borderId="8" xfId="2" applyFont="1" applyBorder="1" applyAlignment="1" applyProtection="1">
      <alignment horizontal="left"/>
      <protection locked="0"/>
    </xf>
    <xf numFmtId="0" fontId="52" fillId="2" borderId="0" xfId="2" applyFont="1" applyFill="1" applyAlignment="1">
      <alignment horizontal="left"/>
    </xf>
    <xf numFmtId="0" fontId="3" fillId="0" borderId="18" xfId="2" applyBorder="1" applyAlignment="1" applyProtection="1">
      <alignment horizontal="center"/>
      <protection locked="0"/>
    </xf>
    <xf numFmtId="0" fontId="3" fillId="0" borderId="29" xfId="2" applyBorder="1" applyAlignment="1" applyProtection="1">
      <alignment horizontal="center"/>
      <protection locked="0"/>
    </xf>
    <xf numFmtId="0" fontId="7" fillId="0" borderId="29" xfId="2" applyFont="1" applyBorder="1" applyAlignment="1" applyProtection="1">
      <alignment horizontal="left"/>
      <protection locked="0"/>
    </xf>
    <xf numFmtId="0" fontId="5" fillId="2" borderId="0" xfId="2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39" xfId="0" applyBorder="1" applyAlignment="1">
      <alignment horizontal="left"/>
    </xf>
    <xf numFmtId="0" fontId="3" fillId="0" borderId="12" xfId="2" applyBorder="1" applyAlignment="1" applyProtection="1">
      <alignment horizontal="center"/>
      <protection locked="0"/>
    </xf>
    <xf numFmtId="0" fontId="3" fillId="0" borderId="3" xfId="2" applyBorder="1" applyAlignment="1" applyProtection="1">
      <alignment horizontal="center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6" fillId="0" borderId="2" xfId="2" applyFont="1" applyBorder="1" applyAlignment="1" applyProtection="1">
      <alignment horizontal="center"/>
      <protection locked="0"/>
    </xf>
    <xf numFmtId="0" fontId="6" fillId="0" borderId="3" xfId="2" applyFont="1" applyBorder="1" applyAlignment="1" applyProtection="1">
      <alignment horizontal="center"/>
      <protection locked="0"/>
    </xf>
    <xf numFmtId="0" fontId="3" fillId="0" borderId="15" xfId="2" applyBorder="1" applyAlignment="1" applyProtection="1">
      <alignment horizontal="center"/>
      <protection locked="0"/>
    </xf>
    <xf numFmtId="0" fontId="3" fillId="0" borderId="26" xfId="2" applyBorder="1" applyAlignment="1" applyProtection="1">
      <alignment horizontal="center"/>
      <protection locked="0"/>
    </xf>
    <xf numFmtId="0" fontId="6" fillId="0" borderId="26" xfId="2" applyFont="1" applyBorder="1" applyAlignment="1" applyProtection="1">
      <alignment horizontal="left"/>
      <protection locked="0"/>
    </xf>
    <xf numFmtId="0" fontId="4" fillId="2" borderId="0" xfId="2" applyFont="1" applyFill="1" applyAlignment="1">
      <alignment horizontal="right"/>
    </xf>
    <xf numFmtId="0" fontId="19" fillId="2" borderId="0" xfId="2" applyFont="1" applyFill="1" applyAlignment="1">
      <alignment horizontal="center" wrapText="1"/>
    </xf>
    <xf numFmtId="0" fontId="5" fillId="2" borderId="6" xfId="2" applyFont="1" applyFill="1" applyBorder="1" applyAlignment="1">
      <alignment horizontal="center"/>
    </xf>
    <xf numFmtId="0" fontId="5" fillId="2" borderId="53" xfId="2" applyFont="1" applyFill="1" applyBorder="1" applyAlignment="1">
      <alignment horizontal="center"/>
    </xf>
    <xf numFmtId="0" fontId="5" fillId="2" borderId="5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7" fillId="2" borderId="32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7" fillId="2" borderId="35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>
      <alignment horizontal="left"/>
    </xf>
    <xf numFmtId="0" fontId="38" fillId="7" borderId="24" xfId="0" applyFont="1" applyFill="1" applyBorder="1" applyAlignment="1">
      <alignment horizontal="center" wrapText="1"/>
    </xf>
    <xf numFmtId="0" fontId="38" fillId="7" borderId="48" xfId="0" applyFont="1" applyFill="1" applyBorder="1" applyAlignment="1">
      <alignment horizontal="center" wrapText="1"/>
    </xf>
    <xf numFmtId="0" fontId="24" fillId="2" borderId="31" xfId="2" applyFont="1" applyFill="1" applyBorder="1" applyAlignment="1">
      <alignment horizontal="center" vertical="center" wrapText="1"/>
    </xf>
    <xf numFmtId="0" fontId="24" fillId="2" borderId="34" xfId="2" applyFont="1" applyFill="1" applyBorder="1" applyAlignment="1">
      <alignment horizontal="center" vertical="center" wrapText="1"/>
    </xf>
    <xf numFmtId="0" fontId="24" fillId="2" borderId="32" xfId="2" applyFont="1" applyFill="1" applyBorder="1" applyAlignment="1">
      <alignment horizontal="center" vertical="center" wrapText="1"/>
    </xf>
    <xf numFmtId="0" fontId="24" fillId="2" borderId="35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 applyProtection="1">
      <alignment horizontal="left" vertical="center"/>
      <protection locked="0"/>
    </xf>
    <xf numFmtId="0" fontId="6" fillId="0" borderId="2" xfId="2" applyFont="1" applyFill="1" applyBorder="1" applyAlignment="1" applyProtection="1">
      <alignment horizontal="left" vertical="center"/>
      <protection locked="0"/>
    </xf>
    <xf numFmtId="0" fontId="6" fillId="0" borderId="3" xfId="2" applyFont="1" applyFill="1" applyBorder="1" applyAlignment="1" applyProtection="1">
      <alignment horizontal="left" vertical="center"/>
      <protection locked="0"/>
    </xf>
    <xf numFmtId="0" fontId="39" fillId="7" borderId="24" xfId="2" applyFont="1" applyFill="1" applyBorder="1" applyAlignment="1">
      <alignment horizontal="center" wrapText="1"/>
    </xf>
    <xf numFmtId="0" fontId="39" fillId="7" borderId="48" xfId="2" applyFont="1" applyFill="1" applyBorder="1" applyAlignment="1">
      <alignment horizontal="center" wrapText="1"/>
    </xf>
    <xf numFmtId="0" fontId="19" fillId="2" borderId="0" xfId="2" applyFont="1" applyFill="1" applyAlignment="1">
      <alignment horizontal="center"/>
    </xf>
    <xf numFmtId="0" fontId="0" fillId="0" borderId="0" xfId="0" applyAlignment="1"/>
    <xf numFmtId="0" fontId="6" fillId="2" borderId="0" xfId="2" applyFont="1" applyFill="1" applyAlignment="1">
      <alignment horizontal="center"/>
    </xf>
    <xf numFmtId="0" fontId="5" fillId="2" borderId="0" xfId="2" applyFont="1" applyFill="1" applyBorder="1" applyAlignment="1">
      <alignment horizontal="right" vertical="top" wrapText="1"/>
    </xf>
    <xf numFmtId="3" fontId="6" fillId="4" borderId="0" xfId="2" applyNumberFormat="1" applyFont="1" applyFill="1" applyBorder="1" applyAlignment="1">
      <alignment horizontal="center" vertical="center"/>
    </xf>
    <xf numFmtId="0" fontId="6" fillId="2" borderId="0" xfId="2" applyFont="1" applyFill="1" applyAlignment="1">
      <alignment horizontal="left"/>
    </xf>
    <xf numFmtId="0" fontId="6" fillId="0" borderId="1" xfId="2" applyFont="1" applyFill="1" applyBorder="1" applyAlignment="1" applyProtection="1">
      <alignment horizontal="right" wrapText="1"/>
      <protection locked="0"/>
    </xf>
    <xf numFmtId="0" fontId="6" fillId="0" borderId="3" xfId="2" applyFont="1" applyFill="1" applyBorder="1" applyAlignment="1" applyProtection="1">
      <alignment horizontal="right" wrapText="1"/>
      <protection locked="0"/>
    </xf>
    <xf numFmtId="0" fontId="6" fillId="4" borderId="0" xfId="2" applyFont="1" applyFill="1" applyBorder="1" applyAlignment="1">
      <alignment horizontal="left" wrapText="1"/>
    </xf>
    <xf numFmtId="0" fontId="6" fillId="4" borderId="0" xfId="2" applyFont="1" applyFill="1" applyBorder="1" applyAlignment="1">
      <alignment horizontal="left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37" fillId="7" borderId="24" xfId="2" applyFont="1" applyFill="1" applyBorder="1" applyAlignment="1">
      <alignment horizontal="center" vertical="center" wrapText="1"/>
    </xf>
    <xf numFmtId="0" fontId="37" fillId="7" borderId="48" xfId="2" applyFont="1" applyFill="1" applyBorder="1" applyAlignment="1">
      <alignment horizontal="center" vertical="center" wrapText="1"/>
    </xf>
    <xf numFmtId="0" fontId="19" fillId="2" borderId="0" xfId="2" applyFont="1" applyFill="1" applyBorder="1" applyAlignment="1">
      <alignment horizontal="center"/>
    </xf>
    <xf numFmtId="0" fontId="24" fillId="7" borderId="31" xfId="2" applyFont="1" applyFill="1" applyBorder="1" applyAlignment="1">
      <alignment horizontal="center" vertical="center" wrapText="1"/>
    </xf>
    <xf numFmtId="0" fontId="24" fillId="7" borderId="34" xfId="2" applyFont="1" applyFill="1" applyBorder="1" applyAlignment="1">
      <alignment horizontal="center" vertical="center" wrapText="1"/>
    </xf>
    <xf numFmtId="0" fontId="24" fillId="7" borderId="32" xfId="2" applyFont="1" applyFill="1" applyBorder="1" applyAlignment="1">
      <alignment horizontal="center" vertical="center" wrapText="1"/>
    </xf>
    <xf numFmtId="0" fontId="24" fillId="7" borderId="35" xfId="2" applyFont="1" applyFill="1" applyBorder="1" applyAlignment="1">
      <alignment horizontal="center" vertical="center" wrapText="1"/>
    </xf>
    <xf numFmtId="0" fontId="24" fillId="7" borderId="16" xfId="2" applyFont="1" applyFill="1" applyBorder="1" applyAlignment="1">
      <alignment horizontal="center" vertical="center" wrapText="1"/>
    </xf>
    <xf numFmtId="0" fontId="24" fillId="7" borderId="33" xfId="2" applyFont="1" applyFill="1" applyBorder="1" applyAlignment="1">
      <alignment horizontal="center" vertical="center" wrapText="1"/>
    </xf>
    <xf numFmtId="3" fontId="24" fillId="7" borderId="16" xfId="2" applyNumberFormat="1" applyFont="1" applyFill="1" applyBorder="1" applyAlignment="1">
      <alignment horizontal="center" vertical="center" wrapText="1"/>
    </xf>
    <xf numFmtId="3" fontId="24" fillId="7" borderId="33" xfId="2" applyNumberFormat="1" applyFont="1" applyFill="1" applyBorder="1" applyAlignment="1">
      <alignment horizontal="center" vertical="center" wrapText="1"/>
    </xf>
    <xf numFmtId="3" fontId="24" fillId="7" borderId="32" xfId="2" applyNumberFormat="1" applyFont="1" applyFill="1" applyBorder="1" applyAlignment="1">
      <alignment horizontal="center" vertical="center" wrapText="1"/>
    </xf>
    <xf numFmtId="3" fontId="24" fillId="7" borderId="35" xfId="2" applyNumberFormat="1" applyFont="1" applyFill="1" applyBorder="1" applyAlignment="1">
      <alignment horizontal="center" vertical="center" wrapText="1"/>
    </xf>
    <xf numFmtId="3" fontId="24" fillId="7" borderId="50" xfId="2" applyNumberFormat="1" applyFont="1" applyFill="1" applyBorder="1" applyAlignment="1">
      <alignment horizontal="center" vertical="center" wrapText="1"/>
    </xf>
    <xf numFmtId="0" fontId="37" fillId="10" borderId="28" xfId="2" applyFont="1" applyFill="1" applyBorder="1" applyAlignment="1">
      <alignment horizontal="right" vertical="center" wrapText="1"/>
    </xf>
    <xf numFmtId="0" fontId="6" fillId="0" borderId="18" xfId="2" quotePrefix="1" applyFont="1" applyFill="1" applyBorder="1" applyAlignment="1" applyProtection="1">
      <alignment horizontal="center" vertical="center" wrapText="1"/>
      <protection locked="0"/>
    </xf>
    <xf numFmtId="169" fontId="6" fillId="9" borderId="19" xfId="2" applyNumberFormat="1" applyFont="1" applyFill="1" applyBorder="1" applyAlignment="1">
      <alignment horizontal="right" vertical="center" wrapText="1"/>
    </xf>
    <xf numFmtId="0" fontId="37" fillId="10" borderId="22" xfId="2" applyFont="1" applyFill="1" applyBorder="1" applyAlignment="1">
      <alignment horizontal="right" vertical="center" wrapText="1"/>
    </xf>
    <xf numFmtId="0" fontId="6" fillId="0" borderId="10" xfId="2" applyFont="1" applyFill="1" applyBorder="1" applyAlignment="1" applyProtection="1">
      <alignment horizontal="center" vertical="center" wrapText="1"/>
      <protection locked="0"/>
    </xf>
    <xf numFmtId="0" fontId="6" fillId="0" borderId="11" xfId="2" applyFont="1" applyFill="1" applyBorder="1" applyAlignment="1" applyProtection="1">
      <alignment horizontal="center" vertical="center"/>
      <protection locked="0"/>
    </xf>
    <xf numFmtId="1" fontId="6" fillId="0" borderId="11" xfId="2" applyNumberFormat="1" applyFont="1" applyFill="1" applyBorder="1" applyAlignment="1" applyProtection="1">
      <alignment horizontal="center" vertical="center" wrapText="1"/>
      <protection locked="0"/>
    </xf>
    <xf numFmtId="1" fontId="6" fillId="0" borderId="11" xfId="2" applyNumberFormat="1" applyFont="1" applyFill="1" applyBorder="1" applyAlignment="1" applyProtection="1">
      <alignment horizontal="right" vertical="center" wrapText="1"/>
      <protection locked="0"/>
    </xf>
    <xf numFmtId="169" fontId="6" fillId="0" borderId="11" xfId="2" applyNumberFormat="1" applyFont="1" applyFill="1" applyBorder="1" applyAlignment="1" applyProtection="1">
      <alignment horizontal="right" vertical="center" wrapText="1"/>
      <protection locked="0"/>
    </xf>
    <xf numFmtId="169" fontId="6" fillId="0" borderId="11" xfId="0" applyNumberFormat="1" applyFont="1" applyFill="1" applyBorder="1" applyAlignment="1" applyProtection="1">
      <alignment horizontal="right" vertical="center" wrapText="1"/>
      <protection locked="0"/>
    </xf>
    <xf numFmtId="169" fontId="6" fillId="9" borderId="44" xfId="2" applyNumberFormat="1" applyFont="1" applyFill="1" applyBorder="1" applyAlignment="1">
      <alignment horizontal="right" vertical="center" wrapText="1"/>
    </xf>
    <xf numFmtId="0" fontId="37" fillId="10" borderId="27" xfId="2" applyFont="1" applyFill="1" applyBorder="1" applyAlignment="1">
      <alignment horizontal="right" vertical="center" wrapText="1"/>
    </xf>
    <xf numFmtId="0" fontId="6" fillId="0" borderId="7" xfId="2" applyFont="1" applyFill="1" applyBorder="1" applyAlignment="1">
      <alignment horizontal="right" vertical="center" wrapText="1"/>
    </xf>
    <xf numFmtId="1" fontId="5" fillId="9" borderId="9" xfId="2" applyNumberFormat="1" applyFont="1" applyFill="1" applyBorder="1" applyAlignment="1">
      <alignment horizontal="right" vertical="center" wrapText="1"/>
    </xf>
    <xf numFmtId="169" fontId="5" fillId="9" borderId="9" xfId="2" applyNumberFormat="1" applyFont="1" applyFill="1" applyBorder="1" applyAlignment="1">
      <alignment horizontal="right" vertical="center" wrapText="1"/>
    </xf>
    <xf numFmtId="0" fontId="55" fillId="10" borderId="46" xfId="0" applyFont="1" applyFill="1" applyBorder="1" applyAlignment="1">
      <alignment horizontal="right" vertical="center" wrapText="1"/>
    </xf>
    <xf numFmtId="0" fontId="6" fillId="0" borderId="10" xfId="2" quotePrefix="1" applyFont="1" applyFill="1" applyBorder="1" applyAlignment="1" applyProtection="1">
      <alignment horizontal="center" vertical="center" wrapText="1"/>
      <protection locked="0"/>
    </xf>
    <xf numFmtId="0" fontId="6" fillId="0" borderId="11" xfId="2" applyFont="1" applyFill="1" applyBorder="1" applyAlignment="1" applyProtection="1">
      <alignment horizontal="center" vertical="center" wrapText="1"/>
      <protection locked="0"/>
    </xf>
    <xf numFmtId="169" fontId="6" fillId="7" borderId="11" xfId="2" applyNumberFormat="1" applyFont="1" applyFill="1" applyBorder="1" applyAlignment="1">
      <alignment horizontal="center" vertical="center" wrapText="1"/>
    </xf>
    <xf numFmtId="169" fontId="6" fillId="7" borderId="44" xfId="0" applyNumberFormat="1" applyFont="1" applyFill="1" applyBorder="1" applyAlignment="1" applyProtection="1">
      <alignment horizontal="center" vertical="center" wrapText="1"/>
      <protection locked="0"/>
    </xf>
    <xf numFmtId="0" fontId="37" fillId="10" borderId="27" xfId="2" applyFont="1" applyFill="1" applyBorder="1" applyAlignment="1">
      <alignment wrapText="1"/>
    </xf>
    <xf numFmtId="0" fontId="53" fillId="0" borderId="6" xfId="2" applyFont="1" applyFill="1" applyBorder="1" applyAlignment="1">
      <alignment horizontal="left" vertical="center" wrapText="1"/>
    </xf>
    <xf numFmtId="0" fontId="46" fillId="0" borderId="7" xfId="0" applyFont="1" applyBorder="1" applyAlignment="1">
      <alignment horizontal="left" vertical="center" wrapText="1"/>
    </xf>
    <xf numFmtId="169" fontId="5" fillId="9" borderId="56" xfId="2" applyNumberFormat="1" applyFont="1" applyFill="1" applyBorder="1" applyAlignment="1">
      <alignment horizontal="right" vertical="center" wrapText="1"/>
    </xf>
    <xf numFmtId="0" fontId="24" fillId="7" borderId="58" xfId="2" applyFont="1" applyFill="1" applyBorder="1" applyAlignment="1">
      <alignment horizontal="center" vertical="center" wrapText="1"/>
    </xf>
    <xf numFmtId="169" fontId="5" fillId="9" borderId="57" xfId="2" applyNumberFormat="1" applyFont="1" applyFill="1" applyBorder="1" applyAlignment="1">
      <alignment horizontal="right" vertical="center" wrapText="1"/>
    </xf>
    <xf numFmtId="0" fontId="5" fillId="7" borderId="56" xfId="2" applyFont="1" applyFill="1" applyBorder="1" applyAlignment="1">
      <alignment horizontal="center" vertical="center" wrapText="1"/>
    </xf>
    <xf numFmtId="0" fontId="5" fillId="7" borderId="53" xfId="2" applyFont="1" applyFill="1" applyBorder="1" applyAlignment="1">
      <alignment horizontal="center" vertical="center" wrapText="1"/>
    </xf>
    <xf numFmtId="0" fontId="53" fillId="4" borderId="0" xfId="2" applyFont="1" applyFill="1" applyBorder="1" applyAlignment="1">
      <alignment horizontal="left" wrapText="1"/>
    </xf>
    <xf numFmtId="169" fontId="6" fillId="0" borderId="11" xfId="2" applyNumberFormat="1" applyFont="1" applyFill="1" applyBorder="1" applyAlignment="1" applyProtection="1">
      <alignment horizontal="right" wrapText="1"/>
      <protection locked="0"/>
    </xf>
    <xf numFmtId="169" fontId="6" fillId="0" borderId="8" xfId="2" applyNumberFormat="1" applyFont="1" applyFill="1" applyBorder="1" applyAlignment="1" applyProtection="1">
      <alignment horizontal="right" wrapText="1"/>
      <protection locked="0"/>
    </xf>
    <xf numFmtId="169" fontId="6" fillId="0" borderId="59" xfId="2" applyNumberFormat="1" applyFont="1" applyFill="1" applyBorder="1" applyAlignment="1" applyProtection="1">
      <alignment horizontal="right" wrapText="1"/>
      <protection locked="0"/>
    </xf>
  </cellXfs>
  <cellStyles count="20">
    <cellStyle name="_PERSONAL" xfId="3"/>
    <cellStyle name="_PERSONAL_1" xfId="4"/>
    <cellStyle name="1 000 Kč_CENIKCAR.XLS" xfId="5"/>
    <cellStyle name="čárky [0]_laroux" xfId="6"/>
    <cellStyle name="Dziesiętny [0]_laroux" xfId="7"/>
    <cellStyle name="Dziesiętny_laroux" xfId="8"/>
    <cellStyle name="hlavicka" xfId="9"/>
    <cellStyle name="Hyperlink 2" xfId="10"/>
    <cellStyle name="muj" xfId="11"/>
    <cellStyle name="nadpis" xfId="12"/>
    <cellStyle name="Normal 2" xfId="2"/>
    <cellStyle name="Normální" xfId="0" builtinId="0"/>
    <cellStyle name="Normální 2" xfId="19"/>
    <cellStyle name="normální_Neinvestiční V - 2" xfId="13"/>
    <cellStyle name="Normalny_laroux" xfId="14"/>
    <cellStyle name="Procenta" xfId="1" builtinId="5"/>
    <cellStyle name="Standard_BDFO1" xfId="15"/>
    <cellStyle name="Style 1" xfId="16"/>
    <cellStyle name="Walutowy [0]_laroux" xfId="17"/>
    <cellStyle name="Walutowy_laroux" xfId="18"/>
  </cellStyles>
  <dxfs count="1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CCFFFF"/>
      <color rgb="FFDDFFFF"/>
      <color rgb="FFFF7C80"/>
      <color rgb="FFFF5050"/>
      <color rgb="FF33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26</xdr:row>
          <xdr:rowOff>161925</xdr:rowOff>
        </xdr:from>
        <xdr:to>
          <xdr:col>5</xdr:col>
          <xdr:colOff>876300</xdr:colOff>
          <xdr:row>28</xdr:row>
          <xdr:rowOff>19050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xmlns="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933450</xdr:colOff>
          <xdr:row>26</xdr:row>
          <xdr:rowOff>190500</xdr:rowOff>
        </xdr:from>
        <xdr:to>
          <xdr:col>5</xdr:col>
          <xdr:colOff>1400175</xdr:colOff>
          <xdr:row>27</xdr:row>
          <xdr:rowOff>190500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xmlns="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3286125" y="320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 txBox="1"/>
      </xdr:nvSpPr>
      <xdr:spPr>
        <a:xfrm>
          <a:off x="328612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952500</xdr:colOff>
      <xdr:row>14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/>
      </xdr:nvSpPr>
      <xdr:spPr>
        <a:xfrm>
          <a:off x="4828190" y="28377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pageSetUpPr fitToPage="1"/>
  </sheetPr>
  <dimension ref="A1:I50"/>
  <sheetViews>
    <sheetView zoomScaleNormal="100" workbookViewId="0">
      <selection activeCell="B4" sqref="B4:F4"/>
    </sheetView>
  </sheetViews>
  <sheetFormatPr defaultRowHeight="12.75"/>
  <cols>
    <col min="6" max="6" width="21.5703125" customWidth="1"/>
    <col min="9" max="9" width="3.140625" customWidth="1"/>
  </cols>
  <sheetData>
    <row r="1" spans="1:9" ht="25.5">
      <c r="A1" s="207" t="s">
        <v>153</v>
      </c>
      <c r="B1" s="208"/>
      <c r="C1" s="208"/>
      <c r="D1" s="208"/>
      <c r="E1" s="208"/>
      <c r="F1" s="208"/>
      <c r="G1" s="208"/>
      <c r="H1" s="209" t="s">
        <v>152</v>
      </c>
      <c r="I1" s="208"/>
    </row>
    <row r="2" spans="1:9" ht="17.25">
      <c r="A2" s="206" t="s">
        <v>151</v>
      </c>
      <c r="B2" s="125"/>
      <c r="C2" s="125"/>
      <c r="D2" s="125"/>
      <c r="E2" s="125"/>
      <c r="F2" s="125"/>
      <c r="G2" s="125"/>
      <c r="H2" s="125"/>
      <c r="I2" s="125"/>
    </row>
    <row r="3" spans="1:9" ht="15.75">
      <c r="A3" s="125"/>
      <c r="B3" s="82" t="s">
        <v>0</v>
      </c>
      <c r="C3" s="125"/>
      <c r="D3" s="125"/>
      <c r="E3" s="125"/>
      <c r="F3" s="125"/>
      <c r="G3" s="125"/>
      <c r="H3" s="125"/>
      <c r="I3" s="125"/>
    </row>
    <row r="4" spans="1:9" ht="15.75">
      <c r="A4" s="125"/>
      <c r="B4" s="303"/>
      <c r="C4" s="304"/>
      <c r="D4" s="304"/>
      <c r="E4" s="304"/>
      <c r="F4" s="305"/>
      <c r="G4" s="125"/>
      <c r="H4" s="125"/>
      <c r="I4" s="125"/>
    </row>
    <row r="5" spans="1:9" ht="15.75">
      <c r="A5" s="125"/>
      <c r="B5" s="82" t="s">
        <v>1</v>
      </c>
      <c r="C5" s="125"/>
      <c r="D5" s="125"/>
      <c r="E5" s="125"/>
      <c r="F5" s="125"/>
      <c r="G5" s="125"/>
      <c r="H5" s="125"/>
      <c r="I5" s="125"/>
    </row>
    <row r="6" spans="1:9" ht="15.75">
      <c r="A6" s="125"/>
      <c r="B6" s="303"/>
      <c r="C6" s="304"/>
      <c r="D6" s="304"/>
      <c r="E6" s="304"/>
      <c r="F6" s="305"/>
      <c r="G6" s="125"/>
      <c r="H6" s="125"/>
      <c r="I6" s="125"/>
    </row>
    <row r="7" spans="1:9" ht="15.75">
      <c r="A7" s="125"/>
      <c r="B7" s="125" t="s">
        <v>2</v>
      </c>
      <c r="C7" s="125"/>
      <c r="D7" s="125"/>
      <c r="E7" s="125"/>
      <c r="F7" s="125"/>
      <c r="G7" s="125"/>
      <c r="H7" s="125"/>
      <c r="I7" s="125"/>
    </row>
    <row r="8" spans="1:9" ht="15.75">
      <c r="A8" s="125"/>
      <c r="B8" s="328"/>
      <c r="C8" s="329"/>
      <c r="D8" s="329"/>
      <c r="E8" s="329"/>
      <c r="F8" s="330"/>
      <c r="G8" s="125"/>
      <c r="H8" s="125"/>
      <c r="I8" s="125"/>
    </row>
    <row r="9" spans="1:9" ht="15.75">
      <c r="A9" s="125"/>
      <c r="B9" s="125" t="s">
        <v>76</v>
      </c>
      <c r="C9" s="125"/>
      <c r="D9" s="125"/>
      <c r="E9" s="125"/>
      <c r="F9" s="125"/>
      <c r="G9" s="125"/>
      <c r="H9" s="125"/>
      <c r="I9" s="125"/>
    </row>
    <row r="10" spans="1:9" ht="15.75">
      <c r="A10" s="125"/>
      <c r="B10" s="328"/>
      <c r="C10" s="329"/>
      <c r="D10" s="329"/>
      <c r="E10" s="329"/>
      <c r="F10" s="330"/>
      <c r="G10" s="125"/>
      <c r="H10" s="125"/>
      <c r="I10" s="125"/>
    </row>
    <row r="11" spans="1:9" ht="15.75">
      <c r="A11" s="125"/>
      <c r="B11" s="178" t="s">
        <v>3</v>
      </c>
      <c r="C11" s="178"/>
      <c r="D11" s="178"/>
      <c r="E11" s="178"/>
      <c r="F11" s="178"/>
      <c r="G11" s="125"/>
      <c r="H11" s="125"/>
      <c r="I11" s="125"/>
    </row>
    <row r="12" spans="1:9" ht="15.75">
      <c r="A12" s="125"/>
      <c r="B12" s="179" t="s">
        <v>68</v>
      </c>
      <c r="C12" s="178"/>
      <c r="D12" s="178"/>
      <c r="E12" s="178"/>
      <c r="F12" s="178"/>
      <c r="G12" s="125"/>
      <c r="H12" s="125"/>
      <c r="I12" s="125"/>
    </row>
    <row r="13" spans="1:9" ht="15.75">
      <c r="A13" s="125"/>
      <c r="B13" s="309">
        <f>'D4-Přehled o úhradách plateb'!E63</f>
        <v>0</v>
      </c>
      <c r="C13" s="326"/>
      <c r="D13" s="326"/>
      <c r="E13" s="326"/>
      <c r="F13" s="327"/>
      <c r="G13" s="125"/>
      <c r="H13" s="125"/>
      <c r="I13" s="125"/>
    </row>
    <row r="14" spans="1:9" ht="15.75">
      <c r="A14" s="125"/>
      <c r="B14" s="178" t="s">
        <v>77</v>
      </c>
      <c r="C14" s="178"/>
      <c r="D14" s="178"/>
      <c r="E14" s="178"/>
      <c r="F14" s="178"/>
      <c r="G14" s="125"/>
      <c r="H14" s="125"/>
      <c r="I14" s="125"/>
    </row>
    <row r="15" spans="1:9" ht="15.75">
      <c r="A15" s="125"/>
      <c r="B15" s="309">
        <f>'D5-Mzdové prostředky'!J32</f>
        <v>0</v>
      </c>
      <c r="C15" s="310"/>
      <c r="D15" s="310"/>
      <c r="E15" s="310"/>
      <c r="F15" s="311"/>
      <c r="G15" s="125"/>
      <c r="H15" s="125"/>
      <c r="I15" s="125"/>
    </row>
    <row r="16" spans="1:9" ht="15.75">
      <c r="A16" s="125"/>
      <c r="B16" s="178"/>
      <c r="C16" s="178"/>
      <c r="D16" s="178"/>
      <c r="E16" s="178"/>
      <c r="F16" s="178"/>
      <c r="G16" s="125"/>
      <c r="H16" s="125"/>
      <c r="I16" s="125"/>
    </row>
    <row r="17" spans="1:9" ht="15.75">
      <c r="A17" s="125"/>
      <c r="B17" s="179" t="s">
        <v>4</v>
      </c>
      <c r="C17" s="178"/>
      <c r="D17" s="178"/>
      <c r="E17" s="178"/>
      <c r="F17" s="178"/>
      <c r="G17" s="125"/>
      <c r="H17" s="125"/>
      <c r="I17" s="125"/>
    </row>
    <row r="18" spans="1:9" ht="15.75">
      <c r="A18" s="125"/>
      <c r="B18" s="178" t="s">
        <v>82</v>
      </c>
      <c r="C18" s="178"/>
      <c r="D18" s="178"/>
      <c r="E18" s="178"/>
      <c r="F18" s="178"/>
      <c r="G18" s="125"/>
      <c r="H18" s="125"/>
      <c r="I18" s="125"/>
    </row>
    <row r="19" spans="1:9" ht="15.75">
      <c r="A19" s="125"/>
      <c r="B19" s="309">
        <f>'D4-Přehled o úhradách plateb'!D63</f>
        <v>0</v>
      </c>
      <c r="C19" s="310"/>
      <c r="D19" s="310"/>
      <c r="E19" s="310"/>
      <c r="F19" s="311"/>
      <c r="G19" s="125"/>
      <c r="H19" s="125"/>
      <c r="I19" s="125"/>
    </row>
    <row r="20" spans="1:9" ht="15.75">
      <c r="A20" s="125"/>
      <c r="B20" s="178" t="s">
        <v>77</v>
      </c>
      <c r="C20" s="178"/>
      <c r="D20" s="178"/>
      <c r="E20" s="178"/>
      <c r="F20" s="178"/>
      <c r="G20" s="125"/>
      <c r="H20" s="125"/>
      <c r="I20" s="125"/>
    </row>
    <row r="21" spans="1:9" ht="15.75">
      <c r="A21" s="125"/>
      <c r="B21" s="320"/>
      <c r="C21" s="321"/>
      <c r="D21" s="321"/>
      <c r="E21" s="321"/>
      <c r="F21" s="322"/>
      <c r="G21" s="125"/>
      <c r="H21" s="125"/>
      <c r="I21" s="125"/>
    </row>
    <row r="22" spans="1:9" ht="15.75">
      <c r="A22" s="125"/>
      <c r="B22" s="178" t="s">
        <v>5</v>
      </c>
      <c r="C22" s="178"/>
      <c r="D22" s="178"/>
      <c r="E22" s="178"/>
      <c r="F22" s="178"/>
      <c r="G22" s="125"/>
      <c r="H22" s="125"/>
      <c r="I22" s="125"/>
    </row>
    <row r="23" spans="1:9" ht="15.75">
      <c r="A23" s="125"/>
      <c r="B23" s="312" t="e">
        <f>B13/B19</f>
        <v>#DIV/0!</v>
      </c>
      <c r="C23" s="313"/>
      <c r="D23" s="313"/>
      <c r="E23" s="313"/>
      <c r="F23" s="314"/>
      <c r="G23" s="125"/>
      <c r="H23" s="125"/>
      <c r="I23" s="125"/>
    </row>
    <row r="24" spans="1:9" ht="15.75">
      <c r="A24" s="125"/>
      <c r="B24" s="178" t="s">
        <v>133</v>
      </c>
      <c r="C24" s="178"/>
      <c r="D24" s="178"/>
      <c r="E24" s="178"/>
      <c r="F24" s="178"/>
      <c r="G24" s="125"/>
      <c r="H24" s="125"/>
      <c r="I24" s="125"/>
    </row>
    <row r="25" spans="1:9" ht="15.75">
      <c r="A25" s="125"/>
      <c r="B25" s="309">
        <f>B8-B13</f>
        <v>0</v>
      </c>
      <c r="C25" s="310"/>
      <c r="D25" s="310"/>
      <c r="E25" s="310"/>
      <c r="F25" s="311"/>
      <c r="G25" s="125"/>
      <c r="H25" s="125"/>
      <c r="I25" s="125"/>
    </row>
    <row r="26" spans="1:9" ht="15.75">
      <c r="A26" s="125"/>
      <c r="B26" s="315"/>
      <c r="C26" s="315"/>
      <c r="D26" s="315"/>
      <c r="E26" s="125"/>
      <c r="F26" s="125"/>
      <c r="G26" s="125"/>
      <c r="H26" s="125"/>
      <c r="I26" s="125"/>
    </row>
    <row r="27" spans="1:9" ht="15.75">
      <c r="A27" s="125"/>
      <c r="B27" s="125"/>
      <c r="C27" s="125"/>
      <c r="D27" s="125"/>
      <c r="E27" s="125"/>
      <c r="F27" s="125"/>
      <c r="G27" s="125"/>
      <c r="H27" s="125"/>
      <c r="I27" s="125"/>
    </row>
    <row r="28" spans="1:9" ht="15.75">
      <c r="A28" s="125"/>
      <c r="B28" s="323" t="s">
        <v>99</v>
      </c>
      <c r="C28" s="324"/>
      <c r="D28" s="324"/>
      <c r="E28" s="324"/>
      <c r="F28" s="325" t="s">
        <v>96</v>
      </c>
      <c r="G28" s="125"/>
      <c r="H28" s="125"/>
      <c r="I28" s="125"/>
    </row>
    <row r="29" spans="1:9" ht="15.75">
      <c r="A29" s="125"/>
      <c r="B29" s="306"/>
      <c r="C29" s="306"/>
      <c r="D29" s="306"/>
      <c r="E29" s="306"/>
      <c r="F29" s="306"/>
      <c r="G29" s="125"/>
      <c r="H29" s="125"/>
      <c r="I29" s="125"/>
    </row>
    <row r="30" spans="1:9" ht="15.75">
      <c r="A30" s="125"/>
      <c r="B30" s="316" t="s">
        <v>74</v>
      </c>
      <c r="C30" s="316"/>
      <c r="D30" s="316"/>
      <c r="E30" s="317"/>
      <c r="F30" s="317"/>
      <c r="G30" s="125"/>
      <c r="H30" s="125"/>
      <c r="I30" s="125"/>
    </row>
    <row r="31" spans="1:9" ht="15.75">
      <c r="A31" s="125"/>
      <c r="B31" s="303"/>
      <c r="C31" s="318"/>
      <c r="D31" s="318"/>
      <c r="E31" s="318"/>
      <c r="F31" s="319"/>
      <c r="G31" s="125"/>
      <c r="H31" s="125"/>
      <c r="I31" s="125"/>
    </row>
    <row r="32" spans="1:9" ht="15.75">
      <c r="A32" s="125"/>
      <c r="B32" s="306" t="s">
        <v>72</v>
      </c>
      <c r="C32" s="306"/>
      <c r="D32" s="306"/>
      <c r="E32" s="125"/>
      <c r="F32" s="125"/>
      <c r="G32" s="125"/>
      <c r="H32" s="125"/>
      <c r="I32" s="125"/>
    </row>
    <row r="33" spans="1:9" ht="15.75">
      <c r="A33" s="125"/>
      <c r="B33" s="303"/>
      <c r="C33" s="304"/>
      <c r="D33" s="304"/>
      <c r="E33" s="304"/>
      <c r="F33" s="305"/>
      <c r="G33" s="125"/>
      <c r="H33" s="125"/>
      <c r="I33" s="125"/>
    </row>
    <row r="34" spans="1:9" ht="15.75">
      <c r="A34" s="125"/>
      <c r="B34" s="306" t="s">
        <v>73</v>
      </c>
      <c r="C34" s="306"/>
      <c r="D34" s="306"/>
      <c r="E34" s="125"/>
      <c r="F34" s="125"/>
      <c r="G34" s="125"/>
      <c r="H34" s="125"/>
      <c r="I34" s="125"/>
    </row>
    <row r="35" spans="1:9" ht="15.75">
      <c r="A35" s="125"/>
      <c r="B35" s="303"/>
      <c r="C35" s="304"/>
      <c r="D35" s="304"/>
      <c r="E35" s="304"/>
      <c r="F35" s="305"/>
      <c r="G35" s="125"/>
      <c r="H35" s="125"/>
      <c r="I35" s="125"/>
    </row>
    <row r="36" spans="1:9" ht="15.75">
      <c r="A36" s="125"/>
      <c r="B36" s="306"/>
      <c r="C36" s="306"/>
      <c r="D36" s="306"/>
      <c r="E36" s="306"/>
      <c r="F36" s="306"/>
      <c r="G36" s="306"/>
      <c r="H36" s="125"/>
      <c r="I36" s="125"/>
    </row>
    <row r="37" spans="1:9" ht="69" customHeight="1">
      <c r="A37" s="125"/>
      <c r="B37" s="307" t="s">
        <v>79</v>
      </c>
      <c r="C37" s="308"/>
      <c r="D37" s="308"/>
      <c r="E37" s="308"/>
      <c r="F37" s="308"/>
      <c r="G37" s="125"/>
      <c r="H37" s="125"/>
      <c r="I37" s="125"/>
    </row>
    <row r="38" spans="1:9" ht="15.75">
      <c r="A38" s="125"/>
      <c r="B38" s="125"/>
      <c r="C38" s="125"/>
      <c r="D38" s="125"/>
      <c r="E38" s="125"/>
      <c r="F38" s="125"/>
      <c r="G38" s="125"/>
      <c r="H38" s="125"/>
      <c r="I38" s="125"/>
    </row>
    <row r="39" spans="1:9" ht="15.75">
      <c r="A39" s="125"/>
      <c r="B39" s="125" t="s">
        <v>75</v>
      </c>
      <c r="C39" s="125"/>
      <c r="D39" s="125"/>
      <c r="E39" s="125"/>
      <c r="F39" s="125"/>
      <c r="G39" s="125"/>
      <c r="H39" s="125"/>
      <c r="I39" s="125"/>
    </row>
    <row r="40" spans="1:9" ht="15.75">
      <c r="A40" s="125"/>
      <c r="B40" s="303"/>
      <c r="C40" s="304"/>
      <c r="D40" s="304"/>
      <c r="E40" s="304"/>
      <c r="F40" s="305"/>
      <c r="G40" s="125"/>
      <c r="H40" s="125"/>
      <c r="I40" s="125"/>
    </row>
    <row r="41" spans="1:9" ht="15.75">
      <c r="A41" s="125"/>
      <c r="B41" s="126"/>
      <c r="C41" s="126"/>
      <c r="D41" s="126"/>
      <c r="E41" s="126"/>
      <c r="F41" s="126"/>
      <c r="G41" s="126"/>
      <c r="H41" s="126"/>
      <c r="I41" s="126"/>
    </row>
    <row r="42" spans="1:9" ht="15.75">
      <c r="A42" s="125"/>
      <c r="B42" s="125" t="s">
        <v>6</v>
      </c>
      <c r="C42" s="125"/>
      <c r="D42" s="125"/>
      <c r="E42" s="125"/>
      <c r="F42" s="125"/>
      <c r="G42" s="125"/>
      <c r="H42" s="125"/>
      <c r="I42" s="125"/>
    </row>
    <row r="43" spans="1:9" ht="15.75">
      <c r="A43" s="125"/>
      <c r="B43" s="294"/>
      <c r="C43" s="295"/>
      <c r="D43" s="295"/>
      <c r="E43" s="295"/>
      <c r="F43" s="296"/>
      <c r="G43" s="125"/>
      <c r="H43" s="125"/>
      <c r="I43" s="125"/>
    </row>
    <row r="44" spans="1:9" ht="15.75">
      <c r="A44" s="125"/>
      <c r="B44" s="297"/>
      <c r="C44" s="298"/>
      <c r="D44" s="298"/>
      <c r="E44" s="298"/>
      <c r="F44" s="299"/>
      <c r="G44" s="125"/>
      <c r="H44" s="125"/>
      <c r="I44" s="125"/>
    </row>
    <row r="45" spans="1:9" ht="15.75">
      <c r="A45" s="125"/>
      <c r="B45" s="297"/>
      <c r="C45" s="298"/>
      <c r="D45" s="298"/>
      <c r="E45" s="298"/>
      <c r="F45" s="299"/>
      <c r="G45" s="125"/>
      <c r="H45" s="125"/>
      <c r="I45" s="125"/>
    </row>
    <row r="46" spans="1:9" ht="15.75">
      <c r="A46" s="125"/>
      <c r="B46" s="297"/>
      <c r="C46" s="298"/>
      <c r="D46" s="298"/>
      <c r="E46" s="298"/>
      <c r="F46" s="299"/>
      <c r="G46" s="125"/>
      <c r="H46" s="125"/>
      <c r="I46" s="125"/>
    </row>
    <row r="47" spans="1:9" ht="15.75">
      <c r="A47" s="125"/>
      <c r="B47" s="300"/>
      <c r="C47" s="301"/>
      <c r="D47" s="301"/>
      <c r="E47" s="301"/>
      <c r="F47" s="302"/>
      <c r="G47" s="125"/>
      <c r="H47" s="125"/>
      <c r="I47" s="125"/>
    </row>
    <row r="48" spans="1:9" ht="15.75">
      <c r="A48" s="125"/>
      <c r="B48" s="1" t="s">
        <v>7</v>
      </c>
      <c r="C48" s="125"/>
      <c r="D48" s="125"/>
      <c r="E48" s="125"/>
      <c r="F48" s="125"/>
      <c r="G48" s="125"/>
      <c r="H48" s="125"/>
      <c r="I48" s="125"/>
    </row>
    <row r="49" spans="1:9" ht="15.75">
      <c r="A49" s="125"/>
      <c r="B49" s="2" t="s">
        <v>134</v>
      </c>
      <c r="C49" s="125"/>
      <c r="D49" s="125"/>
      <c r="E49" s="125"/>
      <c r="F49" s="125"/>
      <c r="G49" s="125"/>
      <c r="H49" s="125"/>
      <c r="I49" s="125"/>
    </row>
    <row r="50" spans="1:9" ht="15.75">
      <c r="A50" s="125"/>
      <c r="B50" s="2" t="s">
        <v>135</v>
      </c>
      <c r="C50" s="125"/>
      <c r="D50" s="125"/>
      <c r="E50" s="125"/>
      <c r="F50" s="125"/>
      <c r="G50" s="125"/>
      <c r="H50" s="125"/>
      <c r="I50" s="125"/>
    </row>
  </sheetData>
  <sheetProtection algorithmName="SHA-512" hashValue="RFHqQNMJMcUpiNKzSEmS7BPnr46h21twD+9Lfpt1EiAWK2jUwqr/AwtUCbORXe8fR71U+1dm5ZmY8YNecXuJVg==" saltValue="lo+19lQo6evVrmRiSSR+Sw==" spinCount="100000" sheet="1" objects="1" scenarios="1" selectLockedCells="1"/>
  <mergeCells count="25">
    <mergeCell ref="B13:F13"/>
    <mergeCell ref="B4:F4"/>
    <mergeCell ref="B6:F6"/>
    <mergeCell ref="B8:F8"/>
    <mergeCell ref="B10:F10"/>
    <mergeCell ref="B32:D32"/>
    <mergeCell ref="B15:F15"/>
    <mergeCell ref="B19:F19"/>
    <mergeCell ref="B23:F23"/>
    <mergeCell ref="B25:F25"/>
    <mergeCell ref="B26:D26"/>
    <mergeCell ref="B29:D29"/>
    <mergeCell ref="E29:F29"/>
    <mergeCell ref="B30:F30"/>
    <mergeCell ref="B31:F31"/>
    <mergeCell ref="B21:F21"/>
    <mergeCell ref="B28:F28"/>
    <mergeCell ref="B43:F47"/>
    <mergeCell ref="B33:F33"/>
    <mergeCell ref="B34:D34"/>
    <mergeCell ref="B35:F35"/>
    <mergeCell ref="B40:F40"/>
    <mergeCell ref="B37:F37"/>
    <mergeCell ref="B36:D36"/>
    <mergeCell ref="E36:G36"/>
  </mergeCells>
  <pageMargins left="0.70866141732283472" right="0.70866141732283472" top="0.78740157480314965" bottom="0.78740157480314965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Option Button 3">
              <controlPr defaultSize="0" autoFill="0" autoLine="0" autoPict="0">
                <anchor moveWithCells="1">
                  <from>
                    <xdr:col>5</xdr:col>
                    <xdr:colOff>400050</xdr:colOff>
                    <xdr:row>26</xdr:row>
                    <xdr:rowOff>161925</xdr:rowOff>
                  </from>
                  <to>
                    <xdr:col>5</xdr:col>
                    <xdr:colOff>876300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Option Button 4">
              <controlPr defaultSize="0" autoFill="0" autoLine="0" autoPict="0">
                <anchor moveWithCells="1">
                  <from>
                    <xdr:col>5</xdr:col>
                    <xdr:colOff>933450</xdr:colOff>
                    <xdr:row>26</xdr:row>
                    <xdr:rowOff>190500</xdr:rowOff>
                  </from>
                  <to>
                    <xdr:col>5</xdr:col>
                    <xdr:colOff>1400175</xdr:colOff>
                    <xdr:row>27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workbookViewId="0">
      <selection activeCell="D11" sqref="D11"/>
    </sheetView>
  </sheetViews>
  <sheetFormatPr defaultRowHeight="12.75"/>
  <cols>
    <col min="1" max="1" width="3.7109375" style="182" customWidth="1"/>
    <col min="2" max="2" width="39.85546875" style="182" customWidth="1"/>
    <col min="3" max="3" width="9.85546875" style="182" customWidth="1"/>
    <col min="4" max="4" width="33.42578125" style="182" customWidth="1"/>
    <col min="5" max="5" width="3.140625" style="182" customWidth="1"/>
    <col min="6" max="16384" width="9.140625" style="182"/>
  </cols>
  <sheetData>
    <row r="1" spans="1:5" ht="25.5">
      <c r="A1" s="180"/>
      <c r="B1" s="181"/>
      <c r="C1" s="181"/>
      <c r="D1" s="181" t="s">
        <v>136</v>
      </c>
      <c r="E1" s="180"/>
    </row>
    <row r="2" spans="1:5" ht="18.75">
      <c r="A2" s="180"/>
      <c r="B2" s="183" t="s">
        <v>85</v>
      </c>
      <c r="C2" s="183"/>
      <c r="D2" s="184"/>
      <c r="E2" s="180"/>
    </row>
    <row r="3" spans="1:5" ht="15">
      <c r="A3" s="180"/>
      <c r="B3" s="180" t="s">
        <v>106</v>
      </c>
      <c r="C3" s="180"/>
      <c r="D3" s="185"/>
      <c r="E3" s="180"/>
    </row>
    <row r="4" spans="1:5" ht="16.5" thickBot="1">
      <c r="A4" s="180"/>
      <c r="B4" s="186"/>
      <c r="C4" s="186"/>
      <c r="D4" s="180"/>
      <c r="E4" s="180"/>
    </row>
    <row r="5" spans="1:5" ht="32.25" thickBot="1">
      <c r="A5" s="180"/>
      <c r="B5" s="331" t="s">
        <v>83</v>
      </c>
      <c r="C5" s="332"/>
      <c r="D5" s="210" t="s">
        <v>86</v>
      </c>
      <c r="E5" s="180"/>
    </row>
    <row r="6" spans="1:5" ht="16.5" thickBot="1">
      <c r="A6" s="180"/>
      <c r="B6" s="215" t="s">
        <v>110</v>
      </c>
      <c r="C6" s="218" t="s">
        <v>154</v>
      </c>
      <c r="D6" s="225">
        <f>SUM(D7:D12)</f>
        <v>0</v>
      </c>
      <c r="E6" s="180"/>
    </row>
    <row r="7" spans="1:5" ht="15.75">
      <c r="A7" s="180"/>
      <c r="B7" s="219" t="s">
        <v>109</v>
      </c>
      <c r="C7" s="221"/>
      <c r="D7" s="177"/>
      <c r="E7" s="180"/>
    </row>
    <row r="8" spans="1:5" ht="15.75">
      <c r="A8" s="180"/>
      <c r="B8" s="223" t="s">
        <v>101</v>
      </c>
      <c r="C8" s="211"/>
      <c r="D8" s="90"/>
      <c r="E8" s="180"/>
    </row>
    <row r="9" spans="1:5" ht="15.75">
      <c r="A9" s="180"/>
      <c r="B9" s="223" t="s">
        <v>102</v>
      </c>
      <c r="C9" s="211"/>
      <c r="D9" s="90"/>
      <c r="E9" s="180"/>
    </row>
    <row r="10" spans="1:5" ht="15.75">
      <c r="A10" s="180"/>
      <c r="B10" s="223" t="s">
        <v>103</v>
      </c>
      <c r="C10" s="211"/>
      <c r="D10" s="90"/>
      <c r="E10" s="180"/>
    </row>
    <row r="11" spans="1:5" ht="15.75">
      <c r="A11" s="180"/>
      <c r="B11" s="223" t="s">
        <v>104</v>
      </c>
      <c r="C11" s="211"/>
      <c r="D11" s="90"/>
      <c r="E11" s="180"/>
    </row>
    <row r="12" spans="1:5" ht="16.5" thickBot="1">
      <c r="A12" s="180"/>
      <c r="B12" s="224" t="s">
        <v>107</v>
      </c>
      <c r="C12" s="212"/>
      <c r="D12" s="175"/>
      <c r="E12" s="180"/>
    </row>
    <row r="13" spans="1:5" ht="16.5" thickBot="1">
      <c r="A13" s="180"/>
      <c r="B13" s="216" t="s">
        <v>111</v>
      </c>
      <c r="C13" s="217" t="s">
        <v>154</v>
      </c>
      <c r="D13" s="226">
        <f>SUM(D14:D15)</f>
        <v>0</v>
      </c>
      <c r="E13" s="180"/>
    </row>
    <row r="14" spans="1:5" ht="15.75">
      <c r="A14" s="180"/>
      <c r="B14" s="220" t="s">
        <v>109</v>
      </c>
      <c r="C14" s="221"/>
      <c r="D14" s="176"/>
      <c r="E14" s="180"/>
    </row>
    <row r="15" spans="1:5" ht="16.5" thickBot="1">
      <c r="A15" s="180"/>
      <c r="B15" s="222" t="s">
        <v>112</v>
      </c>
      <c r="C15" s="212"/>
      <c r="D15" s="90"/>
      <c r="E15" s="180"/>
    </row>
    <row r="16" spans="1:5" ht="16.5" thickBot="1">
      <c r="A16" s="180"/>
      <c r="B16" s="187" t="s">
        <v>87</v>
      </c>
      <c r="C16" s="187"/>
      <c r="D16" s="196">
        <f>'D4-Přehled o úhradách plateb'!D63</f>
        <v>0</v>
      </c>
      <c r="E16" s="180"/>
    </row>
    <row r="17" spans="1:5" ht="16.5" thickBot="1">
      <c r="A17" s="180"/>
      <c r="B17" s="187"/>
      <c r="C17" s="187"/>
      <c r="D17" s="200">
        <f>SUM(D7:D12)+SUM(D14:D15)</f>
        <v>0</v>
      </c>
      <c r="E17" s="180"/>
    </row>
    <row r="18" spans="1:5">
      <c r="A18" s="180"/>
      <c r="B18" s="188"/>
      <c r="C18" s="188"/>
      <c r="D18" s="180"/>
      <c r="E18" s="180"/>
    </row>
    <row r="19" spans="1:5" ht="15.75">
      <c r="A19" s="180"/>
      <c r="B19" s="213" t="s">
        <v>105</v>
      </c>
      <c r="C19" s="214"/>
      <c r="D19" s="180"/>
      <c r="E19" s="180"/>
    </row>
    <row r="20" spans="1:5" ht="15.75">
      <c r="A20" s="189"/>
      <c r="B20" s="190"/>
      <c r="C20" s="190"/>
      <c r="D20" s="189"/>
      <c r="E20" s="189"/>
    </row>
    <row r="21" spans="1:5" ht="25.5">
      <c r="A21" s="180"/>
      <c r="B21" s="181"/>
      <c r="C21" s="181"/>
      <c r="D21" s="181" t="s">
        <v>137</v>
      </c>
      <c r="E21" s="180"/>
    </row>
    <row r="22" spans="1:5" ht="18.75">
      <c r="A22" s="180"/>
      <c r="B22" s="183" t="s">
        <v>85</v>
      </c>
      <c r="C22" s="183"/>
      <c r="D22" s="184"/>
      <c r="E22" s="180"/>
    </row>
    <row r="23" spans="1:5" ht="15">
      <c r="A23" s="180"/>
      <c r="B23" s="180" t="s">
        <v>108</v>
      </c>
      <c r="C23" s="180"/>
      <c r="D23" s="185"/>
      <c r="E23" s="180"/>
    </row>
    <row r="24" spans="1:5" ht="16.5" thickBot="1">
      <c r="A24" s="180"/>
      <c r="B24" s="186"/>
      <c r="C24" s="186"/>
      <c r="D24" s="180"/>
      <c r="E24" s="180"/>
    </row>
    <row r="25" spans="1:5" ht="32.25" thickBot="1">
      <c r="A25" s="180"/>
      <c r="B25" s="331" t="s">
        <v>83</v>
      </c>
      <c r="C25" s="332"/>
      <c r="D25" s="210" t="s">
        <v>86</v>
      </c>
      <c r="E25" s="180"/>
    </row>
    <row r="26" spans="1:5" ht="15.75">
      <c r="A26" s="180"/>
      <c r="B26" s="219" t="s">
        <v>109</v>
      </c>
      <c r="C26" s="221"/>
      <c r="D26" s="177"/>
      <c r="E26" s="180"/>
    </row>
    <row r="27" spans="1:5" ht="15.75">
      <c r="A27" s="180"/>
      <c r="B27" s="223" t="s">
        <v>101</v>
      </c>
      <c r="C27" s="211"/>
      <c r="D27" s="90"/>
      <c r="E27" s="180"/>
    </row>
    <row r="28" spans="1:5" ht="15.75">
      <c r="A28" s="180"/>
      <c r="B28" s="223" t="s">
        <v>102</v>
      </c>
      <c r="C28" s="211"/>
      <c r="D28" s="90"/>
      <c r="E28" s="180"/>
    </row>
    <row r="29" spans="1:5" ht="15.75">
      <c r="A29" s="180"/>
      <c r="B29" s="223" t="s">
        <v>103</v>
      </c>
      <c r="C29" s="211"/>
      <c r="D29" s="90"/>
      <c r="E29" s="180"/>
    </row>
    <row r="30" spans="1:5" ht="15.75">
      <c r="A30" s="180"/>
      <c r="B30" s="223" t="s">
        <v>104</v>
      </c>
      <c r="C30" s="211"/>
      <c r="D30" s="90"/>
      <c r="E30" s="180"/>
    </row>
    <row r="31" spans="1:5" ht="16.5" thickBot="1">
      <c r="A31" s="180"/>
      <c r="B31" s="222" t="s">
        <v>107</v>
      </c>
      <c r="C31" s="212"/>
      <c r="D31" s="95"/>
      <c r="E31" s="180"/>
    </row>
    <row r="32" spans="1:5" ht="16.5" thickBot="1">
      <c r="A32" s="180"/>
      <c r="B32" s="187" t="s">
        <v>87</v>
      </c>
      <c r="C32" s="187"/>
      <c r="D32" s="197">
        <f>'D4-Přehled o úhradách plateb'!D63</f>
        <v>0</v>
      </c>
      <c r="E32" s="180"/>
    </row>
    <row r="33" spans="1:5" ht="16.5" thickBot="1">
      <c r="A33" s="180"/>
      <c r="B33" s="187"/>
      <c r="C33" s="187"/>
      <c r="D33" s="200">
        <f>SUM(D26:D31)</f>
        <v>0</v>
      </c>
      <c r="E33" s="180"/>
    </row>
    <row r="34" spans="1:5">
      <c r="A34" s="180"/>
      <c r="B34" s="188"/>
      <c r="C34" s="188"/>
      <c r="D34" s="180"/>
      <c r="E34" s="180"/>
    </row>
  </sheetData>
  <sheetProtection algorithmName="SHA-512" hashValue="fiMSMlRzTWGGBgUGO049bQYpKz/DiryjdsVexFw5tkJbiy5V8ZxK3KpbDqtOZQLk72Aq1UTDMpDm0m9aHsHAiw==" saltValue="5kG+9k+3m3AxX+xRfgfFtg==" spinCount="100000" sheet="1" objects="1" scenarios="1" selectLockedCells="1"/>
  <mergeCells count="2">
    <mergeCell ref="B5:C5"/>
    <mergeCell ref="B25:C25"/>
  </mergeCells>
  <conditionalFormatting sqref="D16">
    <cfRule type="cellIs" dxfId="114" priority="2" operator="notEqual">
      <formula>$D$17</formula>
    </cfRule>
  </conditionalFormatting>
  <conditionalFormatting sqref="D32">
    <cfRule type="cellIs" dxfId="113" priority="1" operator="notEqual">
      <formula>$D$33</formula>
    </cfRule>
  </conditionalFormatting>
  <pageMargins left="0.7" right="0.7" top="0.78740157499999996" bottom="0.78740157499999996" header="0.3" footer="0.3"/>
  <pageSetup paperSize="9" scale="97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workbookViewId="0">
      <selection activeCell="C5" sqref="C5"/>
    </sheetView>
  </sheetViews>
  <sheetFormatPr defaultRowHeight="12.75"/>
  <cols>
    <col min="1" max="1" width="48.85546875" customWidth="1"/>
    <col min="2" max="2" width="23" customWidth="1"/>
    <col min="3" max="3" width="18.7109375" customWidth="1"/>
    <col min="4" max="4" width="18.5703125" customWidth="1"/>
  </cols>
  <sheetData>
    <row r="1" spans="1:4" ht="26.25">
      <c r="A1" s="203" t="s">
        <v>155</v>
      </c>
      <c r="B1" s="204"/>
      <c r="C1" s="17"/>
      <c r="D1" s="108" t="s">
        <v>139</v>
      </c>
    </row>
    <row r="2" spans="1:4" ht="15">
      <c r="A2" s="17"/>
      <c r="B2" s="17"/>
      <c r="C2" s="17"/>
      <c r="D2" s="17"/>
    </row>
    <row r="3" spans="1:4" ht="17.25" thickBot="1">
      <c r="A3" s="228" t="s">
        <v>8</v>
      </c>
      <c r="B3" s="17"/>
      <c r="C3" s="17"/>
      <c r="D3" s="17"/>
    </row>
    <row r="4" spans="1:4" ht="78" customHeight="1" thickBot="1">
      <c r="A4" s="229" t="s">
        <v>78</v>
      </c>
      <c r="B4" s="229" t="s">
        <v>21</v>
      </c>
      <c r="C4" s="229" t="s">
        <v>128</v>
      </c>
      <c r="D4" s="230" t="s">
        <v>129</v>
      </c>
    </row>
    <row r="5" spans="1:4" ht="15">
      <c r="A5" s="231" t="s">
        <v>140</v>
      </c>
      <c r="B5" s="232"/>
      <c r="C5" s="233"/>
      <c r="D5" s="234">
        <f>C5*0.9</f>
        <v>0</v>
      </c>
    </row>
    <row r="6" spans="1:4" ht="30">
      <c r="A6" s="235" t="s">
        <v>141</v>
      </c>
      <c r="B6" s="236"/>
      <c r="C6" s="236"/>
      <c r="D6" s="237">
        <f>C6*0.9</f>
        <v>0</v>
      </c>
    </row>
    <row r="7" spans="1:4" ht="45">
      <c r="A7" s="235" t="s">
        <v>142</v>
      </c>
      <c r="B7" s="236"/>
      <c r="C7" s="236"/>
      <c r="D7" s="237">
        <f>C7*0.9</f>
        <v>0</v>
      </c>
    </row>
    <row r="8" spans="1:4" ht="15">
      <c r="A8" s="238" t="s">
        <v>145</v>
      </c>
      <c r="B8" s="236"/>
      <c r="C8" s="236"/>
      <c r="D8" s="237">
        <f>C8*0.9</f>
        <v>0</v>
      </c>
    </row>
    <row r="9" spans="1:4" ht="15">
      <c r="A9" s="238" t="s">
        <v>146</v>
      </c>
      <c r="B9" s="236"/>
      <c r="C9" s="236"/>
      <c r="D9" s="237">
        <f>C9*0.9</f>
        <v>0</v>
      </c>
    </row>
    <row r="10" spans="1:4" ht="30">
      <c r="A10" s="235" t="s">
        <v>147</v>
      </c>
      <c r="B10" s="236"/>
      <c r="C10" s="236"/>
      <c r="D10" s="237">
        <f t="shared" ref="D10:D11" si="0">C10*0.9</f>
        <v>0</v>
      </c>
    </row>
    <row r="11" spans="1:4" ht="45">
      <c r="A11" s="235" t="s">
        <v>148</v>
      </c>
      <c r="B11" s="236"/>
      <c r="C11" s="236"/>
      <c r="D11" s="237">
        <f t="shared" si="0"/>
        <v>0</v>
      </c>
    </row>
    <row r="12" spans="1:4" ht="63.75" customHeight="1">
      <c r="A12" s="334"/>
      <c r="B12" s="335"/>
      <c r="C12" s="336"/>
      <c r="D12" s="239" t="s">
        <v>130</v>
      </c>
    </row>
    <row r="13" spans="1:4" ht="15">
      <c r="A13" s="240" t="s">
        <v>143</v>
      </c>
      <c r="B13" s="232"/>
      <c r="C13" s="241"/>
      <c r="D13" s="242">
        <f>C13</f>
        <v>0</v>
      </c>
    </row>
    <row r="14" spans="1:4" ht="15">
      <c r="A14" s="337"/>
      <c r="B14" s="338"/>
      <c r="C14" s="338"/>
      <c r="D14" s="339"/>
    </row>
    <row r="15" spans="1:4" ht="15">
      <c r="A15" s="243" t="s">
        <v>126</v>
      </c>
      <c r="B15" s="244">
        <f>'D4-Přehled o úhradách plateb'!E63</f>
        <v>0</v>
      </c>
      <c r="C15" s="245"/>
      <c r="D15" s="245"/>
    </row>
    <row r="16" spans="1:4" ht="15">
      <c r="A16" s="246"/>
      <c r="B16" s="247">
        <f>SUM(B6:B11)+B13</f>
        <v>0</v>
      </c>
      <c r="C16" s="248"/>
      <c r="D16" s="248"/>
    </row>
    <row r="17" spans="1:4" ht="15">
      <c r="A17" s="333"/>
      <c r="B17" s="333"/>
      <c r="C17" s="248"/>
      <c r="D17" s="248"/>
    </row>
    <row r="18" spans="1:4" ht="15">
      <c r="A18" s="249" t="s">
        <v>149</v>
      </c>
      <c r="B18" s="250">
        <f>'D4-Přehled o úhradách plateb'!D63</f>
        <v>0</v>
      </c>
      <c r="C18" s="245"/>
      <c r="D18" s="245"/>
    </row>
    <row r="19" spans="1:4" ht="15">
      <c r="A19" s="251"/>
      <c r="B19" s="251"/>
      <c r="C19" s="248"/>
      <c r="D19" s="248"/>
    </row>
    <row r="20" spans="1:4" ht="15">
      <c r="A20" s="249" t="s">
        <v>150</v>
      </c>
      <c r="B20" s="252" t="e">
        <f>B15/B18*100</f>
        <v>#DIV/0!</v>
      </c>
      <c r="C20" s="245"/>
      <c r="D20" s="245"/>
    </row>
    <row r="21" spans="1:4" ht="15">
      <c r="A21" s="202"/>
      <c r="B21" s="202"/>
      <c r="C21" s="109"/>
      <c r="D21" s="109"/>
    </row>
    <row r="22" spans="1:4">
      <c r="A22" s="227" t="s">
        <v>144</v>
      </c>
      <c r="B22" s="110"/>
      <c r="C22" s="110"/>
      <c r="D22" s="110"/>
    </row>
    <row r="23" spans="1:4">
      <c r="A23" s="110"/>
      <c r="B23" s="110"/>
      <c r="C23" s="110"/>
      <c r="D23" s="110"/>
    </row>
  </sheetData>
  <sheetProtection algorithmName="SHA-512" hashValue="rHdNx8jBTIE/CY1QgoENN52cOZxFbeChYOjZjRNlRarU2eCEemu9moeMCBjmGKSQl8DOIhXu1cQwR3aHOKqkwQ==" saltValue="uH35hxLwOLV4S+SjFzoM7g==" spinCount="100000" sheet="1" objects="1" scenarios="1" selectLockedCells="1"/>
  <mergeCells count="3">
    <mergeCell ref="A17:B17"/>
    <mergeCell ref="A12:C12"/>
    <mergeCell ref="A14:D14"/>
  </mergeCells>
  <conditionalFormatting sqref="B6">
    <cfRule type="cellIs" dxfId="112" priority="30" operator="equal">
      <formula>0</formula>
    </cfRule>
    <cfRule type="cellIs" dxfId="111" priority="31" operator="lessThan">
      <formula>$D$6</formula>
    </cfRule>
  </conditionalFormatting>
  <conditionalFormatting sqref="B7">
    <cfRule type="cellIs" dxfId="110" priority="28" operator="equal">
      <formula>0</formula>
    </cfRule>
    <cfRule type="cellIs" dxfId="109" priority="29" operator="lessThan">
      <formula>$D$7</formula>
    </cfRule>
  </conditionalFormatting>
  <conditionalFormatting sqref="B8">
    <cfRule type="cellIs" dxfId="108" priority="26" operator="equal">
      <formula>0</formula>
    </cfRule>
    <cfRule type="cellIs" dxfId="107" priority="27" operator="lessThan">
      <formula>$D$8</formula>
    </cfRule>
  </conditionalFormatting>
  <conditionalFormatting sqref="B9">
    <cfRule type="cellIs" dxfId="106" priority="24" operator="equal">
      <formula>0</formula>
    </cfRule>
    <cfRule type="cellIs" dxfId="105" priority="25" operator="lessThan">
      <formula>$D$9</formula>
    </cfRule>
  </conditionalFormatting>
  <conditionalFormatting sqref="B5">
    <cfRule type="cellIs" dxfId="104" priority="22" operator="equal">
      <formula>0</formula>
    </cfRule>
    <cfRule type="cellIs" dxfId="103" priority="23" operator="lessThan">
      <formula>$D$5</formula>
    </cfRule>
  </conditionalFormatting>
  <conditionalFormatting sqref="B10">
    <cfRule type="cellIs" dxfId="102" priority="18" operator="equal">
      <formula>0</formula>
    </cfRule>
    <cfRule type="cellIs" dxfId="101" priority="19" operator="lessThan">
      <formula>$D$10</formula>
    </cfRule>
  </conditionalFormatting>
  <conditionalFormatting sqref="B11">
    <cfRule type="cellIs" dxfId="100" priority="16" operator="equal">
      <formula>0</formula>
    </cfRule>
    <cfRule type="cellIs" dxfId="99" priority="17" operator="lessThan">
      <formula>$D$11</formula>
    </cfRule>
  </conditionalFormatting>
  <conditionalFormatting sqref="B15">
    <cfRule type="cellIs" dxfId="98" priority="1" operator="notEqual">
      <formula>$B$16</formula>
    </cfRule>
  </conditionalFormatting>
  <conditionalFormatting sqref="B13">
    <cfRule type="cellIs" dxfId="97" priority="32" operator="notEqual">
      <formula>#REF!</formula>
    </cfRule>
    <cfRule type="cellIs" dxfId="96" priority="33" operator="equal">
      <formula>0</formula>
    </cfRule>
    <cfRule type="cellIs" dxfId="95" priority="34" operator="notEqual">
      <formula>$D$13</formula>
    </cfRule>
  </conditionalFormatting>
  <pageMargins left="0.7" right="0.7" top="0.78740157499999996" bottom="0.78740157499999996" header="0.3" footer="0.3"/>
  <pageSetup paperSize="9" scale="8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pageSetUpPr fitToPage="1"/>
  </sheetPr>
  <dimension ref="A1:H38"/>
  <sheetViews>
    <sheetView workbookViewId="0">
      <selection activeCell="B22" sqref="B22"/>
    </sheetView>
  </sheetViews>
  <sheetFormatPr defaultColWidth="9.140625" defaultRowHeight="15"/>
  <cols>
    <col min="1" max="1" width="42" style="3" customWidth="1"/>
    <col min="2" max="2" width="32.42578125" style="3" customWidth="1"/>
    <col min="3" max="3" width="18.42578125" style="3" customWidth="1"/>
    <col min="4" max="4" width="18.140625" style="3" customWidth="1"/>
    <col min="5" max="16384" width="9.140625" style="3"/>
  </cols>
  <sheetData>
    <row r="1" spans="1:4" ht="27.75" customHeight="1">
      <c r="A1" s="203" t="s">
        <v>156</v>
      </c>
      <c r="B1" s="204"/>
      <c r="C1" s="17"/>
      <c r="D1" s="108" t="s">
        <v>138</v>
      </c>
    </row>
    <row r="2" spans="1:4">
      <c r="A2" s="17"/>
      <c r="B2" s="17"/>
      <c r="C2" s="17"/>
      <c r="D2" s="17"/>
    </row>
    <row r="3" spans="1:4" ht="17.25" thickBot="1">
      <c r="A3" s="228" t="s">
        <v>8</v>
      </c>
      <c r="B3" s="17"/>
      <c r="C3" s="17"/>
      <c r="D3" s="17"/>
    </row>
    <row r="4" spans="1:4" ht="77.25" customHeight="1" thickBot="1">
      <c r="A4" s="229" t="s">
        <v>78</v>
      </c>
      <c r="B4" s="229" t="s">
        <v>21</v>
      </c>
      <c r="C4" s="229" t="s">
        <v>128</v>
      </c>
      <c r="D4" s="230" t="s">
        <v>129</v>
      </c>
    </row>
    <row r="5" spans="1:4">
      <c r="A5" s="231" t="s">
        <v>9</v>
      </c>
      <c r="B5" s="232"/>
      <c r="C5" s="233"/>
      <c r="D5" s="234">
        <f>C5*0.9</f>
        <v>0</v>
      </c>
    </row>
    <row r="6" spans="1:4">
      <c r="A6" s="340" t="s">
        <v>10</v>
      </c>
      <c r="B6" s="341"/>
      <c r="C6" s="342"/>
      <c r="D6" s="343"/>
    </row>
    <row r="7" spans="1:4">
      <c r="A7" s="238" t="s">
        <v>11</v>
      </c>
      <c r="B7" s="236"/>
      <c r="C7" s="236"/>
      <c r="D7" s="237">
        <f>C7*0.9</f>
        <v>0</v>
      </c>
    </row>
    <row r="8" spans="1:4">
      <c r="A8" s="238" t="s">
        <v>12</v>
      </c>
      <c r="B8" s="236"/>
      <c r="C8" s="236"/>
      <c r="D8" s="237">
        <f>C8*0.9</f>
        <v>0</v>
      </c>
    </row>
    <row r="9" spans="1:4">
      <c r="A9" s="238" t="s">
        <v>80</v>
      </c>
      <c r="B9" s="236"/>
      <c r="C9" s="236"/>
      <c r="D9" s="237">
        <f>C9*0.9</f>
        <v>0</v>
      </c>
    </row>
    <row r="10" spans="1:4" ht="15" customHeight="1">
      <c r="A10" s="238" t="s">
        <v>81</v>
      </c>
      <c r="B10" s="236"/>
      <c r="C10" s="236"/>
      <c r="D10" s="237">
        <f>C10*0.9</f>
        <v>0</v>
      </c>
    </row>
    <row r="11" spans="1:4" ht="17.25" customHeight="1">
      <c r="A11" s="334"/>
      <c r="B11" s="335"/>
      <c r="C11" s="335"/>
      <c r="D11" s="336"/>
    </row>
    <row r="12" spans="1:4">
      <c r="A12" s="240" t="s">
        <v>13</v>
      </c>
      <c r="B12" s="232"/>
      <c r="C12" s="241"/>
      <c r="D12" s="237">
        <f>C12*0.9</f>
        <v>0</v>
      </c>
    </row>
    <row r="13" spans="1:4">
      <c r="A13" s="340" t="s">
        <v>14</v>
      </c>
      <c r="B13" s="341"/>
      <c r="C13" s="342"/>
      <c r="D13" s="343"/>
    </row>
    <row r="14" spans="1:4">
      <c r="A14" s="238" t="s">
        <v>97</v>
      </c>
      <c r="B14" s="236"/>
      <c r="C14" s="236"/>
      <c r="D14" s="237">
        <f t="shared" ref="D14:D22" si="0">C14*0.9</f>
        <v>0</v>
      </c>
    </row>
    <row r="15" spans="1:4">
      <c r="A15" s="238" t="s">
        <v>15</v>
      </c>
      <c r="B15" s="236"/>
      <c r="C15" s="236"/>
      <c r="D15" s="237">
        <f t="shared" si="0"/>
        <v>0</v>
      </c>
    </row>
    <row r="16" spans="1:4">
      <c r="A16" s="238" t="s">
        <v>16</v>
      </c>
      <c r="B16" s="236"/>
      <c r="C16" s="236"/>
      <c r="D16" s="237">
        <f t="shared" si="0"/>
        <v>0</v>
      </c>
    </row>
    <row r="17" spans="1:8">
      <c r="A17" s="238" t="s">
        <v>17</v>
      </c>
      <c r="B17" s="236"/>
      <c r="C17" s="236"/>
      <c r="D17" s="237">
        <f t="shared" si="0"/>
        <v>0</v>
      </c>
    </row>
    <row r="18" spans="1:8">
      <c r="A18" s="238" t="s">
        <v>131</v>
      </c>
      <c r="B18" s="236"/>
      <c r="C18" s="236"/>
      <c r="D18" s="237">
        <f t="shared" si="0"/>
        <v>0</v>
      </c>
    </row>
    <row r="19" spans="1:8">
      <c r="A19" s="238" t="s">
        <v>18</v>
      </c>
      <c r="B19" s="236"/>
      <c r="C19" s="236"/>
      <c r="D19" s="237">
        <f t="shared" si="0"/>
        <v>0</v>
      </c>
    </row>
    <row r="20" spans="1:8">
      <c r="A20" s="238" t="s">
        <v>98</v>
      </c>
      <c r="B20" s="236"/>
      <c r="C20" s="236"/>
      <c r="D20" s="237">
        <f t="shared" si="0"/>
        <v>0</v>
      </c>
    </row>
    <row r="21" spans="1:8">
      <c r="A21" s="238" t="s">
        <v>19</v>
      </c>
      <c r="B21" s="236"/>
      <c r="C21" s="236"/>
      <c r="D21" s="237">
        <f t="shared" si="0"/>
        <v>0</v>
      </c>
    </row>
    <row r="22" spans="1:8">
      <c r="A22" s="238" t="s">
        <v>132</v>
      </c>
      <c r="B22" s="236"/>
      <c r="C22" s="236"/>
      <c r="D22" s="237">
        <f t="shared" si="0"/>
        <v>0</v>
      </c>
    </row>
    <row r="23" spans="1:8" ht="63.75" customHeight="1">
      <c r="A23" s="334"/>
      <c r="B23" s="335"/>
      <c r="C23" s="336"/>
      <c r="D23" s="239" t="s">
        <v>130</v>
      </c>
    </row>
    <row r="24" spans="1:8">
      <c r="A24" s="240" t="s">
        <v>20</v>
      </c>
      <c r="B24" s="232"/>
      <c r="C24" s="241"/>
      <c r="D24" s="242">
        <f>C24</f>
        <v>0</v>
      </c>
    </row>
    <row r="25" spans="1:8">
      <c r="A25" s="337"/>
      <c r="B25" s="338"/>
      <c r="C25" s="338"/>
      <c r="D25" s="339"/>
    </row>
    <row r="26" spans="1:8">
      <c r="A26" s="243" t="s">
        <v>126</v>
      </c>
      <c r="B26" s="244">
        <f>'D4-Přehled o úhradách plateb'!E63</f>
        <v>0</v>
      </c>
      <c r="C26" s="245"/>
      <c r="D26" s="245"/>
      <c r="H26" s="16"/>
    </row>
    <row r="27" spans="1:8">
      <c r="A27" s="246"/>
      <c r="B27" s="247">
        <f>B5+B12+B24</f>
        <v>0</v>
      </c>
      <c r="C27" s="248"/>
      <c r="D27" s="248"/>
    </row>
    <row r="28" spans="1:8">
      <c r="A28" s="333"/>
      <c r="B28" s="333"/>
      <c r="C28" s="248"/>
      <c r="D28" s="248"/>
    </row>
    <row r="29" spans="1:8">
      <c r="C29" s="4"/>
      <c r="D29" s="4"/>
    </row>
    <row r="30" spans="1:8" ht="39" customHeight="1">
      <c r="C30" s="4"/>
      <c r="D30" s="4"/>
    </row>
    <row r="31" spans="1:8">
      <c r="C31" s="4"/>
      <c r="D31" s="4"/>
    </row>
    <row r="32" spans="1:8">
      <c r="C32" s="4"/>
      <c r="D32" s="4"/>
    </row>
    <row r="33" spans="1:4">
      <c r="C33" s="4"/>
      <c r="D33" s="4"/>
    </row>
    <row r="34" spans="1:4">
      <c r="C34" s="4"/>
      <c r="D34" s="4"/>
    </row>
    <row r="35" spans="1:4">
      <c r="C35" s="4"/>
      <c r="D35" s="4"/>
    </row>
    <row r="36" spans="1:4" s="6" customFormat="1">
      <c r="A36" s="3"/>
      <c r="B36" s="3"/>
      <c r="C36" s="5"/>
      <c r="D36" s="5"/>
    </row>
    <row r="38" spans="1:4" ht="28.5" customHeight="1"/>
  </sheetData>
  <sheetProtection algorithmName="SHA-512" hashValue="ZQt+jf5XPpfVBfYuFNnuHL/wPVD4EVFqI+l+X/2lrVtziVvDayb7oSSvRuQ6wfJKr8Rs42ZLhg4kSwM1A2PiNA==" saltValue="fvVYpq/S3gQ6qtCwuuQCgw==" spinCount="100000" sheet="1" objects="1" scenarios="1" selectLockedCells="1"/>
  <mergeCells count="6">
    <mergeCell ref="A28:B28"/>
    <mergeCell ref="A13:D13"/>
    <mergeCell ref="A6:D6"/>
    <mergeCell ref="A11:D11"/>
    <mergeCell ref="A23:C23"/>
    <mergeCell ref="A25:D25"/>
  </mergeCells>
  <conditionalFormatting sqref="B7">
    <cfRule type="cellIs" dxfId="94" priority="47" operator="equal">
      <formula>0</formula>
    </cfRule>
    <cfRule type="cellIs" dxfId="93" priority="48" operator="lessThan">
      <formula>$D$7</formula>
    </cfRule>
  </conditionalFormatting>
  <conditionalFormatting sqref="B8">
    <cfRule type="cellIs" dxfId="92" priority="45" operator="equal">
      <formula>0</formula>
    </cfRule>
    <cfRule type="cellIs" dxfId="91" priority="46" operator="lessThan">
      <formula>$D$8</formula>
    </cfRule>
  </conditionalFormatting>
  <conditionalFormatting sqref="B9">
    <cfRule type="cellIs" dxfId="90" priority="43" operator="equal">
      <formula>0</formula>
    </cfRule>
    <cfRule type="cellIs" dxfId="89" priority="44" operator="lessThan">
      <formula>$D$9</formula>
    </cfRule>
  </conditionalFormatting>
  <conditionalFormatting sqref="B10">
    <cfRule type="cellIs" dxfId="88" priority="41" operator="equal">
      <formula>0</formula>
    </cfRule>
    <cfRule type="cellIs" dxfId="87" priority="42" operator="lessThan">
      <formula>$D$10</formula>
    </cfRule>
  </conditionalFormatting>
  <conditionalFormatting sqref="B5">
    <cfRule type="cellIs" dxfId="86" priority="39" operator="equal">
      <formula>0</formula>
    </cfRule>
    <cfRule type="cellIs" dxfId="85" priority="40" operator="lessThan">
      <formula>$D$5</formula>
    </cfRule>
  </conditionalFormatting>
  <conditionalFormatting sqref="B12">
    <cfRule type="cellIs" dxfId="84" priority="37" operator="equal">
      <formula>0</formula>
    </cfRule>
    <cfRule type="cellIs" dxfId="83" priority="38" operator="lessThan">
      <formula>$D$12</formula>
    </cfRule>
  </conditionalFormatting>
  <conditionalFormatting sqref="B14">
    <cfRule type="cellIs" dxfId="82" priority="31" operator="equal">
      <formula>0</formula>
    </cfRule>
    <cfRule type="cellIs" dxfId="81" priority="32" operator="lessThan">
      <formula>$D$14</formula>
    </cfRule>
  </conditionalFormatting>
  <conditionalFormatting sqref="B15">
    <cfRule type="cellIs" dxfId="80" priority="29" operator="equal">
      <formula>0</formula>
    </cfRule>
    <cfRule type="cellIs" dxfId="79" priority="30" operator="lessThan">
      <formula>$D$15</formula>
    </cfRule>
  </conditionalFormatting>
  <conditionalFormatting sqref="B16">
    <cfRule type="cellIs" dxfId="78" priority="27" operator="equal">
      <formula>0</formula>
    </cfRule>
    <cfRule type="cellIs" dxfId="77" priority="28" operator="lessThan">
      <formula>$D$16</formula>
    </cfRule>
  </conditionalFormatting>
  <conditionalFormatting sqref="B17">
    <cfRule type="cellIs" dxfId="76" priority="25" operator="equal">
      <formula>0</formula>
    </cfRule>
    <cfRule type="cellIs" dxfId="75" priority="26" operator="lessThan">
      <formula>$D$17</formula>
    </cfRule>
  </conditionalFormatting>
  <conditionalFormatting sqref="B18">
    <cfRule type="cellIs" dxfId="74" priority="23" operator="equal">
      <formula>0</formula>
    </cfRule>
    <cfRule type="cellIs" dxfId="73" priority="24" operator="lessThan">
      <formula>$D$18</formula>
    </cfRule>
  </conditionalFormatting>
  <conditionalFormatting sqref="B19">
    <cfRule type="cellIs" dxfId="72" priority="19" operator="equal">
      <formula>0</formula>
    </cfRule>
    <cfRule type="cellIs" dxfId="71" priority="20" operator="lessThan">
      <formula>$D$19</formula>
    </cfRule>
  </conditionalFormatting>
  <conditionalFormatting sqref="B20">
    <cfRule type="cellIs" dxfId="70" priority="17" operator="equal">
      <formula>0</formula>
    </cfRule>
    <cfRule type="cellIs" dxfId="69" priority="18" operator="lessThan">
      <formula>$D$20</formula>
    </cfRule>
  </conditionalFormatting>
  <conditionalFormatting sqref="B21">
    <cfRule type="cellIs" dxfId="68" priority="15" operator="equal">
      <formula>0</formula>
    </cfRule>
    <cfRule type="cellIs" dxfId="67" priority="16" operator="lessThan">
      <formula>$D$21</formula>
    </cfRule>
  </conditionalFormatting>
  <conditionalFormatting sqref="B22">
    <cfRule type="cellIs" dxfId="66" priority="13" operator="equal">
      <formula>0</formula>
    </cfRule>
    <cfRule type="cellIs" dxfId="65" priority="14" operator="lessThan">
      <formula>$D$22</formula>
    </cfRule>
  </conditionalFormatting>
  <conditionalFormatting sqref="B26">
    <cfRule type="cellIs" dxfId="64" priority="2" operator="notEqual">
      <formula>$B$27</formula>
    </cfRule>
  </conditionalFormatting>
  <conditionalFormatting sqref="B24">
    <cfRule type="cellIs" dxfId="63" priority="49" operator="notEqual">
      <formula>#REF!</formula>
    </cfRule>
    <cfRule type="cellIs" dxfId="62" priority="50" operator="equal">
      <formula>0</formula>
    </cfRule>
    <cfRule type="cellIs" dxfId="61" priority="51" operator="notEqual">
      <formula>$D$24</formula>
    </cfRule>
  </conditionalFormatting>
  <pageMargins left="0.31496062992125984" right="0.11811023622047245" top="0.78740157480314965" bottom="0.78740157480314965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F67"/>
  <sheetViews>
    <sheetView topLeftCell="A34" zoomScaleSheetLayoutView="145" workbookViewId="0">
      <selection activeCell="B7" sqref="B7"/>
    </sheetView>
  </sheetViews>
  <sheetFormatPr defaultColWidth="9.140625" defaultRowHeight="15.75"/>
  <cols>
    <col min="1" max="1" width="5.28515625" style="81" customWidth="1"/>
    <col min="2" max="2" width="12.28515625" style="81" customWidth="1"/>
    <col min="3" max="3" width="37.85546875" style="76" customWidth="1"/>
    <col min="4" max="4" width="14.5703125" style="76" customWidth="1"/>
    <col min="5" max="5" width="20.7109375" style="76" bestFit="1" customWidth="1"/>
    <col min="6" max="6" width="3.42578125" style="76" customWidth="1"/>
    <col min="7" max="16384" width="9.140625" style="76"/>
  </cols>
  <sheetData>
    <row r="1" spans="1:6" ht="28.5" customHeight="1">
      <c r="A1" s="344" t="s">
        <v>34</v>
      </c>
      <c r="B1" s="344"/>
      <c r="C1" s="344"/>
      <c r="D1" s="344"/>
      <c r="E1" s="344"/>
      <c r="F1" s="75"/>
    </row>
    <row r="2" spans="1:6" ht="15" customHeight="1">
      <c r="A2" s="77" t="s">
        <v>57</v>
      </c>
      <c r="B2" s="77"/>
      <c r="C2" s="75"/>
      <c r="D2" s="75"/>
      <c r="E2" s="75"/>
      <c r="F2" s="75"/>
    </row>
    <row r="3" spans="1:6" ht="15" customHeight="1">
      <c r="A3" s="345" t="s">
        <v>125</v>
      </c>
      <c r="B3" s="345"/>
      <c r="C3" s="345"/>
      <c r="D3" s="345"/>
      <c r="E3" s="345"/>
      <c r="F3" s="75"/>
    </row>
    <row r="4" spans="1:6" ht="15" customHeight="1">
      <c r="A4" s="346" t="s">
        <v>58</v>
      </c>
      <c r="B4" s="346"/>
      <c r="C4" s="346"/>
      <c r="D4" s="346"/>
      <c r="E4" s="346"/>
      <c r="F4" s="75"/>
    </row>
    <row r="5" spans="1:6" ht="15" customHeight="1" thickBot="1">
      <c r="A5" s="26"/>
      <c r="B5" s="26"/>
      <c r="C5" s="75"/>
      <c r="D5" s="75"/>
      <c r="E5" s="75"/>
      <c r="F5" s="75"/>
    </row>
    <row r="6" spans="1:6" ht="15" customHeight="1" thickBot="1">
      <c r="A6" s="253" t="s">
        <v>59</v>
      </c>
      <c r="B6" s="255" t="s">
        <v>118</v>
      </c>
      <c r="C6" s="255" t="s">
        <v>60</v>
      </c>
      <c r="D6" s="255" t="s">
        <v>113</v>
      </c>
      <c r="E6" s="254" t="s">
        <v>63</v>
      </c>
      <c r="F6" s="75"/>
    </row>
    <row r="7" spans="1:6" ht="15" customHeight="1">
      <c r="A7" s="78">
        <v>1</v>
      </c>
      <c r="B7" s="167"/>
      <c r="C7" s="167"/>
      <c r="D7" s="168"/>
      <c r="E7" s="169"/>
      <c r="F7" s="75"/>
    </row>
    <row r="8" spans="1:6" ht="15" customHeight="1">
      <c r="A8" s="79">
        <v>2</v>
      </c>
      <c r="B8" s="170"/>
      <c r="C8" s="170"/>
      <c r="D8" s="171"/>
      <c r="E8" s="172"/>
      <c r="F8" s="75"/>
    </row>
    <row r="9" spans="1:6" ht="15" customHeight="1">
      <c r="A9" s="79">
        <v>3</v>
      </c>
      <c r="B9" s="170"/>
      <c r="C9" s="170"/>
      <c r="D9" s="171"/>
      <c r="E9" s="172"/>
      <c r="F9" s="75"/>
    </row>
    <row r="10" spans="1:6" ht="15" customHeight="1">
      <c r="A10" s="79">
        <v>4</v>
      </c>
      <c r="B10" s="170"/>
      <c r="C10" s="170"/>
      <c r="D10" s="171"/>
      <c r="E10" s="172"/>
      <c r="F10" s="75"/>
    </row>
    <row r="11" spans="1:6" ht="15" customHeight="1">
      <c r="A11" s="79">
        <v>5</v>
      </c>
      <c r="B11" s="170"/>
      <c r="C11" s="170"/>
      <c r="D11" s="171"/>
      <c r="E11" s="172"/>
      <c r="F11" s="75"/>
    </row>
    <row r="12" spans="1:6" ht="15" customHeight="1">
      <c r="A12" s="79">
        <v>6</v>
      </c>
      <c r="B12" s="170"/>
      <c r="C12" s="170"/>
      <c r="D12" s="171"/>
      <c r="E12" s="172"/>
      <c r="F12" s="75"/>
    </row>
    <row r="13" spans="1:6" ht="15" customHeight="1">
      <c r="A13" s="79">
        <v>7</v>
      </c>
      <c r="B13" s="170"/>
      <c r="C13" s="170"/>
      <c r="D13" s="171"/>
      <c r="E13" s="172"/>
      <c r="F13" s="75"/>
    </row>
    <row r="14" spans="1:6" ht="15" customHeight="1">
      <c r="A14" s="79">
        <v>8</v>
      </c>
      <c r="B14" s="170"/>
      <c r="C14" s="170"/>
      <c r="D14" s="171"/>
      <c r="E14" s="172"/>
      <c r="F14" s="75"/>
    </row>
    <row r="15" spans="1:6" ht="15" customHeight="1">
      <c r="A15" s="79">
        <v>9</v>
      </c>
      <c r="B15" s="170"/>
      <c r="C15" s="170"/>
      <c r="D15" s="171"/>
      <c r="E15" s="172"/>
      <c r="F15" s="75"/>
    </row>
    <row r="16" spans="1:6" ht="15" customHeight="1">
      <c r="A16" s="79">
        <v>10</v>
      </c>
      <c r="B16" s="170"/>
      <c r="C16" s="170"/>
      <c r="D16" s="171"/>
      <c r="E16" s="172"/>
      <c r="F16" s="75"/>
    </row>
    <row r="17" spans="1:6" ht="15" customHeight="1">
      <c r="A17" s="79">
        <v>11</v>
      </c>
      <c r="B17" s="170"/>
      <c r="C17" s="170"/>
      <c r="D17" s="171"/>
      <c r="E17" s="172"/>
      <c r="F17" s="75"/>
    </row>
    <row r="18" spans="1:6" ht="15" customHeight="1">
      <c r="A18" s="79">
        <v>12</v>
      </c>
      <c r="B18" s="170"/>
      <c r="C18" s="170"/>
      <c r="D18" s="171"/>
      <c r="E18" s="172"/>
      <c r="F18" s="75"/>
    </row>
    <row r="19" spans="1:6" ht="15" customHeight="1">
      <c r="A19" s="79">
        <v>13</v>
      </c>
      <c r="B19" s="173"/>
      <c r="C19" s="173"/>
      <c r="D19" s="174"/>
      <c r="E19" s="172"/>
      <c r="F19" s="75"/>
    </row>
    <row r="20" spans="1:6" ht="15" customHeight="1">
      <c r="A20" s="79">
        <v>14</v>
      </c>
      <c r="B20" s="170"/>
      <c r="C20" s="170"/>
      <c r="D20" s="171"/>
      <c r="E20" s="172"/>
      <c r="F20" s="75"/>
    </row>
    <row r="21" spans="1:6" ht="15" customHeight="1">
      <c r="A21" s="79">
        <v>15</v>
      </c>
      <c r="B21" s="170"/>
      <c r="C21" s="170"/>
      <c r="D21" s="171"/>
      <c r="E21" s="172"/>
      <c r="F21" s="75"/>
    </row>
    <row r="22" spans="1:6" ht="15" customHeight="1">
      <c r="A22" s="79">
        <v>16</v>
      </c>
      <c r="B22" s="170"/>
      <c r="C22" s="170"/>
      <c r="D22" s="171"/>
      <c r="E22" s="172"/>
      <c r="F22" s="75"/>
    </row>
    <row r="23" spans="1:6" ht="15" customHeight="1">
      <c r="A23" s="79">
        <v>17</v>
      </c>
      <c r="B23" s="170"/>
      <c r="C23" s="170"/>
      <c r="D23" s="171"/>
      <c r="E23" s="172"/>
      <c r="F23" s="75"/>
    </row>
    <row r="24" spans="1:6" ht="15" customHeight="1">
      <c r="A24" s="79">
        <v>18</v>
      </c>
      <c r="B24" s="170"/>
      <c r="C24" s="170"/>
      <c r="D24" s="171"/>
      <c r="E24" s="172"/>
      <c r="F24" s="75"/>
    </row>
    <row r="25" spans="1:6" ht="15" customHeight="1">
      <c r="A25" s="79">
        <v>19</v>
      </c>
      <c r="B25" s="170"/>
      <c r="C25" s="170"/>
      <c r="D25" s="171"/>
      <c r="E25" s="172"/>
      <c r="F25" s="75"/>
    </row>
    <row r="26" spans="1:6" ht="15" customHeight="1">
      <c r="A26" s="79">
        <v>20</v>
      </c>
      <c r="B26" s="170"/>
      <c r="C26" s="170"/>
      <c r="D26" s="171"/>
      <c r="E26" s="172"/>
      <c r="F26" s="75"/>
    </row>
    <row r="27" spans="1:6" ht="15" customHeight="1">
      <c r="A27" s="79">
        <v>21</v>
      </c>
      <c r="B27" s="173"/>
      <c r="C27" s="173"/>
      <c r="D27" s="174"/>
      <c r="E27" s="172"/>
      <c r="F27" s="75"/>
    </row>
    <row r="28" spans="1:6" ht="15" customHeight="1">
      <c r="A28" s="79">
        <v>22</v>
      </c>
      <c r="B28" s="170"/>
      <c r="C28" s="170"/>
      <c r="D28" s="171"/>
      <c r="E28" s="172"/>
      <c r="F28" s="75"/>
    </row>
    <row r="29" spans="1:6" ht="15" customHeight="1">
      <c r="A29" s="79">
        <v>23</v>
      </c>
      <c r="B29" s="170"/>
      <c r="C29" s="170"/>
      <c r="D29" s="171"/>
      <c r="E29" s="172"/>
      <c r="F29" s="75"/>
    </row>
    <row r="30" spans="1:6" ht="15" customHeight="1">
      <c r="A30" s="79">
        <v>24</v>
      </c>
      <c r="B30" s="170"/>
      <c r="C30" s="191"/>
      <c r="D30" s="171"/>
      <c r="E30" s="172"/>
      <c r="F30" s="75"/>
    </row>
    <row r="31" spans="1:6" ht="15" customHeight="1">
      <c r="A31" s="79">
        <v>25</v>
      </c>
      <c r="B31" s="170"/>
      <c r="C31" s="170"/>
      <c r="D31" s="171"/>
      <c r="E31" s="172"/>
      <c r="F31" s="75"/>
    </row>
    <row r="32" spans="1:6" ht="15" customHeight="1">
      <c r="A32" s="79">
        <v>26</v>
      </c>
      <c r="B32" s="170"/>
      <c r="C32" s="170"/>
      <c r="D32" s="171"/>
      <c r="E32" s="172"/>
      <c r="F32" s="75"/>
    </row>
    <row r="33" spans="1:6" ht="15" customHeight="1">
      <c r="A33" s="79">
        <v>27</v>
      </c>
      <c r="B33" s="170"/>
      <c r="C33" s="170"/>
      <c r="D33" s="171"/>
      <c r="E33" s="172"/>
      <c r="F33" s="75"/>
    </row>
    <row r="34" spans="1:6" ht="15" customHeight="1">
      <c r="A34" s="79">
        <v>28</v>
      </c>
      <c r="B34" s="170"/>
      <c r="C34" s="170"/>
      <c r="D34" s="171"/>
      <c r="E34" s="172"/>
      <c r="F34" s="75"/>
    </row>
    <row r="35" spans="1:6" ht="15" customHeight="1">
      <c r="A35" s="79">
        <v>29</v>
      </c>
      <c r="B35" s="170"/>
      <c r="C35" s="170"/>
      <c r="D35" s="171"/>
      <c r="E35" s="172"/>
      <c r="F35" s="75"/>
    </row>
    <row r="36" spans="1:6" ht="15" customHeight="1">
      <c r="A36" s="79">
        <v>30</v>
      </c>
      <c r="B36" s="170"/>
      <c r="C36" s="170"/>
      <c r="D36" s="171"/>
      <c r="E36" s="172"/>
      <c r="F36" s="75"/>
    </row>
    <row r="37" spans="1:6" ht="15" customHeight="1">
      <c r="A37" s="79">
        <v>31</v>
      </c>
      <c r="B37" s="170"/>
      <c r="C37" s="170"/>
      <c r="D37" s="171"/>
      <c r="E37" s="172"/>
      <c r="F37" s="75"/>
    </row>
    <row r="38" spans="1:6" ht="15" customHeight="1">
      <c r="A38" s="79">
        <v>32</v>
      </c>
      <c r="B38" s="170"/>
      <c r="C38" s="170"/>
      <c r="D38" s="171"/>
      <c r="E38" s="172"/>
      <c r="F38" s="75"/>
    </row>
    <row r="39" spans="1:6" ht="15" customHeight="1">
      <c r="A39" s="79">
        <v>33</v>
      </c>
      <c r="B39" s="170"/>
      <c r="C39" s="170"/>
      <c r="D39" s="171"/>
      <c r="E39" s="172"/>
      <c r="F39" s="75"/>
    </row>
    <row r="40" spans="1:6" ht="15" customHeight="1">
      <c r="A40" s="79">
        <v>34</v>
      </c>
      <c r="B40" s="173"/>
      <c r="C40" s="173"/>
      <c r="D40" s="174"/>
      <c r="E40" s="172"/>
      <c r="F40" s="75"/>
    </row>
    <row r="41" spans="1:6" ht="15" customHeight="1">
      <c r="A41" s="79">
        <v>35</v>
      </c>
      <c r="B41" s="173"/>
      <c r="C41" s="173"/>
      <c r="D41" s="174"/>
      <c r="E41" s="172"/>
      <c r="F41" s="75"/>
    </row>
    <row r="42" spans="1:6" ht="15" customHeight="1">
      <c r="A42" s="79">
        <v>36</v>
      </c>
      <c r="B42" s="173"/>
      <c r="C42" s="173"/>
      <c r="D42" s="174"/>
      <c r="E42" s="172"/>
      <c r="F42" s="75"/>
    </row>
    <row r="43" spans="1:6" ht="15" customHeight="1">
      <c r="A43" s="79">
        <v>37</v>
      </c>
      <c r="B43" s="173"/>
      <c r="C43" s="173"/>
      <c r="D43" s="174"/>
      <c r="E43" s="172"/>
      <c r="F43" s="75"/>
    </row>
    <row r="44" spans="1:6" ht="15" customHeight="1">
      <c r="A44" s="79">
        <v>38</v>
      </c>
      <c r="B44" s="170"/>
      <c r="C44" s="170"/>
      <c r="D44" s="171"/>
      <c r="E44" s="172"/>
      <c r="F44" s="75"/>
    </row>
    <row r="45" spans="1:6" ht="15" customHeight="1">
      <c r="A45" s="79">
        <v>39</v>
      </c>
      <c r="B45" s="170"/>
      <c r="C45" s="170"/>
      <c r="D45" s="171"/>
      <c r="E45" s="172"/>
      <c r="F45" s="75"/>
    </row>
    <row r="46" spans="1:6" ht="15" customHeight="1">
      <c r="A46" s="79">
        <v>40</v>
      </c>
      <c r="B46" s="170"/>
      <c r="C46" s="170"/>
      <c r="D46" s="171"/>
      <c r="E46" s="172"/>
      <c r="F46" s="75"/>
    </row>
    <row r="47" spans="1:6" ht="15" customHeight="1">
      <c r="A47" s="79">
        <v>41</v>
      </c>
      <c r="B47" s="170"/>
      <c r="C47" s="170"/>
      <c r="D47" s="171"/>
      <c r="E47" s="172"/>
      <c r="F47" s="75"/>
    </row>
    <row r="48" spans="1:6" ht="15" customHeight="1">
      <c r="A48" s="79">
        <v>42</v>
      </c>
      <c r="B48" s="173"/>
      <c r="C48" s="173"/>
      <c r="D48" s="174"/>
      <c r="E48" s="172"/>
      <c r="F48" s="75"/>
    </row>
    <row r="49" spans="1:6" ht="15" customHeight="1">
      <c r="A49" s="79">
        <v>43</v>
      </c>
      <c r="B49" s="173"/>
      <c r="C49" s="173"/>
      <c r="D49" s="174"/>
      <c r="E49" s="172"/>
      <c r="F49" s="75"/>
    </row>
    <row r="50" spans="1:6" ht="15" customHeight="1">
      <c r="A50" s="79">
        <v>44</v>
      </c>
      <c r="B50" s="173"/>
      <c r="C50" s="173"/>
      <c r="D50" s="174"/>
      <c r="E50" s="172"/>
      <c r="F50" s="75"/>
    </row>
    <row r="51" spans="1:6" ht="15" customHeight="1">
      <c r="A51" s="79">
        <v>45</v>
      </c>
      <c r="B51" s="173"/>
      <c r="C51" s="173"/>
      <c r="D51" s="174"/>
      <c r="E51" s="172"/>
      <c r="F51" s="75"/>
    </row>
    <row r="52" spans="1:6" ht="15" customHeight="1">
      <c r="A52" s="79">
        <v>46</v>
      </c>
      <c r="B52" s="173"/>
      <c r="C52" s="173"/>
      <c r="D52" s="174"/>
      <c r="E52" s="172"/>
      <c r="F52" s="75"/>
    </row>
    <row r="53" spans="1:6" ht="15" customHeight="1">
      <c r="A53" s="79">
        <v>47</v>
      </c>
      <c r="B53" s="173"/>
      <c r="C53" s="173"/>
      <c r="D53" s="174"/>
      <c r="E53" s="172"/>
      <c r="F53" s="75"/>
    </row>
    <row r="54" spans="1:6" ht="15" customHeight="1">
      <c r="A54" s="79">
        <v>48</v>
      </c>
      <c r="B54" s="173"/>
      <c r="C54" s="173"/>
      <c r="D54" s="174"/>
      <c r="E54" s="172"/>
      <c r="F54" s="75"/>
    </row>
    <row r="55" spans="1:6" ht="15" customHeight="1">
      <c r="A55" s="79">
        <v>49</v>
      </c>
      <c r="B55" s="173"/>
      <c r="C55" s="173"/>
      <c r="D55" s="174"/>
      <c r="E55" s="172"/>
      <c r="F55" s="75"/>
    </row>
    <row r="56" spans="1:6" ht="15" customHeight="1">
      <c r="A56" s="79">
        <v>50</v>
      </c>
      <c r="B56" s="170"/>
      <c r="C56" s="170"/>
      <c r="D56" s="171"/>
      <c r="E56" s="172"/>
      <c r="F56" s="75"/>
    </row>
    <row r="57" spans="1:6" ht="15" customHeight="1">
      <c r="A57" s="79">
        <v>51</v>
      </c>
      <c r="B57" s="173"/>
      <c r="C57" s="173"/>
      <c r="D57" s="174"/>
      <c r="E57" s="172"/>
      <c r="F57" s="75"/>
    </row>
    <row r="58" spans="1:6" ht="15" customHeight="1">
      <c r="A58" s="79">
        <v>52</v>
      </c>
      <c r="B58" s="173"/>
      <c r="C58" s="173"/>
      <c r="D58" s="174"/>
      <c r="E58" s="172"/>
      <c r="F58" s="75"/>
    </row>
    <row r="59" spans="1:6" ht="15" customHeight="1">
      <c r="A59" s="79">
        <v>53</v>
      </c>
      <c r="B59" s="173"/>
      <c r="C59" s="173"/>
      <c r="D59" s="174"/>
      <c r="E59" s="172"/>
      <c r="F59" s="75"/>
    </row>
    <row r="60" spans="1:6" ht="15" customHeight="1">
      <c r="A60" s="79">
        <v>54</v>
      </c>
      <c r="B60" s="173"/>
      <c r="C60" s="173"/>
      <c r="D60" s="174"/>
      <c r="E60" s="172"/>
      <c r="F60" s="75"/>
    </row>
    <row r="61" spans="1:6" ht="15" customHeight="1" thickBot="1">
      <c r="A61" s="192">
        <v>55</v>
      </c>
      <c r="B61" s="193"/>
      <c r="C61" s="193"/>
      <c r="D61" s="194"/>
      <c r="E61" s="195"/>
      <c r="F61" s="75"/>
    </row>
    <row r="62" spans="1:6" ht="15" customHeight="1" thickBot="1">
      <c r="A62" s="26"/>
      <c r="B62" s="26"/>
      <c r="C62" s="75"/>
      <c r="D62" s="80"/>
      <c r="E62" s="80"/>
      <c r="F62" s="75"/>
    </row>
    <row r="63" spans="1:6" ht="15" customHeight="1" thickBot="1">
      <c r="A63" s="347" t="s">
        <v>64</v>
      </c>
      <c r="B63" s="347"/>
      <c r="C63" s="347"/>
      <c r="D63" s="275">
        <f>SUM(D7:D61)</f>
        <v>0</v>
      </c>
      <c r="E63" s="275">
        <f>SUM(E7:E61)</f>
        <v>0</v>
      </c>
      <c r="F63" s="75"/>
    </row>
    <row r="64" spans="1:6" ht="15" customHeight="1">
      <c r="A64" s="256" t="s">
        <v>119</v>
      </c>
      <c r="B64" s="257" t="s">
        <v>122</v>
      </c>
      <c r="C64" s="256"/>
      <c r="D64" s="258"/>
      <c r="E64" s="258"/>
      <c r="F64" s="259"/>
    </row>
    <row r="65" spans="1:6" ht="15" customHeight="1">
      <c r="A65" s="256"/>
      <c r="B65" s="257" t="s">
        <v>123</v>
      </c>
      <c r="C65" s="256"/>
      <c r="D65" s="258"/>
      <c r="E65" s="258"/>
      <c r="F65" s="259"/>
    </row>
    <row r="66" spans="1:6" ht="15" customHeight="1">
      <c r="A66" s="256"/>
      <c r="B66" s="257" t="s">
        <v>124</v>
      </c>
      <c r="C66" s="256"/>
      <c r="D66" s="258"/>
      <c r="E66" s="258"/>
      <c r="F66" s="259"/>
    </row>
    <row r="67" spans="1:6" ht="15" customHeight="1">
      <c r="A67" s="260" t="s">
        <v>120</v>
      </c>
      <c r="B67" s="257" t="s">
        <v>121</v>
      </c>
      <c r="C67" s="259"/>
      <c r="D67" s="259"/>
      <c r="E67" s="259"/>
      <c r="F67" s="259"/>
    </row>
  </sheetData>
  <sheetProtection algorithmName="SHA-512" hashValue="FIbSQTvdK4zT5buGJRhUwSUBHT7czFJ/tpow58w+6YfCFxWTMt/CyKHgFH6UVz81Tu+U5TUal9Wf4iIEnF57ig==" saltValue="lKDHaM01DX+75WAxMJesjA==" spinCount="100000" sheet="1" objects="1" scenarios="1" selectLockedCells="1"/>
  <mergeCells count="4">
    <mergeCell ref="A1:E1"/>
    <mergeCell ref="A3:E3"/>
    <mergeCell ref="A4:E4"/>
    <mergeCell ref="A63:C63"/>
  </mergeCells>
  <pageMargins left="0.74803149606299213" right="0.74803149606299213" top="0.98425196850393704" bottom="0.98425196850393704" header="0.51181102362204722" footer="0.51181102362204722"/>
  <pageSetup paperSize="9" scale="68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>
    <pageSetUpPr fitToPage="1"/>
  </sheetPr>
  <dimension ref="A1:N50"/>
  <sheetViews>
    <sheetView zoomScaleSheetLayoutView="100" zoomScalePageLayoutView="85" workbookViewId="0">
      <selection activeCell="B8" sqref="B8:C8"/>
    </sheetView>
  </sheetViews>
  <sheetFormatPr defaultColWidth="9.140625" defaultRowHeight="12.75"/>
  <cols>
    <col min="1" max="1" width="2.85546875" style="8" customWidth="1"/>
    <col min="2" max="3" width="7" style="8" customWidth="1"/>
    <col min="4" max="9" width="9.140625" style="8"/>
    <col min="10" max="10" width="27.42578125" style="8" customWidth="1"/>
    <col min="11" max="11" width="3" style="8" customWidth="1"/>
    <col min="12" max="16384" width="9.140625" style="8"/>
  </cols>
  <sheetData>
    <row r="1" spans="1:11" ht="25.5" customHeight="1">
      <c r="A1" s="1"/>
      <c r="B1" s="366" t="s">
        <v>54</v>
      </c>
      <c r="C1" s="366"/>
      <c r="D1" s="366"/>
      <c r="E1" s="366"/>
      <c r="F1" s="366"/>
      <c r="G1" s="366"/>
      <c r="H1" s="366"/>
      <c r="I1" s="366"/>
      <c r="J1" s="366"/>
      <c r="K1" s="7"/>
    </row>
    <row r="2" spans="1:11" ht="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3.25" customHeight="1">
      <c r="A3" s="1"/>
      <c r="B3" s="367" t="s">
        <v>116</v>
      </c>
      <c r="C3" s="367"/>
      <c r="D3" s="367"/>
      <c r="E3" s="367"/>
      <c r="F3" s="367"/>
      <c r="G3" s="367"/>
      <c r="H3" s="367"/>
      <c r="I3" s="367"/>
      <c r="J3" s="367"/>
      <c r="K3" s="9"/>
    </row>
    <row r="4" spans="1:11" ht="12.75" hidden="1" customHeight="1">
      <c r="A4" s="1"/>
      <c r="B4" s="10"/>
      <c r="C4" s="10"/>
      <c r="D4" s="10"/>
      <c r="E4" s="10"/>
      <c r="F4" s="10"/>
      <c r="G4" s="10"/>
      <c r="H4" s="10"/>
      <c r="I4" s="10"/>
      <c r="J4" s="10"/>
      <c r="K4" s="9"/>
    </row>
    <row r="5" spans="1:11" ht="15" customHeight="1">
      <c r="A5" s="1"/>
      <c r="B5" s="10"/>
      <c r="C5" s="10"/>
      <c r="D5" s="367"/>
      <c r="E5" s="367"/>
      <c r="F5" s="367"/>
      <c r="G5" s="367"/>
      <c r="H5" s="367"/>
      <c r="I5" s="367"/>
      <c r="J5" s="10"/>
      <c r="K5" s="9"/>
    </row>
    <row r="6" spans="1:11" ht="15" customHeight="1" thickBot="1">
      <c r="A6" s="1"/>
      <c r="B6" s="11"/>
      <c r="C6" s="11"/>
      <c r="D6" s="1"/>
      <c r="E6" s="1"/>
      <c r="F6" s="1"/>
      <c r="G6" s="1"/>
      <c r="H6" s="1"/>
      <c r="I6" s="1"/>
      <c r="J6" s="1"/>
      <c r="K6" s="1"/>
    </row>
    <row r="7" spans="1:11" ht="15" customHeight="1" thickBot="1">
      <c r="A7" s="1"/>
      <c r="B7" s="368" t="s">
        <v>22</v>
      </c>
      <c r="C7" s="369"/>
      <c r="D7" s="370" t="s">
        <v>88</v>
      </c>
      <c r="E7" s="371"/>
      <c r="F7" s="371"/>
      <c r="G7" s="371"/>
      <c r="H7" s="371"/>
      <c r="I7" s="369"/>
      <c r="J7" s="205" t="s">
        <v>23</v>
      </c>
      <c r="K7" s="1"/>
    </row>
    <row r="8" spans="1:11" ht="15" customHeight="1">
      <c r="A8" s="1"/>
      <c r="B8" s="363"/>
      <c r="C8" s="364"/>
      <c r="D8" s="365"/>
      <c r="E8" s="365"/>
      <c r="F8" s="365"/>
      <c r="G8" s="365"/>
      <c r="H8" s="365"/>
      <c r="I8" s="365"/>
      <c r="J8" s="163"/>
      <c r="K8" s="1"/>
    </row>
    <row r="9" spans="1:11" ht="15" customHeight="1">
      <c r="A9" s="1"/>
      <c r="B9" s="358"/>
      <c r="C9" s="359"/>
      <c r="D9" s="360"/>
      <c r="E9" s="361"/>
      <c r="F9" s="361"/>
      <c r="G9" s="361"/>
      <c r="H9" s="361"/>
      <c r="I9" s="362"/>
      <c r="J9" s="164"/>
      <c r="K9" s="1"/>
    </row>
    <row r="10" spans="1:11" ht="15" customHeight="1">
      <c r="A10" s="1"/>
      <c r="B10" s="358"/>
      <c r="C10" s="359"/>
      <c r="D10" s="360"/>
      <c r="E10" s="361"/>
      <c r="F10" s="361"/>
      <c r="G10" s="361"/>
      <c r="H10" s="361"/>
      <c r="I10" s="362"/>
      <c r="J10" s="164"/>
      <c r="K10" s="1"/>
    </row>
    <row r="11" spans="1:11" ht="15" customHeight="1">
      <c r="A11" s="1"/>
      <c r="B11" s="358"/>
      <c r="C11" s="359"/>
      <c r="D11" s="360"/>
      <c r="E11" s="361"/>
      <c r="F11" s="361"/>
      <c r="G11" s="361"/>
      <c r="H11" s="361"/>
      <c r="I11" s="362"/>
      <c r="J11" s="164"/>
      <c r="K11" s="1"/>
    </row>
    <row r="12" spans="1:11" ht="15" customHeight="1">
      <c r="A12" s="1"/>
      <c r="B12" s="358"/>
      <c r="C12" s="359"/>
      <c r="D12" s="360"/>
      <c r="E12" s="361"/>
      <c r="F12" s="361"/>
      <c r="G12" s="361"/>
      <c r="H12" s="361"/>
      <c r="I12" s="362"/>
      <c r="J12" s="164"/>
      <c r="K12" s="1"/>
    </row>
    <row r="13" spans="1:11" ht="15" customHeight="1">
      <c r="A13" s="1"/>
      <c r="B13" s="358"/>
      <c r="C13" s="359"/>
      <c r="D13" s="360"/>
      <c r="E13" s="361"/>
      <c r="F13" s="361"/>
      <c r="G13" s="361"/>
      <c r="H13" s="361"/>
      <c r="I13" s="362"/>
      <c r="J13" s="164"/>
      <c r="K13" s="1"/>
    </row>
    <row r="14" spans="1:11" ht="15" customHeight="1">
      <c r="A14" s="1"/>
      <c r="B14" s="358"/>
      <c r="C14" s="359"/>
      <c r="D14" s="360"/>
      <c r="E14" s="361"/>
      <c r="F14" s="361"/>
      <c r="G14" s="361"/>
      <c r="H14" s="361"/>
      <c r="I14" s="362"/>
      <c r="J14" s="164"/>
      <c r="K14" s="1"/>
    </row>
    <row r="15" spans="1:11" ht="15" customHeight="1">
      <c r="A15" s="1"/>
      <c r="B15" s="358"/>
      <c r="C15" s="359"/>
      <c r="D15" s="360"/>
      <c r="E15" s="361"/>
      <c r="F15" s="361"/>
      <c r="G15" s="361"/>
      <c r="H15" s="361"/>
      <c r="I15" s="362"/>
      <c r="J15" s="164"/>
      <c r="K15" s="1"/>
    </row>
    <row r="16" spans="1:11" ht="15" customHeight="1">
      <c r="A16" s="1"/>
      <c r="B16" s="358"/>
      <c r="C16" s="359"/>
      <c r="D16" s="360"/>
      <c r="E16" s="361"/>
      <c r="F16" s="361"/>
      <c r="G16" s="361"/>
      <c r="H16" s="361"/>
      <c r="I16" s="362"/>
      <c r="J16" s="164"/>
      <c r="K16" s="1"/>
    </row>
    <row r="17" spans="1:14" ht="15" customHeight="1">
      <c r="A17" s="1"/>
      <c r="B17" s="358"/>
      <c r="C17" s="359"/>
      <c r="D17" s="360"/>
      <c r="E17" s="361"/>
      <c r="F17" s="361"/>
      <c r="G17" s="361"/>
      <c r="H17" s="361"/>
      <c r="I17" s="362"/>
      <c r="J17" s="164"/>
      <c r="K17" s="1"/>
    </row>
    <row r="18" spans="1:14" ht="15" customHeight="1">
      <c r="A18" s="1"/>
      <c r="B18" s="358"/>
      <c r="C18" s="359"/>
      <c r="D18" s="360"/>
      <c r="E18" s="361"/>
      <c r="F18" s="361"/>
      <c r="G18" s="361"/>
      <c r="H18" s="361"/>
      <c r="I18" s="362"/>
      <c r="J18" s="164"/>
      <c r="K18" s="1"/>
    </row>
    <row r="19" spans="1:14" ht="15" customHeight="1">
      <c r="A19" s="1"/>
      <c r="B19" s="358"/>
      <c r="C19" s="359"/>
      <c r="D19" s="360"/>
      <c r="E19" s="361"/>
      <c r="F19" s="361"/>
      <c r="G19" s="361"/>
      <c r="H19" s="361"/>
      <c r="I19" s="362"/>
      <c r="J19" s="164"/>
      <c r="K19" s="1"/>
    </row>
    <row r="20" spans="1:14" ht="15" customHeight="1">
      <c r="A20" s="1"/>
      <c r="B20" s="348"/>
      <c r="C20" s="349"/>
      <c r="D20" s="350"/>
      <c r="E20" s="350"/>
      <c r="F20" s="350"/>
      <c r="G20" s="350"/>
      <c r="H20" s="350"/>
      <c r="I20" s="350"/>
      <c r="J20" s="165"/>
      <c r="K20" s="1"/>
    </row>
    <row r="21" spans="1:14" ht="15" customHeight="1">
      <c r="A21" s="1"/>
      <c r="B21" s="348"/>
      <c r="C21" s="349"/>
      <c r="D21" s="350"/>
      <c r="E21" s="350"/>
      <c r="F21" s="350"/>
      <c r="G21" s="350"/>
      <c r="H21" s="350"/>
      <c r="I21" s="350"/>
      <c r="J21" s="165"/>
      <c r="K21" s="1"/>
    </row>
    <row r="22" spans="1:14" ht="15" customHeight="1">
      <c r="A22" s="1"/>
      <c r="B22" s="348"/>
      <c r="C22" s="349"/>
      <c r="D22" s="350"/>
      <c r="E22" s="350"/>
      <c r="F22" s="350"/>
      <c r="G22" s="350"/>
      <c r="H22" s="350"/>
      <c r="I22" s="350"/>
      <c r="J22" s="165"/>
      <c r="K22" s="1"/>
    </row>
    <row r="23" spans="1:14" ht="15" customHeight="1">
      <c r="A23" s="1"/>
      <c r="B23" s="348"/>
      <c r="C23" s="349"/>
      <c r="D23" s="350"/>
      <c r="E23" s="350"/>
      <c r="F23" s="350"/>
      <c r="G23" s="350"/>
      <c r="H23" s="350"/>
      <c r="I23" s="350"/>
      <c r="J23" s="165"/>
      <c r="K23" s="1"/>
    </row>
    <row r="24" spans="1:14" ht="15" customHeight="1">
      <c r="A24" s="1"/>
      <c r="B24" s="348"/>
      <c r="C24" s="349"/>
      <c r="D24" s="350"/>
      <c r="E24" s="350"/>
      <c r="F24" s="350"/>
      <c r="G24" s="350"/>
      <c r="H24" s="350"/>
      <c r="I24" s="350"/>
      <c r="J24" s="165"/>
      <c r="K24" s="1"/>
      <c r="N24" s="12"/>
    </row>
    <row r="25" spans="1:14" ht="15" customHeight="1">
      <c r="A25" s="1"/>
      <c r="B25" s="348"/>
      <c r="C25" s="349"/>
      <c r="D25" s="350"/>
      <c r="E25" s="350"/>
      <c r="F25" s="350"/>
      <c r="G25" s="350"/>
      <c r="H25" s="350"/>
      <c r="I25" s="350"/>
      <c r="J25" s="165"/>
      <c r="K25" s="1"/>
      <c r="N25" s="12"/>
    </row>
    <row r="26" spans="1:14" ht="15" customHeight="1">
      <c r="A26" s="1"/>
      <c r="B26" s="348"/>
      <c r="C26" s="349"/>
      <c r="D26" s="350"/>
      <c r="E26" s="350"/>
      <c r="F26" s="350"/>
      <c r="G26" s="350"/>
      <c r="H26" s="350"/>
      <c r="I26" s="350"/>
      <c r="J26" s="165"/>
      <c r="K26" s="1"/>
      <c r="N26" s="12"/>
    </row>
    <row r="27" spans="1:14" ht="15" customHeight="1">
      <c r="A27" s="1"/>
      <c r="B27" s="348"/>
      <c r="C27" s="349"/>
      <c r="D27" s="350"/>
      <c r="E27" s="350"/>
      <c r="F27" s="350"/>
      <c r="G27" s="350"/>
      <c r="H27" s="350"/>
      <c r="I27" s="350"/>
      <c r="J27" s="165"/>
      <c r="K27" s="1"/>
    </row>
    <row r="28" spans="1:14" ht="15" customHeight="1">
      <c r="A28" s="1"/>
      <c r="B28" s="348"/>
      <c r="C28" s="349"/>
      <c r="D28" s="350"/>
      <c r="E28" s="350"/>
      <c r="F28" s="350"/>
      <c r="G28" s="350"/>
      <c r="H28" s="350"/>
      <c r="I28" s="350"/>
      <c r="J28" s="165"/>
      <c r="K28" s="1"/>
    </row>
    <row r="29" spans="1:14" ht="15" customHeight="1">
      <c r="A29" s="1"/>
      <c r="B29" s="348"/>
      <c r="C29" s="349"/>
      <c r="D29" s="350"/>
      <c r="E29" s="350"/>
      <c r="F29" s="350"/>
      <c r="G29" s="350"/>
      <c r="H29" s="350"/>
      <c r="I29" s="350"/>
      <c r="J29" s="165"/>
      <c r="K29" s="1"/>
    </row>
    <row r="30" spans="1:14" ht="15" customHeight="1">
      <c r="A30" s="1"/>
      <c r="B30" s="348"/>
      <c r="C30" s="349"/>
      <c r="D30" s="350"/>
      <c r="E30" s="350"/>
      <c r="F30" s="350"/>
      <c r="G30" s="350"/>
      <c r="H30" s="350"/>
      <c r="I30" s="350"/>
      <c r="J30" s="165"/>
      <c r="K30" s="1"/>
      <c r="L30" s="13"/>
      <c r="M30" s="13"/>
      <c r="N30" s="13"/>
    </row>
    <row r="31" spans="1:14" ht="15" customHeight="1" thickBot="1">
      <c r="A31" s="1"/>
      <c r="B31" s="352"/>
      <c r="C31" s="353"/>
      <c r="D31" s="354"/>
      <c r="E31" s="354"/>
      <c r="F31" s="354"/>
      <c r="G31" s="354"/>
      <c r="H31" s="354"/>
      <c r="I31" s="354"/>
      <c r="J31" s="166"/>
      <c r="K31" s="1"/>
      <c r="L31" s="13"/>
      <c r="M31" s="13"/>
      <c r="N31" s="13"/>
    </row>
    <row r="32" spans="1:14" ht="15" customHeight="1" thickBot="1">
      <c r="A32" s="1"/>
      <c r="B32" s="87"/>
      <c r="C32" s="87"/>
      <c r="D32" s="87"/>
      <c r="E32" s="87"/>
      <c r="F32" s="87"/>
      <c r="G32" s="355" t="s">
        <v>69</v>
      </c>
      <c r="H32" s="356"/>
      <c r="I32" s="357"/>
      <c r="J32" s="261">
        <f>SUM(J8:J31)</f>
        <v>0</v>
      </c>
      <c r="K32" s="86"/>
      <c r="L32" s="13"/>
      <c r="M32" s="13"/>
      <c r="N32" s="13"/>
    </row>
    <row r="33" spans="1:14" ht="15" customHeight="1" thickBot="1">
      <c r="A33" s="1"/>
      <c r="B33" s="86"/>
      <c r="C33" s="86"/>
      <c r="D33" s="86"/>
      <c r="E33" s="86"/>
      <c r="F33" s="86"/>
      <c r="G33" s="355" t="s">
        <v>70</v>
      </c>
      <c r="H33" s="356"/>
      <c r="I33" s="357"/>
      <c r="J33" s="262"/>
      <c r="K33" s="14"/>
      <c r="L33" s="13"/>
      <c r="M33" s="13"/>
      <c r="N33" s="13"/>
    </row>
    <row r="34" spans="1:14" ht="15" customHeight="1" thickBot="1">
      <c r="A34" s="1"/>
      <c r="B34" s="86"/>
      <c r="C34" s="86"/>
      <c r="D34" s="86"/>
      <c r="E34" s="86"/>
      <c r="F34" s="86"/>
      <c r="G34" s="355" t="s">
        <v>71</v>
      </c>
      <c r="H34" s="356"/>
      <c r="I34" s="357"/>
      <c r="J34" s="262"/>
      <c r="K34" s="14"/>
      <c r="L34" s="13"/>
      <c r="M34" s="13"/>
      <c r="N34" s="13"/>
    </row>
    <row r="35" spans="1:14" ht="15" customHeight="1" thickBot="1">
      <c r="A35" s="1"/>
      <c r="B35" s="15"/>
      <c r="C35" s="15"/>
      <c r="D35" s="15"/>
      <c r="E35" s="15"/>
      <c r="F35" s="15"/>
      <c r="G35" s="15"/>
      <c r="H35" s="15"/>
      <c r="I35" s="14"/>
      <c r="J35" s="201">
        <f>SUM(J33:J34)</f>
        <v>0</v>
      </c>
      <c r="K35" s="14"/>
      <c r="L35" s="13"/>
      <c r="M35" s="13"/>
      <c r="N35" s="13"/>
    </row>
    <row r="36" spans="1:14" ht="15" customHeight="1">
      <c r="A36" s="1"/>
      <c r="B36" s="351" t="s">
        <v>24</v>
      </c>
      <c r="C36" s="351"/>
      <c r="D36" s="351"/>
      <c r="E36" s="351"/>
      <c r="F36" s="351"/>
      <c r="G36" s="351"/>
      <c r="H36" s="351"/>
      <c r="I36" s="351"/>
      <c r="J36" s="351"/>
      <c r="K36" s="1"/>
      <c r="L36" s="13"/>
      <c r="M36" s="13"/>
      <c r="N36" s="13"/>
    </row>
    <row r="37" spans="1:14">
      <c r="L37" s="13"/>
      <c r="M37" s="13"/>
      <c r="N37" s="13"/>
    </row>
    <row r="38" spans="1:14">
      <c r="L38" s="13"/>
      <c r="M38" s="13"/>
      <c r="N38" s="13"/>
    </row>
    <row r="39" spans="1:14">
      <c r="L39" s="13"/>
      <c r="M39" s="13"/>
      <c r="N39" s="13"/>
    </row>
    <row r="40" spans="1:14">
      <c r="L40" s="13"/>
      <c r="M40" s="13"/>
      <c r="N40" s="13"/>
    </row>
    <row r="41" spans="1:14">
      <c r="L41" s="13"/>
      <c r="M41" s="13"/>
      <c r="N41" s="13"/>
    </row>
    <row r="42" spans="1:14">
      <c r="L42" s="13"/>
      <c r="M42" s="13"/>
      <c r="N42" s="13"/>
    </row>
    <row r="43" spans="1:14">
      <c r="L43" s="13"/>
      <c r="M43" s="13"/>
      <c r="N43" s="13"/>
    </row>
    <row r="44" spans="1:14">
      <c r="L44" s="13"/>
      <c r="M44" s="13"/>
      <c r="N44" s="13"/>
    </row>
    <row r="45" spans="1:14">
      <c r="M45" s="13"/>
      <c r="N45" s="13"/>
    </row>
    <row r="46" spans="1:14">
      <c r="M46" s="13"/>
      <c r="N46" s="13"/>
    </row>
    <row r="47" spans="1:14">
      <c r="M47" s="13"/>
      <c r="N47" s="13"/>
    </row>
    <row r="48" spans="1:14">
      <c r="M48" s="13"/>
      <c r="N48" s="13"/>
    </row>
    <row r="49" spans="13:14">
      <c r="M49" s="13"/>
      <c r="N49" s="13"/>
    </row>
    <row r="50" spans="13:14">
      <c r="M50" s="13"/>
      <c r="N50" s="13"/>
    </row>
  </sheetData>
  <sheetProtection algorithmName="SHA-512" hashValue="VK9ZBGvyXysNN3Caq25nkksYgpPQcdvcwYa7oEYHxYQgnbu2UpLm27Ib4CrG8YqZbP2vimqVLC/tuuJ7uI37Kw==" saltValue="ALTCoCHbzPO0qm+LeE9iNQ==" spinCount="100000" sheet="1" objects="1" scenarios="1" selectLockedCells="1"/>
  <mergeCells count="57">
    <mergeCell ref="B12:C12"/>
    <mergeCell ref="D12:I12"/>
    <mergeCell ref="B9:C9"/>
    <mergeCell ref="D9:I9"/>
    <mergeCell ref="B10:C10"/>
    <mergeCell ref="D10:I10"/>
    <mergeCell ref="B11:C11"/>
    <mergeCell ref="D11:I11"/>
    <mergeCell ref="B8:C8"/>
    <mergeCell ref="D8:I8"/>
    <mergeCell ref="B1:J1"/>
    <mergeCell ref="B3:J3"/>
    <mergeCell ref="D5:I5"/>
    <mergeCell ref="B7:C7"/>
    <mergeCell ref="D7:I7"/>
    <mergeCell ref="B13:C13"/>
    <mergeCell ref="D13:I13"/>
    <mergeCell ref="B14:C14"/>
    <mergeCell ref="D14:I14"/>
    <mergeCell ref="B15:C15"/>
    <mergeCell ref="D15:I15"/>
    <mergeCell ref="B16:C16"/>
    <mergeCell ref="D16:I16"/>
    <mergeCell ref="B17:C17"/>
    <mergeCell ref="D17:I17"/>
    <mergeCell ref="B18:C18"/>
    <mergeCell ref="D18:I18"/>
    <mergeCell ref="B19:C19"/>
    <mergeCell ref="D19:I19"/>
    <mergeCell ref="B20:C20"/>
    <mergeCell ref="D20:I20"/>
    <mergeCell ref="B21:C21"/>
    <mergeCell ref="D21:I21"/>
    <mergeCell ref="B22:C22"/>
    <mergeCell ref="D22:I22"/>
    <mergeCell ref="B23:C23"/>
    <mergeCell ref="D23:I23"/>
    <mergeCell ref="B24:C24"/>
    <mergeCell ref="D24:I24"/>
    <mergeCell ref="B25:C25"/>
    <mergeCell ref="D25:I25"/>
    <mergeCell ref="B26:C26"/>
    <mergeCell ref="D26:I26"/>
    <mergeCell ref="B27:C27"/>
    <mergeCell ref="D27:I27"/>
    <mergeCell ref="B28:C28"/>
    <mergeCell ref="D28:I28"/>
    <mergeCell ref="B29:C29"/>
    <mergeCell ref="D29:I29"/>
    <mergeCell ref="B36:J36"/>
    <mergeCell ref="B30:C30"/>
    <mergeCell ref="D30:I30"/>
    <mergeCell ref="B31:C31"/>
    <mergeCell ref="D31:I31"/>
    <mergeCell ref="G32:I32"/>
    <mergeCell ref="G33:I33"/>
    <mergeCell ref="G34:I34"/>
  </mergeCells>
  <conditionalFormatting sqref="J32">
    <cfRule type="cellIs" dxfId="60" priority="1" operator="notEqual">
      <formula>$J$35</formula>
    </cfRule>
  </conditionalFormatting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N31"/>
  <sheetViews>
    <sheetView zoomScaleSheetLayoutView="100" workbookViewId="0">
      <selection activeCell="L8" sqref="L8"/>
    </sheetView>
  </sheetViews>
  <sheetFormatPr defaultRowHeight="12.75"/>
  <cols>
    <col min="1" max="1" width="27.5703125" customWidth="1"/>
    <col min="2" max="2" width="14.28515625" customWidth="1"/>
    <col min="3" max="3" width="7.7109375" customWidth="1"/>
    <col min="4" max="4" width="9.7109375" customWidth="1"/>
    <col min="5" max="5" width="9.28515625" customWidth="1"/>
    <col min="6" max="6" width="10.42578125" customWidth="1"/>
    <col min="7" max="8" width="9.5703125" customWidth="1"/>
    <col min="9" max="9" width="10.85546875" customWidth="1"/>
    <col min="10" max="10" width="13.85546875" style="88" customWidth="1"/>
    <col min="11" max="11" width="12.42578125" style="88" customWidth="1"/>
    <col min="13" max="13" width="10.85546875" customWidth="1"/>
    <col min="14" max="14" width="2.140625" customWidth="1"/>
  </cols>
  <sheetData>
    <row r="1" spans="1:14" ht="11.25" customHeight="1">
      <c r="A1" s="344"/>
      <c r="B1" s="344"/>
      <c r="C1" s="344"/>
      <c r="D1" s="344"/>
      <c r="E1" s="344"/>
      <c r="F1" s="344"/>
      <c r="G1" s="344"/>
      <c r="H1" s="344"/>
      <c r="I1" s="344"/>
      <c r="J1" s="85"/>
      <c r="K1" s="89"/>
      <c r="L1" s="84"/>
      <c r="M1" s="110"/>
      <c r="N1" s="110"/>
    </row>
    <row r="2" spans="1:14" ht="24.75" customHeight="1">
      <c r="A2" s="19"/>
      <c r="B2" s="18"/>
      <c r="C2" s="18"/>
      <c r="D2" s="18"/>
      <c r="E2" s="18"/>
      <c r="F2" s="18"/>
      <c r="G2" s="18"/>
      <c r="H2" s="18"/>
      <c r="I2" s="18"/>
      <c r="J2" s="85"/>
      <c r="K2" s="89"/>
      <c r="L2" s="84"/>
      <c r="M2" s="111" t="s">
        <v>55</v>
      </c>
      <c r="N2" s="110"/>
    </row>
    <row r="3" spans="1:14" ht="21" customHeight="1">
      <c r="A3" s="345" t="s">
        <v>25</v>
      </c>
      <c r="B3" s="345"/>
      <c r="C3" s="345"/>
      <c r="D3" s="345"/>
      <c r="E3" s="345"/>
      <c r="F3" s="345"/>
      <c r="G3" s="345"/>
      <c r="H3" s="345"/>
      <c r="I3" s="345"/>
      <c r="J3" s="85"/>
      <c r="K3" s="89"/>
      <c r="L3" s="18"/>
      <c r="M3" s="110"/>
      <c r="N3" s="110"/>
    </row>
    <row r="4" spans="1:14" ht="28.15" customHeight="1" thickBot="1">
      <c r="A4" s="96" t="s">
        <v>114</v>
      </c>
      <c r="B4" s="18"/>
      <c r="C4" s="18"/>
      <c r="D4" s="18"/>
      <c r="E4" s="18"/>
      <c r="F4" s="18"/>
      <c r="G4" s="18"/>
      <c r="H4" s="18"/>
      <c r="I4" s="18"/>
      <c r="J4" s="85"/>
      <c r="K4" s="89"/>
      <c r="L4" s="18"/>
      <c r="M4" s="110"/>
      <c r="N4" s="110"/>
    </row>
    <row r="5" spans="1:14" ht="24" customHeight="1">
      <c r="A5" s="377" t="s">
        <v>26</v>
      </c>
      <c r="B5" s="373" t="s">
        <v>27</v>
      </c>
      <c r="C5" s="373" t="s">
        <v>28</v>
      </c>
      <c r="D5" s="379" t="s">
        <v>30</v>
      </c>
      <c r="E5" s="380"/>
      <c r="F5" s="381"/>
      <c r="G5" s="381"/>
      <c r="H5" s="381"/>
      <c r="I5" s="382"/>
      <c r="J5" s="373" t="s">
        <v>100</v>
      </c>
      <c r="K5" s="373" t="s">
        <v>29</v>
      </c>
      <c r="L5" s="373" t="s">
        <v>31</v>
      </c>
      <c r="M5" s="387" t="s">
        <v>127</v>
      </c>
      <c r="N5" s="110"/>
    </row>
    <row r="6" spans="1:14" ht="28.15" customHeight="1" thickBot="1">
      <c r="A6" s="378"/>
      <c r="B6" s="376"/>
      <c r="C6" s="376"/>
      <c r="D6" s="264" t="s">
        <v>95</v>
      </c>
      <c r="E6" s="264" t="s">
        <v>32</v>
      </c>
      <c r="F6" s="264" t="s">
        <v>89</v>
      </c>
      <c r="G6" s="264" t="s">
        <v>90</v>
      </c>
      <c r="H6" s="264" t="s">
        <v>61</v>
      </c>
      <c r="I6" s="264" t="s">
        <v>91</v>
      </c>
      <c r="J6" s="374"/>
      <c r="K6" s="376"/>
      <c r="L6" s="376"/>
      <c r="M6" s="388"/>
      <c r="N6" s="110"/>
    </row>
    <row r="7" spans="1:14" ht="15" customHeight="1">
      <c r="A7" s="140"/>
      <c r="B7" s="141"/>
      <c r="C7" s="142"/>
      <c r="D7" s="142"/>
      <c r="E7" s="142"/>
      <c r="F7" s="143"/>
      <c r="G7" s="143"/>
      <c r="H7" s="143"/>
      <c r="I7" s="143"/>
      <c r="J7" s="144"/>
      <c r="K7" s="144"/>
      <c r="L7" s="263"/>
      <c r="M7" s="117">
        <f t="shared" ref="M7:M15" si="0">((E7*80)+(F7*250)+(H7*250))*C7</f>
        <v>0</v>
      </c>
      <c r="N7" s="110"/>
    </row>
    <row r="8" spans="1:14" ht="15" customHeight="1">
      <c r="A8" s="128"/>
      <c r="B8" s="129"/>
      <c r="C8" s="142"/>
      <c r="D8" s="130"/>
      <c r="E8" s="130"/>
      <c r="F8" s="131"/>
      <c r="G8" s="139"/>
      <c r="H8" s="131"/>
      <c r="I8" s="131"/>
      <c r="J8" s="132"/>
      <c r="K8" s="132"/>
      <c r="L8" s="127"/>
      <c r="M8" s="117">
        <f t="shared" si="0"/>
        <v>0</v>
      </c>
      <c r="N8" s="110"/>
    </row>
    <row r="9" spans="1:14" ht="15" customHeight="1">
      <c r="A9" s="128"/>
      <c r="B9" s="129"/>
      <c r="C9" s="142"/>
      <c r="D9" s="130"/>
      <c r="E9" s="130"/>
      <c r="F9" s="131"/>
      <c r="G9" s="131"/>
      <c r="H9" s="131"/>
      <c r="I9" s="131"/>
      <c r="J9" s="132"/>
      <c r="K9" s="132"/>
      <c r="L9" s="127"/>
      <c r="M9" s="117">
        <f t="shared" si="0"/>
        <v>0</v>
      </c>
      <c r="N9" s="110"/>
    </row>
    <row r="10" spans="1:14" ht="15" customHeight="1">
      <c r="A10" s="128"/>
      <c r="B10" s="129"/>
      <c r="C10" s="142"/>
      <c r="D10" s="130"/>
      <c r="E10" s="130"/>
      <c r="F10" s="131"/>
      <c r="G10" s="131"/>
      <c r="H10" s="131"/>
      <c r="I10" s="131"/>
      <c r="J10" s="132"/>
      <c r="K10" s="132"/>
      <c r="L10" s="127"/>
      <c r="M10" s="117">
        <f t="shared" si="0"/>
        <v>0</v>
      </c>
      <c r="N10" s="110"/>
    </row>
    <row r="11" spans="1:14" ht="15" customHeight="1">
      <c r="A11" s="128"/>
      <c r="B11" s="129"/>
      <c r="C11" s="142"/>
      <c r="D11" s="130"/>
      <c r="E11" s="130"/>
      <c r="F11" s="131"/>
      <c r="G11" s="131"/>
      <c r="H11" s="131"/>
      <c r="I11" s="131"/>
      <c r="J11" s="132"/>
      <c r="K11" s="132"/>
      <c r="L11" s="127"/>
      <c r="M11" s="117">
        <f t="shared" si="0"/>
        <v>0</v>
      </c>
      <c r="N11" s="110"/>
    </row>
    <row r="12" spans="1:14" ht="15" customHeight="1">
      <c r="A12" s="128"/>
      <c r="B12" s="129"/>
      <c r="C12" s="142"/>
      <c r="D12" s="130"/>
      <c r="E12" s="130"/>
      <c r="F12" s="131"/>
      <c r="G12" s="131"/>
      <c r="H12" s="131"/>
      <c r="I12" s="131"/>
      <c r="J12" s="132"/>
      <c r="K12" s="132"/>
      <c r="L12" s="127"/>
      <c r="M12" s="117">
        <f t="shared" si="0"/>
        <v>0</v>
      </c>
      <c r="N12" s="110"/>
    </row>
    <row r="13" spans="1:14" ht="15" customHeight="1">
      <c r="A13" s="128"/>
      <c r="B13" s="129"/>
      <c r="C13" s="142"/>
      <c r="D13" s="130"/>
      <c r="E13" s="130"/>
      <c r="F13" s="131"/>
      <c r="G13" s="131"/>
      <c r="H13" s="131"/>
      <c r="I13" s="131"/>
      <c r="J13" s="132"/>
      <c r="K13" s="132"/>
      <c r="L13" s="127"/>
      <c r="M13" s="117">
        <f t="shared" si="0"/>
        <v>0</v>
      </c>
      <c r="N13" s="110"/>
    </row>
    <row r="14" spans="1:14" ht="15" customHeight="1">
      <c r="A14" s="128"/>
      <c r="B14" s="129"/>
      <c r="C14" s="142"/>
      <c r="D14" s="130"/>
      <c r="E14" s="130"/>
      <c r="F14" s="131"/>
      <c r="G14" s="131"/>
      <c r="H14" s="131"/>
      <c r="I14" s="131"/>
      <c r="J14" s="132"/>
      <c r="K14" s="132"/>
      <c r="L14" s="127"/>
      <c r="M14" s="117">
        <f t="shared" si="0"/>
        <v>0</v>
      </c>
      <c r="N14" s="110"/>
    </row>
    <row r="15" spans="1:14" ht="15" customHeight="1" thickBot="1">
      <c r="A15" s="133"/>
      <c r="B15" s="134"/>
      <c r="C15" s="142"/>
      <c r="D15" s="135"/>
      <c r="E15" s="135"/>
      <c r="F15" s="136"/>
      <c r="G15" s="136"/>
      <c r="H15" s="136"/>
      <c r="I15" s="136"/>
      <c r="J15" s="137"/>
      <c r="K15" s="137"/>
      <c r="L15" s="138"/>
      <c r="M15" s="118">
        <f t="shared" si="0"/>
        <v>0</v>
      </c>
      <c r="N15" s="110"/>
    </row>
    <row r="16" spans="1:14" s="101" customFormat="1" ht="15" customHeight="1">
      <c r="A16" s="97"/>
      <c r="B16" s="98"/>
      <c r="C16" s="97"/>
      <c r="D16" s="97"/>
      <c r="E16" s="97"/>
      <c r="F16" s="97"/>
      <c r="G16" s="97"/>
      <c r="H16" s="97"/>
      <c r="I16" s="97"/>
      <c r="J16" s="99"/>
      <c r="K16" s="99"/>
      <c r="L16" s="100"/>
    </row>
    <row r="17" spans="1:14" s="101" customFormat="1" ht="15" customHeight="1">
      <c r="A17" s="97"/>
      <c r="B17" s="98"/>
      <c r="C17" s="97"/>
      <c r="D17" s="97"/>
      <c r="E17" s="97"/>
      <c r="F17" s="97"/>
      <c r="G17" s="97"/>
      <c r="H17" s="97"/>
      <c r="I17" s="97"/>
      <c r="J17" s="99"/>
      <c r="K17" s="99"/>
      <c r="L17" s="100"/>
    </row>
    <row r="18" spans="1:14" ht="18.600000000000001" customHeight="1" thickBot="1">
      <c r="A18" s="102" t="s">
        <v>115</v>
      </c>
      <c r="B18" s="103"/>
      <c r="C18" s="104"/>
      <c r="D18" s="104"/>
      <c r="E18" s="104"/>
      <c r="F18" s="104"/>
      <c r="G18" s="104"/>
      <c r="H18" s="104"/>
      <c r="I18" s="104"/>
      <c r="J18" s="104"/>
      <c r="K18" s="104"/>
      <c r="L18" s="105"/>
      <c r="M18" s="110"/>
      <c r="N18" s="110"/>
    </row>
    <row r="19" spans="1:14" ht="24" customHeight="1">
      <c r="A19" s="377" t="s">
        <v>26</v>
      </c>
      <c r="B19" s="373" t="s">
        <v>27</v>
      </c>
      <c r="C19" s="373" t="s">
        <v>28</v>
      </c>
      <c r="D19" s="379" t="s">
        <v>30</v>
      </c>
      <c r="E19" s="380"/>
      <c r="F19" s="381"/>
      <c r="G19" s="381"/>
      <c r="H19" s="381"/>
      <c r="I19" s="382"/>
      <c r="J19" s="373" t="s">
        <v>100</v>
      </c>
      <c r="K19" s="373" t="s">
        <v>29</v>
      </c>
      <c r="L19" s="373" t="s">
        <v>31</v>
      </c>
      <c r="M19" s="387" t="s">
        <v>127</v>
      </c>
      <c r="N19" s="110"/>
    </row>
    <row r="20" spans="1:14" ht="28.15" customHeight="1" thickBot="1">
      <c r="A20" s="378"/>
      <c r="B20" s="376"/>
      <c r="C20" s="376"/>
      <c r="D20" s="264" t="s">
        <v>95</v>
      </c>
      <c r="E20" s="264" t="s">
        <v>32</v>
      </c>
      <c r="F20" s="264" t="s">
        <v>89</v>
      </c>
      <c r="G20" s="264" t="s">
        <v>90</v>
      </c>
      <c r="H20" s="264" t="s">
        <v>61</v>
      </c>
      <c r="I20" s="264" t="s">
        <v>91</v>
      </c>
      <c r="J20" s="374"/>
      <c r="K20" s="376"/>
      <c r="L20" s="374"/>
      <c r="M20" s="388"/>
      <c r="N20" s="110"/>
    </row>
    <row r="21" spans="1:14" ht="15" customHeight="1">
      <c r="A21" s="140"/>
      <c r="B21" s="141"/>
      <c r="C21" s="142"/>
      <c r="D21" s="142"/>
      <c r="E21" s="142"/>
      <c r="F21" s="143"/>
      <c r="G21" s="143"/>
      <c r="H21" s="143"/>
      <c r="I21" s="143"/>
      <c r="J21" s="144"/>
      <c r="K21" s="144"/>
      <c r="L21" s="127"/>
      <c r="M21" s="119">
        <f>((E21*150)+(F21*250)+(H21*250))*C21</f>
        <v>0</v>
      </c>
      <c r="N21" s="110"/>
    </row>
    <row r="22" spans="1:14" ht="15" customHeight="1">
      <c r="A22" s="128"/>
      <c r="B22" s="129"/>
      <c r="C22" s="142"/>
      <c r="D22" s="130"/>
      <c r="E22" s="130"/>
      <c r="F22" s="131"/>
      <c r="G22" s="131"/>
      <c r="H22" s="131"/>
      <c r="I22" s="131"/>
      <c r="J22" s="132"/>
      <c r="K22" s="132"/>
      <c r="L22" s="127"/>
      <c r="M22" s="119">
        <f>((E22*150)+(F22*250)+(H22*250))*C22</f>
        <v>0</v>
      </c>
      <c r="N22" s="110"/>
    </row>
    <row r="23" spans="1:14" ht="15" customHeight="1">
      <c r="A23" s="128"/>
      <c r="B23" s="129"/>
      <c r="C23" s="142"/>
      <c r="D23" s="130"/>
      <c r="E23" s="130"/>
      <c r="F23" s="131"/>
      <c r="G23" s="131"/>
      <c r="H23" s="131"/>
      <c r="I23" s="131"/>
      <c r="J23" s="132"/>
      <c r="K23" s="132"/>
      <c r="L23" s="127"/>
      <c r="M23" s="119">
        <f>((E23*150)+(F23*250)+(H23*250))*C23</f>
        <v>0</v>
      </c>
      <c r="N23" s="110"/>
    </row>
    <row r="24" spans="1:14" ht="15" customHeight="1">
      <c r="A24" s="128"/>
      <c r="B24" s="129"/>
      <c r="C24" s="142"/>
      <c r="D24" s="130"/>
      <c r="E24" s="130"/>
      <c r="F24" s="131"/>
      <c r="G24" s="131"/>
      <c r="H24" s="131"/>
      <c r="I24" s="131"/>
      <c r="J24" s="132"/>
      <c r="K24" s="132"/>
      <c r="L24" s="127"/>
      <c r="M24" s="119">
        <f>((E24*150)+(F24*250)+(H24*250))*C24</f>
        <v>0</v>
      </c>
      <c r="N24" s="110"/>
    </row>
    <row r="25" spans="1:14" ht="15" customHeight="1" thickBot="1">
      <c r="A25" s="133"/>
      <c r="B25" s="134"/>
      <c r="C25" s="142"/>
      <c r="D25" s="135"/>
      <c r="E25" s="135"/>
      <c r="F25" s="136"/>
      <c r="G25" s="136"/>
      <c r="H25" s="136"/>
      <c r="I25" s="136"/>
      <c r="J25" s="137"/>
      <c r="K25" s="137"/>
      <c r="L25" s="138"/>
      <c r="M25" s="120">
        <f>((E25*150)+(F25*250)+(H25*250))*C25</f>
        <v>0</v>
      </c>
      <c r="N25" s="110"/>
    </row>
    <row r="26" spans="1:14" ht="15" customHeight="1">
      <c r="A26" s="20"/>
      <c r="B26" s="21"/>
      <c r="C26" s="20"/>
      <c r="D26" s="20"/>
      <c r="E26" s="20"/>
      <c r="F26" s="20"/>
      <c r="G26" s="20"/>
      <c r="H26" s="20"/>
      <c r="I26" s="20"/>
      <c r="J26" s="22"/>
      <c r="K26" s="22"/>
      <c r="L26" s="22"/>
      <c r="M26" s="110"/>
      <c r="N26" s="110"/>
    </row>
    <row r="27" spans="1:14" ht="15" customHeight="1">
      <c r="A27" s="23"/>
      <c r="B27" s="23"/>
      <c r="C27" s="23"/>
      <c r="D27" s="23"/>
      <c r="E27" s="24"/>
      <c r="F27" s="24"/>
      <c r="G27" s="24"/>
      <c r="H27" s="24"/>
      <c r="I27" s="25"/>
      <c r="J27" s="91" t="s">
        <v>94</v>
      </c>
      <c r="K27" s="92"/>
      <c r="L27" s="93">
        <f>SUM(L7:L25)</f>
        <v>0</v>
      </c>
      <c r="M27" s="110"/>
      <c r="N27" s="110"/>
    </row>
    <row r="28" spans="1:14" ht="15" customHeight="1">
      <c r="A28" s="26"/>
      <c r="B28" s="27"/>
      <c r="C28" s="27"/>
      <c r="D28" s="27"/>
      <c r="E28" s="27"/>
      <c r="F28" s="27"/>
      <c r="G28" s="27"/>
      <c r="H28" s="27"/>
      <c r="I28" s="27"/>
      <c r="J28" s="386" t="s">
        <v>92</v>
      </c>
      <c r="K28" s="386"/>
      <c r="L28" s="386"/>
      <c r="M28" s="110"/>
      <c r="N28" s="110"/>
    </row>
    <row r="29" spans="1:14" ht="15" customHeight="1">
      <c r="A29" s="28"/>
      <c r="B29" s="27"/>
      <c r="C29" s="27"/>
      <c r="D29" s="27"/>
      <c r="E29" s="27"/>
      <c r="F29" s="27"/>
      <c r="G29" s="27"/>
      <c r="H29" s="27"/>
      <c r="I29" s="27"/>
      <c r="J29" s="94" t="s">
        <v>93</v>
      </c>
      <c r="K29" s="94"/>
      <c r="L29" s="94"/>
      <c r="M29" s="110"/>
      <c r="N29" s="110"/>
    </row>
    <row r="30" spans="1:14" ht="15" customHeight="1">
      <c r="A30" s="375" t="s">
        <v>33</v>
      </c>
      <c r="B30" s="375"/>
      <c r="C30" s="375"/>
      <c r="D30" s="383"/>
      <c r="E30" s="384"/>
      <c r="F30" s="385"/>
      <c r="G30" s="26"/>
      <c r="H30" s="26"/>
      <c r="I30" s="27"/>
      <c r="J30" s="27"/>
      <c r="K30" s="27"/>
      <c r="L30" s="27"/>
      <c r="M30" s="110"/>
      <c r="N30" s="110"/>
    </row>
    <row r="31" spans="1:14" ht="15" customHeight="1">
      <c r="A31" s="29"/>
      <c r="B31" s="29"/>
      <c r="C31" s="29"/>
      <c r="D31" s="18"/>
      <c r="E31" s="30"/>
      <c r="F31" s="30"/>
      <c r="G31" s="30"/>
      <c r="H31" s="30"/>
      <c r="I31" s="18"/>
      <c r="J31" s="372"/>
      <c r="K31" s="372"/>
      <c r="L31" s="372"/>
      <c r="M31" s="110"/>
      <c r="N31" s="110"/>
    </row>
  </sheetData>
  <sheetProtection algorithmName="SHA-512" hashValue="RVpfR/1L9zussYKpOrhtcIaFDDXjAi6GVcjdyWit+IJ1s6ncxuNnF+pw/jJiqvo2JoPafppb+4BgffwTQr+AIA==" saltValue="M7lhxyaP4KwoBk8pGrj86w==" spinCount="100000" sheet="1" objects="1" scenarios="1" selectLockedCells="1"/>
  <mergeCells count="22">
    <mergeCell ref="M5:M6"/>
    <mergeCell ref="M19:M20"/>
    <mergeCell ref="A1:I1"/>
    <mergeCell ref="A3:I3"/>
    <mergeCell ref="A5:A6"/>
    <mergeCell ref="B5:B6"/>
    <mergeCell ref="C5:C6"/>
    <mergeCell ref="D5:I5"/>
    <mergeCell ref="L5:L6"/>
    <mergeCell ref="J31:L31"/>
    <mergeCell ref="J5:J6"/>
    <mergeCell ref="L19:L20"/>
    <mergeCell ref="A30:C30"/>
    <mergeCell ref="K5:K6"/>
    <mergeCell ref="A19:A20"/>
    <mergeCell ref="B19:B20"/>
    <mergeCell ref="C19:C20"/>
    <mergeCell ref="D19:I19"/>
    <mergeCell ref="J19:J20"/>
    <mergeCell ref="K19:K20"/>
    <mergeCell ref="D30:F30"/>
    <mergeCell ref="J28:L28"/>
  </mergeCells>
  <conditionalFormatting sqref="L7">
    <cfRule type="cellIs" dxfId="59" priority="17" operator="greaterThan">
      <formula>$M$7</formula>
    </cfRule>
  </conditionalFormatting>
  <conditionalFormatting sqref="L21">
    <cfRule type="cellIs" dxfId="58" priority="16" operator="greaterThan">
      <formula>$M$21</formula>
    </cfRule>
  </conditionalFormatting>
  <conditionalFormatting sqref="L8">
    <cfRule type="cellIs" dxfId="57" priority="14" operator="greaterThan">
      <formula>$M$8</formula>
    </cfRule>
  </conditionalFormatting>
  <conditionalFormatting sqref="L9">
    <cfRule type="cellIs" dxfId="56" priority="13" operator="greaterThan">
      <formula>$M$9</formula>
    </cfRule>
  </conditionalFormatting>
  <conditionalFormatting sqref="L10">
    <cfRule type="cellIs" dxfId="55" priority="12" operator="greaterThan">
      <formula>$M$10</formula>
    </cfRule>
  </conditionalFormatting>
  <conditionalFormatting sqref="L11">
    <cfRule type="cellIs" dxfId="54" priority="11" operator="greaterThan">
      <formula>$M$11</formula>
    </cfRule>
  </conditionalFormatting>
  <conditionalFormatting sqref="L12">
    <cfRule type="cellIs" dxfId="53" priority="10" operator="greaterThan">
      <formula>$M$12</formula>
    </cfRule>
  </conditionalFormatting>
  <conditionalFormatting sqref="L13">
    <cfRule type="cellIs" dxfId="52" priority="9" operator="greaterThan">
      <formula>$M$13</formula>
    </cfRule>
  </conditionalFormatting>
  <conditionalFormatting sqref="L14">
    <cfRule type="cellIs" dxfId="51" priority="8" operator="greaterThan">
      <formula>$M$14</formula>
    </cfRule>
  </conditionalFormatting>
  <conditionalFormatting sqref="L15">
    <cfRule type="cellIs" dxfId="50" priority="7" operator="greaterThan">
      <formula>$M$15</formula>
    </cfRule>
  </conditionalFormatting>
  <conditionalFormatting sqref="L22">
    <cfRule type="cellIs" dxfId="49" priority="6" operator="greaterThan">
      <formula>$M$22</formula>
    </cfRule>
  </conditionalFormatting>
  <conditionalFormatting sqref="L23">
    <cfRule type="cellIs" dxfId="48" priority="5" operator="greaterThan">
      <formula>$M$23</formula>
    </cfRule>
  </conditionalFormatting>
  <conditionalFormatting sqref="L24">
    <cfRule type="cellIs" dxfId="47" priority="4" operator="greaterThan">
      <formula>$M$24</formula>
    </cfRule>
  </conditionalFormatting>
  <conditionalFormatting sqref="L25">
    <cfRule type="cellIs" dxfId="46" priority="3" operator="greaterThan">
      <formula>$M$25</formula>
    </cfRule>
  </conditionalFormatting>
  <conditionalFormatting sqref="C7:C15">
    <cfRule type="cellIs" dxfId="45" priority="2" operator="notBetween">
      <formula>7</formula>
      <formula>21</formula>
    </cfRule>
  </conditionalFormatting>
  <conditionalFormatting sqref="C21:C25">
    <cfRule type="cellIs" dxfId="44" priority="1" operator="notBetween">
      <formula>7</formula>
      <formula>21</formula>
    </cfRule>
  </conditionalFormatting>
  <pageMargins left="0.75" right="0.75" top="1" bottom="1" header="0.4921259845" footer="0.4921259845"/>
  <pageSetup paperSize="9" scale="8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1:I31"/>
  <sheetViews>
    <sheetView zoomScaleSheetLayoutView="100" workbookViewId="0">
      <selection activeCell="G8" sqref="G8"/>
    </sheetView>
  </sheetViews>
  <sheetFormatPr defaultColWidth="9.140625" defaultRowHeight="12.75"/>
  <cols>
    <col min="1" max="1" width="2.85546875" style="157" customWidth="1"/>
    <col min="2" max="2" width="29.7109375" style="44" customWidth="1"/>
    <col min="3" max="3" width="11" style="44" customWidth="1"/>
    <col min="4" max="4" width="13.5703125" style="12" customWidth="1"/>
    <col min="5" max="5" width="9.42578125" style="44" customWidth="1"/>
    <col min="6" max="6" width="10.7109375" style="44" customWidth="1"/>
    <col min="7" max="7" width="23.85546875" style="12" customWidth="1"/>
    <col min="8" max="8" width="11.5703125" style="12" customWidth="1"/>
    <col min="9" max="9" width="2.85546875" style="12" customWidth="1"/>
    <col min="10" max="16384" width="9.140625" style="12"/>
  </cols>
  <sheetData>
    <row r="1" spans="1:9" ht="25.5" customHeight="1">
      <c r="A1" s="31"/>
      <c r="B1" s="366"/>
      <c r="C1" s="366"/>
      <c r="D1" s="366"/>
      <c r="E1" s="366"/>
      <c r="F1" s="366"/>
      <c r="G1" s="366"/>
      <c r="H1" s="113" t="s">
        <v>56</v>
      </c>
      <c r="I1" s="112"/>
    </row>
    <row r="2" spans="1:9" ht="15" customHeight="1">
      <c r="A2" s="31"/>
      <c r="B2" s="32"/>
      <c r="C2" s="33"/>
      <c r="D2" s="31"/>
      <c r="E2" s="33"/>
      <c r="F2" s="33"/>
      <c r="G2" s="1"/>
      <c r="H2" s="112"/>
      <c r="I2" s="112"/>
    </row>
    <row r="3" spans="1:9" ht="15" customHeight="1">
      <c r="A3" s="31"/>
      <c r="B3" s="398" t="s">
        <v>62</v>
      </c>
      <c r="C3" s="398"/>
      <c r="D3" s="398"/>
      <c r="E3" s="398"/>
      <c r="F3" s="398"/>
      <c r="G3" s="398"/>
      <c r="H3" s="399"/>
      <c r="I3" s="112"/>
    </row>
    <row r="4" spans="1:9" ht="15" customHeight="1">
      <c r="A4" s="31"/>
      <c r="B4" s="400" t="s">
        <v>117</v>
      </c>
      <c r="C4" s="400"/>
      <c r="D4" s="400"/>
      <c r="E4" s="400"/>
      <c r="F4" s="400"/>
      <c r="G4" s="400"/>
      <c r="H4" s="399"/>
      <c r="I4" s="112"/>
    </row>
    <row r="5" spans="1:9" ht="15" customHeight="1" thickBot="1">
      <c r="A5" s="31"/>
      <c r="B5" s="32"/>
      <c r="C5" s="33"/>
      <c r="D5" s="31"/>
      <c r="E5" s="33"/>
      <c r="F5" s="33"/>
      <c r="G5" s="31"/>
      <c r="H5" s="112"/>
      <c r="I5" s="112"/>
    </row>
    <row r="6" spans="1:9" ht="19.5" customHeight="1">
      <c r="A6" s="31"/>
      <c r="B6" s="389" t="s">
        <v>35</v>
      </c>
      <c r="C6" s="391" t="s">
        <v>27</v>
      </c>
      <c r="D6" s="391" t="s">
        <v>36</v>
      </c>
      <c r="E6" s="391" t="s">
        <v>28</v>
      </c>
      <c r="F6" s="391" t="s">
        <v>37</v>
      </c>
      <c r="G6" s="391" t="s">
        <v>38</v>
      </c>
      <c r="H6" s="396" t="s">
        <v>127</v>
      </c>
      <c r="I6" s="112"/>
    </row>
    <row r="7" spans="1:9" ht="40.5" customHeight="1" thickBot="1">
      <c r="A7" s="31"/>
      <c r="B7" s="390"/>
      <c r="C7" s="392"/>
      <c r="D7" s="392"/>
      <c r="E7" s="392"/>
      <c r="F7" s="392"/>
      <c r="G7" s="392"/>
      <c r="H7" s="397"/>
      <c r="I7" s="112"/>
    </row>
    <row r="8" spans="1:9" ht="15" customHeight="1">
      <c r="A8" s="31"/>
      <c r="B8" s="145"/>
      <c r="C8" s="146"/>
      <c r="D8" s="147"/>
      <c r="E8" s="148"/>
      <c r="F8" s="148"/>
      <c r="G8" s="127"/>
      <c r="H8" s="121">
        <f>E8*F8*350</f>
        <v>0</v>
      </c>
      <c r="I8" s="112"/>
    </row>
    <row r="9" spans="1:9" ht="15" customHeight="1">
      <c r="A9" s="31"/>
      <c r="B9" s="149"/>
      <c r="C9" s="150"/>
      <c r="D9" s="151"/>
      <c r="E9" s="152"/>
      <c r="F9" s="152"/>
      <c r="G9" s="127"/>
      <c r="H9" s="121">
        <f t="shared" ref="H9:H24" si="0">E9*F9*350</f>
        <v>0</v>
      </c>
      <c r="I9" s="112"/>
    </row>
    <row r="10" spans="1:9" ht="15" customHeight="1">
      <c r="A10" s="31"/>
      <c r="B10" s="149"/>
      <c r="C10" s="150"/>
      <c r="D10" s="151"/>
      <c r="E10" s="152"/>
      <c r="F10" s="152"/>
      <c r="G10" s="127"/>
      <c r="H10" s="121">
        <f t="shared" si="0"/>
        <v>0</v>
      </c>
      <c r="I10" s="112"/>
    </row>
    <row r="11" spans="1:9" ht="15" customHeight="1">
      <c r="A11" s="31"/>
      <c r="B11" s="149"/>
      <c r="C11" s="150"/>
      <c r="D11" s="151"/>
      <c r="E11" s="152"/>
      <c r="F11" s="152"/>
      <c r="G11" s="127"/>
      <c r="H11" s="121">
        <f t="shared" si="0"/>
        <v>0</v>
      </c>
      <c r="I11" s="112"/>
    </row>
    <row r="12" spans="1:9" ht="15" customHeight="1">
      <c r="A12" s="31"/>
      <c r="B12" s="149"/>
      <c r="C12" s="150"/>
      <c r="D12" s="151"/>
      <c r="E12" s="152"/>
      <c r="F12" s="152"/>
      <c r="G12" s="127"/>
      <c r="H12" s="121">
        <f t="shared" si="0"/>
        <v>0</v>
      </c>
      <c r="I12" s="112"/>
    </row>
    <row r="13" spans="1:9" ht="15" customHeight="1">
      <c r="A13" s="31"/>
      <c r="B13" s="149"/>
      <c r="C13" s="150"/>
      <c r="D13" s="151"/>
      <c r="E13" s="152"/>
      <c r="F13" s="152"/>
      <c r="G13" s="127"/>
      <c r="H13" s="121">
        <f t="shared" si="0"/>
        <v>0</v>
      </c>
      <c r="I13" s="112"/>
    </row>
    <row r="14" spans="1:9" ht="15" customHeight="1">
      <c r="A14" s="31"/>
      <c r="B14" s="149"/>
      <c r="C14" s="150"/>
      <c r="D14" s="151"/>
      <c r="E14" s="152"/>
      <c r="F14" s="152"/>
      <c r="G14" s="127"/>
      <c r="H14" s="121">
        <f t="shared" si="0"/>
        <v>0</v>
      </c>
      <c r="I14" s="112"/>
    </row>
    <row r="15" spans="1:9" ht="15" customHeight="1">
      <c r="A15" s="31"/>
      <c r="B15" s="149"/>
      <c r="C15" s="150"/>
      <c r="D15" s="151"/>
      <c r="E15" s="152"/>
      <c r="F15" s="152"/>
      <c r="G15" s="127"/>
      <c r="H15" s="121">
        <f t="shared" si="0"/>
        <v>0</v>
      </c>
      <c r="I15" s="112"/>
    </row>
    <row r="16" spans="1:9" ht="15" customHeight="1">
      <c r="A16" s="31"/>
      <c r="B16" s="149"/>
      <c r="C16" s="150"/>
      <c r="D16" s="151"/>
      <c r="E16" s="152"/>
      <c r="F16" s="152"/>
      <c r="G16" s="127"/>
      <c r="H16" s="121">
        <f t="shared" si="0"/>
        <v>0</v>
      </c>
      <c r="I16" s="112"/>
    </row>
    <row r="17" spans="1:9" ht="15" customHeight="1">
      <c r="A17" s="31"/>
      <c r="B17" s="149"/>
      <c r="C17" s="150"/>
      <c r="D17" s="151"/>
      <c r="E17" s="152"/>
      <c r="F17" s="152"/>
      <c r="G17" s="127"/>
      <c r="H17" s="121">
        <f t="shared" si="0"/>
        <v>0</v>
      </c>
      <c r="I17" s="112"/>
    </row>
    <row r="18" spans="1:9" ht="15" customHeight="1">
      <c r="A18" s="31"/>
      <c r="B18" s="149"/>
      <c r="C18" s="150"/>
      <c r="D18" s="151"/>
      <c r="E18" s="152"/>
      <c r="F18" s="152"/>
      <c r="G18" s="127"/>
      <c r="H18" s="121">
        <f t="shared" si="0"/>
        <v>0</v>
      </c>
      <c r="I18" s="112"/>
    </row>
    <row r="19" spans="1:9" ht="15" customHeight="1">
      <c r="A19" s="31"/>
      <c r="B19" s="149"/>
      <c r="C19" s="150"/>
      <c r="D19" s="151"/>
      <c r="E19" s="152"/>
      <c r="F19" s="152"/>
      <c r="G19" s="127"/>
      <c r="H19" s="121">
        <f t="shared" si="0"/>
        <v>0</v>
      </c>
      <c r="I19" s="112"/>
    </row>
    <row r="20" spans="1:9" ht="15" customHeight="1">
      <c r="A20" s="31"/>
      <c r="B20" s="149"/>
      <c r="C20" s="150"/>
      <c r="D20" s="151"/>
      <c r="E20" s="152"/>
      <c r="F20" s="152"/>
      <c r="G20" s="127"/>
      <c r="H20" s="121">
        <f t="shared" si="0"/>
        <v>0</v>
      </c>
      <c r="I20" s="112"/>
    </row>
    <row r="21" spans="1:9" ht="15" customHeight="1">
      <c r="A21" s="31"/>
      <c r="B21" s="149"/>
      <c r="C21" s="150"/>
      <c r="D21" s="151"/>
      <c r="E21" s="152"/>
      <c r="F21" s="152"/>
      <c r="G21" s="127"/>
      <c r="H21" s="121">
        <f t="shared" si="0"/>
        <v>0</v>
      </c>
      <c r="I21" s="112"/>
    </row>
    <row r="22" spans="1:9" ht="15" customHeight="1">
      <c r="A22" s="31"/>
      <c r="B22" s="149"/>
      <c r="C22" s="150"/>
      <c r="D22" s="151"/>
      <c r="E22" s="152"/>
      <c r="F22" s="152"/>
      <c r="G22" s="127"/>
      <c r="H22" s="121">
        <f t="shared" si="0"/>
        <v>0</v>
      </c>
      <c r="I22" s="112"/>
    </row>
    <row r="23" spans="1:9" ht="15" customHeight="1">
      <c r="A23" s="31"/>
      <c r="B23" s="149"/>
      <c r="C23" s="150"/>
      <c r="D23" s="151"/>
      <c r="E23" s="152"/>
      <c r="F23" s="152"/>
      <c r="G23" s="127"/>
      <c r="H23" s="121">
        <f t="shared" si="0"/>
        <v>0</v>
      </c>
      <c r="I23" s="112"/>
    </row>
    <row r="24" spans="1:9" ht="15" customHeight="1" thickBot="1">
      <c r="A24" s="31"/>
      <c r="B24" s="153"/>
      <c r="C24" s="154"/>
      <c r="D24" s="155"/>
      <c r="E24" s="156"/>
      <c r="F24" s="156"/>
      <c r="G24" s="138"/>
      <c r="H24" s="122">
        <f t="shared" si="0"/>
        <v>0</v>
      </c>
      <c r="I24" s="112"/>
    </row>
    <row r="25" spans="1:9" ht="15" customHeight="1" thickBot="1">
      <c r="A25" s="31"/>
      <c r="B25" s="34"/>
      <c r="C25" s="35"/>
      <c r="D25" s="36"/>
      <c r="E25" s="34"/>
      <c r="F25" s="34"/>
      <c r="G25" s="36"/>
      <c r="H25" s="112"/>
      <c r="I25" s="112"/>
    </row>
    <row r="26" spans="1:9" ht="15" customHeight="1" thickBot="1">
      <c r="A26" s="31"/>
      <c r="B26" s="401"/>
      <c r="C26" s="401"/>
      <c r="D26" s="401"/>
      <c r="E26" s="401"/>
      <c r="F26" s="401"/>
      <c r="G26" s="265">
        <f>SUM(G8:G24)</f>
        <v>0</v>
      </c>
      <c r="H26" s="112"/>
      <c r="I26" s="112"/>
    </row>
    <row r="27" spans="1:9" ht="15" customHeight="1">
      <c r="A27" s="31"/>
      <c r="B27" s="37"/>
      <c r="C27" s="37"/>
      <c r="D27" s="37"/>
      <c r="E27" s="37"/>
      <c r="F27" s="37"/>
      <c r="G27" s="38"/>
      <c r="H27" s="112"/>
      <c r="I27" s="112"/>
    </row>
    <row r="28" spans="1:9" ht="15" customHeight="1">
      <c r="A28" s="31"/>
      <c r="B28" s="39"/>
      <c r="C28" s="39"/>
      <c r="D28" s="11"/>
      <c r="E28" s="39"/>
      <c r="F28" s="39"/>
      <c r="G28" s="11"/>
      <c r="H28" s="112"/>
      <c r="I28" s="112"/>
    </row>
    <row r="29" spans="1:9" ht="15" customHeight="1">
      <c r="A29" s="31"/>
      <c r="B29" s="306" t="s">
        <v>33</v>
      </c>
      <c r="C29" s="306"/>
      <c r="D29" s="393"/>
      <c r="E29" s="394"/>
      <c r="F29" s="394"/>
      <c r="G29" s="395"/>
      <c r="H29" s="112"/>
      <c r="I29" s="112"/>
    </row>
    <row r="30" spans="1:9" ht="15" customHeight="1">
      <c r="A30" s="31"/>
      <c r="B30" s="40"/>
      <c r="C30" s="40"/>
      <c r="D30" s="41"/>
      <c r="E30" s="40"/>
      <c r="F30" s="40"/>
      <c r="G30" s="41"/>
      <c r="H30" s="112"/>
      <c r="I30" s="112"/>
    </row>
    <row r="31" spans="1:9" ht="15" customHeight="1">
      <c r="A31" s="31"/>
      <c r="B31" s="42"/>
      <c r="C31" s="43"/>
      <c r="D31" s="1"/>
      <c r="E31" s="43"/>
      <c r="F31" s="43"/>
      <c r="G31" s="1"/>
      <c r="H31" s="112"/>
      <c r="I31" s="112"/>
    </row>
  </sheetData>
  <sheetProtection algorithmName="SHA-512" hashValue="2dhF8VJqCyy9LxqdzBfpZQTqXBQATE8fv4vivM7gI+IVnIU+AKwMejsM1bYDFXOj2i0fGzrevPZTS7xl7PrV1A==" saltValue="QjapixV7FI7up6YZ9+0a1Q==" spinCount="100000" sheet="1" objects="1" scenarios="1" selectLockedCells="1"/>
  <mergeCells count="13">
    <mergeCell ref="D29:G29"/>
    <mergeCell ref="H6:H7"/>
    <mergeCell ref="B3:H3"/>
    <mergeCell ref="B4:H4"/>
    <mergeCell ref="B26:F26"/>
    <mergeCell ref="B29:C29"/>
    <mergeCell ref="B1:G1"/>
    <mergeCell ref="B6:B7"/>
    <mergeCell ref="C6:C7"/>
    <mergeCell ref="D6:D7"/>
    <mergeCell ref="E6:E7"/>
    <mergeCell ref="F6:F7"/>
    <mergeCell ref="G6:G7"/>
  </mergeCells>
  <conditionalFormatting sqref="G8">
    <cfRule type="cellIs" dxfId="43" priority="17" operator="greaterThan">
      <formula>$H$8</formula>
    </cfRule>
  </conditionalFormatting>
  <conditionalFormatting sqref="G9">
    <cfRule type="cellIs" dxfId="42" priority="16" operator="greaterThan">
      <formula>$H$9</formula>
    </cfRule>
  </conditionalFormatting>
  <conditionalFormatting sqref="G10">
    <cfRule type="cellIs" dxfId="41" priority="15" operator="greaterThan">
      <formula>$H$10</formula>
    </cfRule>
  </conditionalFormatting>
  <conditionalFormatting sqref="G11">
    <cfRule type="cellIs" dxfId="40" priority="14" operator="greaterThan">
      <formula>$H$11</formula>
    </cfRule>
  </conditionalFormatting>
  <conditionalFormatting sqref="G12">
    <cfRule type="cellIs" dxfId="39" priority="13" operator="greaterThan">
      <formula>$H$12</formula>
    </cfRule>
  </conditionalFormatting>
  <conditionalFormatting sqref="G13">
    <cfRule type="cellIs" dxfId="38" priority="12" operator="greaterThan">
      <formula>$H$13</formula>
    </cfRule>
  </conditionalFormatting>
  <conditionalFormatting sqref="G14">
    <cfRule type="cellIs" dxfId="37" priority="11" operator="greaterThan">
      <formula>$H$14</formula>
    </cfRule>
  </conditionalFormatting>
  <conditionalFormatting sqref="G15">
    <cfRule type="cellIs" dxfId="36" priority="10" operator="greaterThan">
      <formula>$H$15</formula>
    </cfRule>
  </conditionalFormatting>
  <conditionalFormatting sqref="G16">
    <cfRule type="cellIs" dxfId="35" priority="9" operator="greaterThan">
      <formula>$H$16</formula>
    </cfRule>
  </conditionalFormatting>
  <conditionalFormatting sqref="G17">
    <cfRule type="cellIs" dxfId="34" priority="8" operator="greaterThan">
      <formula>$H$17</formula>
    </cfRule>
  </conditionalFormatting>
  <conditionalFormatting sqref="G18">
    <cfRule type="cellIs" dxfId="33" priority="7" operator="greaterThan">
      <formula>$H$18</formula>
    </cfRule>
  </conditionalFormatting>
  <conditionalFormatting sqref="G19">
    <cfRule type="cellIs" dxfId="32" priority="6" operator="greaterThan">
      <formula>$H$19</formula>
    </cfRule>
  </conditionalFormatting>
  <conditionalFormatting sqref="G20">
    <cfRule type="cellIs" dxfId="31" priority="5" operator="greaterThan">
      <formula>$H$20</formula>
    </cfRule>
  </conditionalFormatting>
  <conditionalFormatting sqref="G21">
    <cfRule type="cellIs" dxfId="30" priority="4" operator="greaterThan">
      <formula>$H$21</formula>
    </cfRule>
  </conditionalFormatting>
  <conditionalFormatting sqref="G22">
    <cfRule type="cellIs" dxfId="29" priority="3" operator="greaterThan">
      <formula>$H$22</formula>
    </cfRule>
  </conditionalFormatting>
  <conditionalFormatting sqref="G23">
    <cfRule type="cellIs" dxfId="28" priority="2" operator="greaterThan">
      <formula>$H$23</formula>
    </cfRule>
  </conditionalFormatting>
  <conditionalFormatting sqref="G24">
    <cfRule type="cellIs" dxfId="27" priority="1" operator="greaterThan">
      <formula>$H$24</formula>
    </cfRule>
  </conditionalFormatting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fitToPage="1"/>
  </sheetPr>
  <dimension ref="A1:N35"/>
  <sheetViews>
    <sheetView tabSelected="1" zoomScaleSheetLayoutView="100" workbookViewId="0">
      <selection activeCell="B7" sqref="B7"/>
    </sheetView>
  </sheetViews>
  <sheetFormatPr defaultColWidth="9.140625" defaultRowHeight="22.5" customHeight="1"/>
  <cols>
    <col min="1" max="1" width="2.5703125" style="157" customWidth="1"/>
    <col min="2" max="2" width="22.140625" style="69" customWidth="1"/>
    <col min="3" max="3" width="12.140625" style="12" customWidth="1"/>
    <col min="4" max="4" width="13.28515625" style="49" customWidth="1"/>
    <col min="5" max="6" width="11.42578125" style="12" customWidth="1"/>
    <col min="7" max="7" width="11.42578125" style="74" customWidth="1"/>
    <col min="8" max="9" width="14.85546875" style="74" customWidth="1"/>
    <col min="10" max="10" width="17.5703125" style="74" customWidth="1"/>
    <col min="11" max="11" width="14.140625" style="12" customWidth="1"/>
    <col min="12" max="12" width="12.42578125" style="12" customWidth="1"/>
    <col min="13" max="13" width="9.85546875" style="12" customWidth="1"/>
    <col min="14" max="14" width="2.5703125" style="12" customWidth="1"/>
    <col min="15" max="16384" width="9.140625" style="12"/>
  </cols>
  <sheetData>
    <row r="1" spans="1:14" ht="24" customHeight="1">
      <c r="A1" s="266"/>
      <c r="B1" s="45"/>
      <c r="C1" s="1"/>
      <c r="D1" s="46"/>
      <c r="E1" s="1"/>
      <c r="F1" s="1"/>
      <c r="G1" s="47"/>
      <c r="H1" s="47"/>
      <c r="I1" s="47"/>
      <c r="J1" s="47"/>
      <c r="K1" s="83"/>
      <c r="L1" s="276"/>
      <c r="M1" s="113" t="s">
        <v>84</v>
      </c>
      <c r="N1" s="112"/>
    </row>
    <row r="2" spans="1:14" ht="27.75" customHeight="1">
      <c r="A2" s="266"/>
      <c r="B2" s="45"/>
      <c r="C2" s="413" t="s">
        <v>39</v>
      </c>
      <c r="D2" s="413"/>
      <c r="E2" s="413"/>
      <c r="F2" s="413"/>
      <c r="G2" s="413"/>
      <c r="H2" s="413"/>
      <c r="I2" s="413"/>
      <c r="J2" s="413"/>
      <c r="K2" s="413"/>
      <c r="L2" s="277"/>
      <c r="M2" s="112"/>
      <c r="N2" s="112"/>
    </row>
    <row r="3" spans="1:14" ht="6" customHeight="1" thickBot="1">
      <c r="A3" s="266"/>
      <c r="B3" s="45"/>
      <c r="C3" s="48"/>
      <c r="D3" s="48"/>
      <c r="E3" s="48"/>
      <c r="F3" s="48"/>
      <c r="G3" s="48"/>
      <c r="H3" s="48"/>
      <c r="I3" s="48"/>
      <c r="J3" s="48"/>
      <c r="K3" s="48"/>
      <c r="L3" s="48"/>
      <c r="M3" s="112"/>
      <c r="N3" s="112"/>
    </row>
    <row r="4" spans="1:14" s="49" customFormat="1" ht="33.75" customHeight="1">
      <c r="A4" s="267"/>
      <c r="B4" s="414" t="s">
        <v>26</v>
      </c>
      <c r="C4" s="416" t="s">
        <v>27</v>
      </c>
      <c r="D4" s="416" t="s">
        <v>67</v>
      </c>
      <c r="E4" s="418" t="s">
        <v>37</v>
      </c>
      <c r="F4" s="419"/>
      <c r="G4" s="422" t="s">
        <v>40</v>
      </c>
      <c r="H4" s="420" t="s">
        <v>65</v>
      </c>
      <c r="I4" s="421"/>
      <c r="J4" s="420" t="s">
        <v>41</v>
      </c>
      <c r="K4" s="424"/>
      <c r="L4" s="382"/>
      <c r="M4" s="411" t="s">
        <v>127</v>
      </c>
      <c r="N4" s="273"/>
    </row>
    <row r="5" spans="1:14" s="50" customFormat="1" ht="60" customHeight="1" thickBot="1">
      <c r="A5" s="268"/>
      <c r="B5" s="415"/>
      <c r="C5" s="417"/>
      <c r="D5" s="417"/>
      <c r="E5" s="198" t="s">
        <v>66</v>
      </c>
      <c r="F5" s="199" t="s">
        <v>42</v>
      </c>
      <c r="G5" s="423"/>
      <c r="H5" s="199" t="s">
        <v>43</v>
      </c>
      <c r="I5" s="199" t="s">
        <v>44</v>
      </c>
      <c r="J5" s="199" t="s">
        <v>157</v>
      </c>
      <c r="K5" s="198" t="s">
        <v>158</v>
      </c>
      <c r="L5" s="449" t="s">
        <v>159</v>
      </c>
      <c r="M5" s="412"/>
      <c r="N5" s="114"/>
    </row>
    <row r="6" spans="1:14" s="50" customFormat="1" ht="15" customHeight="1" thickBot="1">
      <c r="A6" s="268"/>
      <c r="B6" s="446" t="s">
        <v>45</v>
      </c>
      <c r="C6" s="447"/>
      <c r="D6" s="437" t="s">
        <v>154</v>
      </c>
      <c r="E6" s="438">
        <f>SUM(E7:E12)</f>
        <v>0</v>
      </c>
      <c r="F6" s="438">
        <f>SUM(F7:F12)</f>
        <v>0</v>
      </c>
      <c r="G6" s="438">
        <f>SUM(G7:G12)</f>
        <v>0</v>
      </c>
      <c r="H6" s="439">
        <f>SUM(H7:H12)</f>
        <v>0</v>
      </c>
      <c r="I6" s="439">
        <f>SUM(I7:I12)</f>
        <v>0</v>
      </c>
      <c r="J6" s="439">
        <f>SUM(J7:J12)</f>
        <v>0</v>
      </c>
      <c r="K6" s="448">
        <f>SUM(K7:K12)</f>
        <v>0</v>
      </c>
      <c r="L6" s="450">
        <f>SUM(L7:L12)</f>
        <v>0</v>
      </c>
      <c r="M6" s="440">
        <f>SUM(M7:M12)</f>
        <v>0</v>
      </c>
      <c r="N6" s="114"/>
    </row>
    <row r="7" spans="1:14" s="50" customFormat="1" ht="15" customHeight="1">
      <c r="A7" s="268"/>
      <c r="B7" s="429"/>
      <c r="C7" s="430"/>
      <c r="D7" s="431"/>
      <c r="E7" s="432"/>
      <c r="F7" s="432"/>
      <c r="G7" s="432"/>
      <c r="H7" s="433"/>
      <c r="I7" s="433"/>
      <c r="J7" s="434"/>
      <c r="K7" s="454"/>
      <c r="L7" s="435">
        <f>J7+K7</f>
        <v>0</v>
      </c>
      <c r="M7" s="436">
        <f>(H7/2)+((E7+F7)*D7)*350</f>
        <v>0</v>
      </c>
      <c r="N7" s="114"/>
    </row>
    <row r="8" spans="1:14" s="50" customFormat="1" ht="15" customHeight="1">
      <c r="A8" s="268"/>
      <c r="B8" s="279"/>
      <c r="C8" s="158"/>
      <c r="D8" s="289"/>
      <c r="E8" s="288"/>
      <c r="F8" s="288"/>
      <c r="G8" s="288"/>
      <c r="H8" s="160"/>
      <c r="I8" s="160"/>
      <c r="J8" s="283"/>
      <c r="K8" s="455"/>
      <c r="L8" s="287">
        <f>J8+K8</f>
        <v>0</v>
      </c>
      <c r="M8" s="425">
        <f>(H8/2)+((E8+F8)*D8)*350</f>
        <v>0</v>
      </c>
      <c r="N8" s="114"/>
    </row>
    <row r="9" spans="1:14" s="50" customFormat="1" ht="15" customHeight="1">
      <c r="A9" s="268"/>
      <c r="B9" s="279"/>
      <c r="C9" s="158"/>
      <c r="D9" s="289"/>
      <c r="E9" s="288"/>
      <c r="F9" s="288"/>
      <c r="G9" s="288"/>
      <c r="H9" s="160"/>
      <c r="I9" s="160"/>
      <c r="J9" s="283"/>
      <c r="K9" s="455"/>
      <c r="L9" s="287">
        <f t="shared" ref="L7:L12" si="0">J9+K9</f>
        <v>0</v>
      </c>
      <c r="M9" s="425">
        <f t="shared" ref="M7:M12" si="1">(H9/2)+((E9+F9)*D9)*350</f>
        <v>0</v>
      </c>
      <c r="N9" s="114"/>
    </row>
    <row r="10" spans="1:14" s="50" customFormat="1" ht="15" customHeight="1">
      <c r="A10" s="268"/>
      <c r="B10" s="279"/>
      <c r="C10" s="158"/>
      <c r="D10" s="289"/>
      <c r="E10" s="288"/>
      <c r="F10" s="288"/>
      <c r="G10" s="288"/>
      <c r="H10" s="159"/>
      <c r="I10" s="160"/>
      <c r="J10" s="283"/>
      <c r="K10" s="455"/>
      <c r="L10" s="287">
        <f t="shared" si="0"/>
        <v>0</v>
      </c>
      <c r="M10" s="425">
        <f t="shared" si="1"/>
        <v>0</v>
      </c>
      <c r="N10" s="114"/>
    </row>
    <row r="11" spans="1:14" s="50" customFormat="1" ht="15" customHeight="1">
      <c r="A11" s="268"/>
      <c r="B11" s="279"/>
      <c r="C11" s="158"/>
      <c r="D11" s="289"/>
      <c r="E11" s="288"/>
      <c r="F11" s="288"/>
      <c r="G11" s="288"/>
      <c r="H11" s="160"/>
      <c r="I11" s="160"/>
      <c r="J11" s="283"/>
      <c r="K11" s="455"/>
      <c r="L11" s="287">
        <f t="shared" si="0"/>
        <v>0</v>
      </c>
      <c r="M11" s="425">
        <f t="shared" si="1"/>
        <v>0</v>
      </c>
      <c r="N11" s="114"/>
    </row>
    <row r="12" spans="1:14" s="50" customFormat="1" ht="15" customHeight="1" thickBot="1">
      <c r="A12" s="268"/>
      <c r="B12" s="426"/>
      <c r="C12" s="161"/>
      <c r="D12" s="291"/>
      <c r="E12" s="292"/>
      <c r="F12" s="292"/>
      <c r="G12" s="292"/>
      <c r="H12" s="162"/>
      <c r="I12" s="162"/>
      <c r="J12" s="284"/>
      <c r="K12" s="456"/>
      <c r="L12" s="427">
        <f t="shared" si="0"/>
        <v>0</v>
      </c>
      <c r="M12" s="428">
        <f t="shared" si="1"/>
        <v>0</v>
      </c>
      <c r="N12" s="114"/>
    </row>
    <row r="13" spans="1:14" s="50" customFormat="1" ht="15" customHeight="1" thickBot="1">
      <c r="A13" s="268"/>
      <c r="B13" s="446" t="s">
        <v>47</v>
      </c>
      <c r="C13" s="447"/>
      <c r="D13" s="437" t="s">
        <v>154</v>
      </c>
      <c r="E13" s="438">
        <f>SUM(E14:E20)</f>
        <v>0</v>
      </c>
      <c r="F13" s="438">
        <f>SUM(F14:F20)</f>
        <v>0</v>
      </c>
      <c r="G13" s="438">
        <f>SUM(G14:G20)</f>
        <v>0</v>
      </c>
      <c r="H13" s="439">
        <f>SUM(H14:H20)</f>
        <v>0</v>
      </c>
      <c r="I13" s="439">
        <f>SUM(I14:I20)</f>
        <v>0</v>
      </c>
      <c r="J13" s="451" t="s">
        <v>46</v>
      </c>
      <c r="K13" s="450">
        <f>SUM(K14:K20)</f>
        <v>0</v>
      </c>
      <c r="L13" s="452" t="s">
        <v>46</v>
      </c>
      <c r="M13" s="440">
        <f>SUM(M14:M20)</f>
        <v>0</v>
      </c>
      <c r="N13" s="114"/>
    </row>
    <row r="14" spans="1:14" s="50" customFormat="1" ht="15" customHeight="1">
      <c r="A14" s="268"/>
      <c r="B14" s="441"/>
      <c r="C14" s="442"/>
      <c r="D14" s="431"/>
      <c r="E14" s="432"/>
      <c r="F14" s="432"/>
      <c r="G14" s="432"/>
      <c r="H14" s="433"/>
      <c r="I14" s="433"/>
      <c r="J14" s="443" t="s">
        <v>46</v>
      </c>
      <c r="K14" s="434"/>
      <c r="L14" s="444" t="s">
        <v>46</v>
      </c>
      <c r="M14" s="445">
        <f>((E14+F14)*D14)*350</f>
        <v>0</v>
      </c>
      <c r="N14" s="114"/>
    </row>
    <row r="15" spans="1:14" s="50" customFormat="1" ht="15" customHeight="1">
      <c r="A15" s="268"/>
      <c r="B15" s="279"/>
      <c r="C15" s="158"/>
      <c r="D15" s="289"/>
      <c r="E15" s="288"/>
      <c r="F15" s="288"/>
      <c r="G15" s="288"/>
      <c r="H15" s="160"/>
      <c r="I15" s="160"/>
      <c r="J15" s="106" t="s">
        <v>46</v>
      </c>
      <c r="K15" s="283"/>
      <c r="L15" s="285" t="s">
        <v>46</v>
      </c>
      <c r="M15" s="123">
        <f t="shared" ref="M15:M20" si="2">((E15+F15)*D15)*350</f>
        <v>0</v>
      </c>
      <c r="N15" s="114"/>
    </row>
    <row r="16" spans="1:14" s="50" customFormat="1" ht="15" customHeight="1">
      <c r="A16" s="268"/>
      <c r="B16" s="279"/>
      <c r="C16" s="282"/>
      <c r="D16" s="289"/>
      <c r="E16" s="288"/>
      <c r="F16" s="288"/>
      <c r="G16" s="288"/>
      <c r="H16" s="160"/>
      <c r="I16" s="160"/>
      <c r="J16" s="106" t="s">
        <v>46</v>
      </c>
      <c r="K16" s="283"/>
      <c r="L16" s="285" t="s">
        <v>46</v>
      </c>
      <c r="M16" s="123">
        <f t="shared" si="2"/>
        <v>0</v>
      </c>
      <c r="N16" s="114"/>
    </row>
    <row r="17" spans="1:14" s="50" customFormat="1" ht="15" customHeight="1">
      <c r="A17" s="268"/>
      <c r="B17" s="280"/>
      <c r="C17" s="158"/>
      <c r="D17" s="289"/>
      <c r="E17" s="288"/>
      <c r="F17" s="290"/>
      <c r="G17" s="288"/>
      <c r="H17" s="160"/>
      <c r="I17" s="160"/>
      <c r="J17" s="106" t="s">
        <v>46</v>
      </c>
      <c r="K17" s="283"/>
      <c r="L17" s="285" t="s">
        <v>46</v>
      </c>
      <c r="M17" s="123">
        <f t="shared" si="2"/>
        <v>0</v>
      </c>
      <c r="N17" s="114"/>
    </row>
    <row r="18" spans="1:14" s="50" customFormat="1" ht="15" customHeight="1">
      <c r="A18" s="268"/>
      <c r="B18" s="280"/>
      <c r="C18" s="158"/>
      <c r="D18" s="289"/>
      <c r="E18" s="288"/>
      <c r="F18" s="290"/>
      <c r="G18" s="288"/>
      <c r="H18" s="160"/>
      <c r="I18" s="160"/>
      <c r="J18" s="106" t="s">
        <v>46</v>
      </c>
      <c r="K18" s="283"/>
      <c r="L18" s="285" t="s">
        <v>46</v>
      </c>
      <c r="M18" s="123">
        <f t="shared" si="2"/>
        <v>0</v>
      </c>
      <c r="N18" s="114"/>
    </row>
    <row r="19" spans="1:14" s="50" customFormat="1" ht="15" customHeight="1">
      <c r="A19" s="268"/>
      <c r="B19" s="280"/>
      <c r="C19" s="158"/>
      <c r="D19" s="289"/>
      <c r="E19" s="288"/>
      <c r="F19" s="290"/>
      <c r="G19" s="288"/>
      <c r="H19" s="160"/>
      <c r="I19" s="160"/>
      <c r="J19" s="106" t="s">
        <v>46</v>
      </c>
      <c r="K19" s="283"/>
      <c r="L19" s="285" t="s">
        <v>46</v>
      </c>
      <c r="M19" s="123">
        <f t="shared" si="2"/>
        <v>0</v>
      </c>
      <c r="N19" s="114"/>
    </row>
    <row r="20" spans="1:14" s="50" customFormat="1" ht="15" customHeight="1" thickBot="1">
      <c r="A20" s="268"/>
      <c r="B20" s="281"/>
      <c r="C20" s="161"/>
      <c r="D20" s="291"/>
      <c r="E20" s="292"/>
      <c r="F20" s="293"/>
      <c r="G20" s="292"/>
      <c r="H20" s="162"/>
      <c r="I20" s="162"/>
      <c r="J20" s="107" t="s">
        <v>46</v>
      </c>
      <c r="K20" s="284"/>
      <c r="L20" s="286" t="s">
        <v>46</v>
      </c>
      <c r="M20" s="124">
        <f t="shared" si="2"/>
        <v>0</v>
      </c>
      <c r="N20" s="114"/>
    </row>
    <row r="21" spans="1:14" ht="15" customHeight="1">
      <c r="A21" s="269"/>
      <c r="B21" s="51"/>
      <c r="C21" s="52"/>
      <c r="D21" s="53"/>
      <c r="E21" s="52"/>
      <c r="F21" s="52"/>
      <c r="G21" s="54"/>
      <c r="H21" s="54"/>
      <c r="I21" s="54"/>
      <c r="J21" s="54"/>
      <c r="K21" s="52"/>
      <c r="L21" s="52"/>
      <c r="M21" s="114"/>
      <c r="N21" s="112"/>
    </row>
    <row r="22" spans="1:14" ht="15" customHeight="1">
      <c r="A22" s="269"/>
      <c r="B22" s="453" t="s">
        <v>48</v>
      </c>
      <c r="C22" s="453"/>
      <c r="D22" s="453"/>
      <c r="E22" s="453"/>
      <c r="F22" s="453"/>
      <c r="G22" s="54"/>
      <c r="H22" s="54"/>
      <c r="I22" s="54"/>
      <c r="J22" s="54"/>
      <c r="K22" s="52"/>
      <c r="L22" s="52"/>
      <c r="M22" s="114"/>
      <c r="N22" s="112"/>
    </row>
    <row r="23" spans="1:14" ht="15" customHeight="1">
      <c r="A23" s="269"/>
      <c r="B23" s="51"/>
      <c r="C23" s="52"/>
      <c r="D23" s="53"/>
      <c r="E23" s="52"/>
      <c r="F23" s="52"/>
      <c r="G23" s="54"/>
      <c r="H23" s="54"/>
      <c r="I23" s="54"/>
      <c r="J23" s="54"/>
      <c r="K23" s="52"/>
      <c r="L23" s="52"/>
      <c r="M23" s="112"/>
      <c r="N23" s="112"/>
    </row>
    <row r="24" spans="1:14" s="56" customFormat="1" ht="14.25" customHeight="1">
      <c r="A24" s="270"/>
      <c r="B24" s="51" t="s">
        <v>49</v>
      </c>
      <c r="C24" s="404" t="s">
        <v>50</v>
      </c>
      <c r="D24" s="405"/>
      <c r="E24" s="406" t="s">
        <v>51</v>
      </c>
      <c r="F24" s="406"/>
      <c r="G24" s="406"/>
      <c r="H24" s="406"/>
      <c r="I24" s="54"/>
      <c r="J24" s="54"/>
      <c r="K24" s="52"/>
      <c r="L24" s="52"/>
      <c r="M24" s="115"/>
      <c r="N24" s="115"/>
    </row>
    <row r="25" spans="1:14" s="64" customFormat="1" ht="19.5" customHeight="1">
      <c r="A25" s="271"/>
      <c r="B25" s="57"/>
      <c r="C25" s="58"/>
      <c r="D25" s="59"/>
      <c r="E25" s="60"/>
      <c r="F25" s="61"/>
      <c r="G25" s="61"/>
      <c r="H25" s="62"/>
      <c r="I25" s="62"/>
      <c r="J25" s="62"/>
      <c r="K25" s="63"/>
      <c r="L25" s="63"/>
      <c r="M25" s="116"/>
      <c r="N25" s="274"/>
    </row>
    <row r="26" spans="1:14" s="56" customFormat="1" ht="14.25" customHeight="1">
      <c r="A26" s="270"/>
      <c r="B26" s="407" t="s">
        <v>52</v>
      </c>
      <c r="C26" s="407"/>
      <c r="D26" s="408"/>
      <c r="E26" s="409"/>
      <c r="F26" s="410"/>
      <c r="G26" s="65"/>
      <c r="H26" s="62"/>
      <c r="I26" s="62"/>
      <c r="J26" s="62"/>
      <c r="K26" s="55"/>
      <c r="L26" s="55"/>
      <c r="M26" s="115"/>
      <c r="N26" s="115"/>
    </row>
    <row r="27" spans="1:14" s="56" customFormat="1" ht="14.25" customHeight="1">
      <c r="A27" s="270"/>
      <c r="B27" s="66"/>
      <c r="C27" s="52"/>
      <c r="D27" s="67"/>
      <c r="E27" s="55"/>
      <c r="F27" s="55"/>
      <c r="G27" s="68"/>
      <c r="H27" s="402"/>
      <c r="I27" s="402"/>
      <c r="J27" s="68"/>
      <c r="K27" s="55"/>
      <c r="L27" s="55"/>
      <c r="M27" s="115"/>
      <c r="N27" s="115"/>
    </row>
    <row r="28" spans="1:14" s="56" customFormat="1" ht="18" customHeight="1">
      <c r="A28" s="272"/>
      <c r="B28" s="403"/>
      <c r="C28" s="403"/>
      <c r="D28" s="403"/>
      <c r="E28" s="403"/>
      <c r="F28" s="403"/>
      <c r="G28" s="403"/>
      <c r="H28" s="403"/>
      <c r="I28" s="403"/>
      <c r="J28" s="403"/>
      <c r="K28" s="403"/>
      <c r="L28" s="278"/>
      <c r="M28" s="115"/>
      <c r="N28" s="115"/>
    </row>
    <row r="29" spans="1:14" ht="22.5" customHeight="1">
      <c r="C29" s="70"/>
      <c r="D29" s="71"/>
      <c r="E29" s="72"/>
      <c r="F29" s="72"/>
      <c r="G29" s="73"/>
      <c r="H29" s="73"/>
      <c r="I29" s="73"/>
      <c r="J29" s="73"/>
      <c r="K29" s="72"/>
      <c r="L29" s="72"/>
    </row>
    <row r="35" spans="1:13" s="74" customFormat="1" ht="22.5" customHeight="1">
      <c r="A35" s="157"/>
      <c r="B35" s="69"/>
      <c r="C35" s="12"/>
      <c r="D35" s="49"/>
      <c r="E35" s="12"/>
      <c r="F35" s="12" t="s">
        <v>53</v>
      </c>
      <c r="K35" s="12"/>
      <c r="L35" s="12"/>
      <c r="M35" s="12"/>
    </row>
  </sheetData>
  <sheetProtection algorithmName="SHA-512" hashValue="h+TOBlhlo2IPMqmKSGA+nhR2a3o++9ozAPcsUuVegkHSkUxfBCt9kGuPojqJYaESnMxY9TKxGPLzh44qB0EX9w==" saltValue="SkVnTgAIlmJuueUSWRSh8A==" spinCount="100000" sheet="1" objects="1" scenarios="1" selectLockedCells="1"/>
  <mergeCells count="18">
    <mergeCell ref="M4:M5"/>
    <mergeCell ref="C2:K2"/>
    <mergeCell ref="B4:B5"/>
    <mergeCell ref="C4:C5"/>
    <mergeCell ref="D4:D5"/>
    <mergeCell ref="E4:F4"/>
    <mergeCell ref="H4:I4"/>
    <mergeCell ref="G4:G5"/>
    <mergeCell ref="J4:L4"/>
    <mergeCell ref="B6:C6"/>
    <mergeCell ref="B13:C13"/>
    <mergeCell ref="H27:I27"/>
    <mergeCell ref="B28:K28"/>
    <mergeCell ref="B22:F22"/>
    <mergeCell ref="C24:D24"/>
    <mergeCell ref="E24:H24"/>
    <mergeCell ref="B26:C26"/>
    <mergeCell ref="D26:F26"/>
  </mergeCells>
  <conditionalFormatting sqref="J7">
    <cfRule type="cellIs" dxfId="26" priority="28" operator="greaterThan">
      <formula>$H$7/2</formula>
    </cfRule>
  </conditionalFormatting>
  <conditionalFormatting sqref="J8">
    <cfRule type="cellIs" dxfId="25" priority="26" operator="greaterThan">
      <formula>$H$8/2</formula>
    </cfRule>
  </conditionalFormatting>
  <conditionalFormatting sqref="J9">
    <cfRule type="cellIs" dxfId="24" priority="25" operator="greaterThan">
      <formula>$H$9/2</formula>
    </cfRule>
  </conditionalFormatting>
  <conditionalFormatting sqref="J10">
    <cfRule type="cellIs" dxfId="23" priority="24" operator="greaterThan">
      <formula>$H$10/2</formula>
    </cfRule>
  </conditionalFormatting>
  <conditionalFormatting sqref="J11">
    <cfRule type="cellIs" dxfId="22" priority="23" operator="greaterThan">
      <formula>$H$11/2</formula>
    </cfRule>
  </conditionalFormatting>
  <conditionalFormatting sqref="J12">
    <cfRule type="cellIs" dxfId="21" priority="22" operator="greaterThan">
      <formula>$H$12/2</formula>
    </cfRule>
  </conditionalFormatting>
  <conditionalFormatting sqref="K14">
    <cfRule type="cellIs" dxfId="20" priority="21" operator="greaterThan">
      <formula>$M$14</formula>
    </cfRule>
  </conditionalFormatting>
  <conditionalFormatting sqref="K15">
    <cfRule type="cellIs" dxfId="19" priority="20" operator="greaterThan">
      <formula>$M$15</formula>
    </cfRule>
  </conditionalFormatting>
  <conditionalFormatting sqref="K16">
    <cfRule type="cellIs" dxfId="18" priority="19" operator="greaterThan">
      <formula>$M$16</formula>
    </cfRule>
  </conditionalFormatting>
  <conditionalFormatting sqref="K17">
    <cfRule type="cellIs" dxfId="17" priority="18" operator="greaterThan">
      <formula>$M$17</formula>
    </cfRule>
  </conditionalFormatting>
  <conditionalFormatting sqref="K18">
    <cfRule type="cellIs" dxfId="16" priority="17" operator="greaterThan">
      <formula>$M$18</formula>
    </cfRule>
  </conditionalFormatting>
  <conditionalFormatting sqref="K19">
    <cfRule type="cellIs" dxfId="15" priority="16" operator="greaterThan">
      <formula>$M$19</formula>
    </cfRule>
  </conditionalFormatting>
  <conditionalFormatting sqref="K20">
    <cfRule type="cellIs" dxfId="14" priority="15" operator="greaterThan">
      <formula>$M$20</formula>
    </cfRule>
  </conditionalFormatting>
  <conditionalFormatting sqref="K7">
    <cfRule type="cellIs" dxfId="13" priority="14" operator="greaterThan">
      <formula>(($E$7+$F$7)*$D$7)*350</formula>
    </cfRule>
  </conditionalFormatting>
  <conditionalFormatting sqref="K8">
    <cfRule type="cellIs" dxfId="12" priority="13" operator="greaterThan">
      <formula>(($E$8+$F$8)*$D$8)*350</formula>
    </cfRule>
  </conditionalFormatting>
  <conditionalFormatting sqref="K9">
    <cfRule type="cellIs" dxfId="11" priority="12" operator="greaterThan">
      <formula>(($E$9+$F$9)*$D$9)*350</formula>
    </cfRule>
  </conditionalFormatting>
  <conditionalFormatting sqref="K10">
    <cfRule type="cellIs" dxfId="10" priority="11" operator="greaterThan">
      <formula>(($E$10+$F$10)*$D$10)*350</formula>
    </cfRule>
  </conditionalFormatting>
  <conditionalFormatting sqref="K11">
    <cfRule type="cellIs" dxfId="9" priority="10" operator="greaterThan">
      <formula>(($E$11+$F$11)*$D$11)*350</formula>
    </cfRule>
  </conditionalFormatting>
  <conditionalFormatting sqref="K12">
    <cfRule type="cellIs" dxfId="8" priority="9" operator="greaterThan">
      <formula>(($E$12+$F$12)*$D$12)*350</formula>
    </cfRule>
  </conditionalFormatting>
  <conditionalFormatting sqref="L7">
    <cfRule type="cellIs" dxfId="7" priority="8" operator="greaterThan">
      <formula>$M$7</formula>
    </cfRule>
  </conditionalFormatting>
  <conditionalFormatting sqref="L8">
    <cfRule type="cellIs" dxfId="6" priority="7" operator="greaterThan">
      <formula>$M$8</formula>
    </cfRule>
  </conditionalFormatting>
  <conditionalFormatting sqref="L9">
    <cfRule type="cellIs" dxfId="5" priority="6" operator="greaterThan">
      <formula>$M$9</formula>
    </cfRule>
  </conditionalFormatting>
  <conditionalFormatting sqref="L10">
    <cfRule type="cellIs" dxfId="4" priority="5" operator="greaterThan">
      <formula>$M$10</formula>
    </cfRule>
  </conditionalFormatting>
  <conditionalFormatting sqref="L11">
    <cfRule type="cellIs" dxfId="3" priority="4" operator="greaterThan">
      <formula>$M$11</formula>
    </cfRule>
  </conditionalFormatting>
  <conditionalFormatting sqref="L12">
    <cfRule type="cellIs" dxfId="2" priority="3" operator="greaterThan">
      <formula>$M$12</formula>
    </cfRule>
  </conditionalFormatting>
  <conditionalFormatting sqref="K13">
    <cfRule type="cellIs" dxfId="1" priority="2" operator="greaterThan">
      <formula>"$M$13"</formula>
    </cfRule>
  </conditionalFormatting>
  <conditionalFormatting sqref="L6">
    <cfRule type="cellIs" dxfId="0" priority="1" operator="greaterThan">
      <formula>"$M$6"</formula>
    </cfRule>
  </conditionalFormatting>
  <pageMargins left="0.39370078740157483" right="0.39370078740157483" top="0.98425196850393704" bottom="0.98425196850393704" header="0.51181102362204722" footer="0.51181102362204722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7</vt:i4>
      </vt:variant>
    </vt:vector>
  </HeadingPairs>
  <TitlesOfParts>
    <vt:vector size="16" baseType="lpstr">
      <vt:lpstr>D1-Úvodní list</vt:lpstr>
      <vt:lpstr>D2-Přehled zdrojů financování</vt:lpstr>
      <vt:lpstr>D3a-Součtová tab. pro pr. 1 a 3</vt:lpstr>
      <vt:lpstr>D3b-Součtová tab. pro pr. 2 a 4</vt:lpstr>
      <vt:lpstr>D4-Přehled o úhradách plateb</vt:lpstr>
      <vt:lpstr>D5-Mzdové prostředky</vt:lpstr>
      <vt:lpstr>D6-Tábory</vt:lpstr>
      <vt:lpstr>D7-Vzdělávání</vt:lpstr>
      <vt:lpstr>D8-Zahraničí </vt:lpstr>
      <vt:lpstr>'D1-Úvodní list'!Oblast_tisku</vt:lpstr>
      <vt:lpstr>'D3b-Součtová tab. pro pr. 2 a 4'!Oblast_tisku</vt:lpstr>
      <vt:lpstr>'D4-Přehled o úhradách plateb'!Oblast_tisku</vt:lpstr>
      <vt:lpstr>'D5-Mzdové prostředky'!Oblast_tisku</vt:lpstr>
      <vt:lpstr>'D6-Tábory'!Oblast_tisku</vt:lpstr>
      <vt:lpstr>'D7-Vzdělávání'!Oblast_tisku</vt:lpstr>
      <vt:lpstr>'D8-Zahraničí 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Vít Darek</cp:lastModifiedBy>
  <cp:lastPrinted>2018-11-27T10:04:07Z</cp:lastPrinted>
  <dcterms:created xsi:type="dcterms:W3CDTF">2015-11-04T09:07:42Z</dcterms:created>
  <dcterms:modified xsi:type="dcterms:W3CDTF">2018-11-28T12:23:14Z</dcterms:modified>
</cp:coreProperties>
</file>