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VYUCTOVANI-nnoP1azP4\2019-metodikaJH\6-12-2018_upravaJA-listD8\"/>
    </mc:Choice>
  </mc:AlternateContent>
  <bookViews>
    <workbookView xWindow="0" yWindow="0" windowWidth="20730" windowHeight="11760" tabRatio="891" firstSheet="2" activeTab="8"/>
  </bookViews>
  <sheets>
    <sheet name="D1-Úvodní list" sheetId="1" r:id="rId1"/>
    <sheet name="D2-Přehled zdrojů financování" sheetId="13" r:id="rId2"/>
    <sheet name="D3a-Součtová tab. pro pr. 1" sheetId="14" r:id="rId3"/>
    <sheet name="D3b-Součtová tab. pro pr. 2 - 4" sheetId="2" r:id="rId4"/>
    <sheet name="D4-Přehled o úhradách plateb" sheetId="7" r:id="rId5"/>
    <sheet name="D5-Mzdové prostředky" sheetId="3" r:id="rId6"/>
    <sheet name="D6-Tábory" sheetId="4" r:id="rId7"/>
    <sheet name="D7-Vzdělávání" sheetId="5" r:id="rId8"/>
    <sheet name="D8-Zahraničí " sheetId="6" r:id="rId9"/>
    <sheet name="D9-Mládež_kraji-pr. 2" sheetId="15" r:id="rId10"/>
  </sheets>
  <definedNames>
    <definedName name="_xlnm.Print_Area" localSheetId="0">'D1-Úvodní list'!$A$1:$I$50</definedName>
    <definedName name="_xlnm.Print_Area" localSheetId="3">'D3b-Součtová tab. pro pr. 2 - 4'!$B$1:$C$28</definedName>
    <definedName name="_xlnm.Print_Area" localSheetId="4">'D4-Přehled o úhradách plateb'!$B$1:$G$67</definedName>
    <definedName name="_xlnm.Print_Area" localSheetId="5">'D5-Mzdové prostředky'!$A$1:$K$33</definedName>
    <definedName name="_xlnm.Print_Area" localSheetId="6">'D6-Tábory'!$B$1:$K$30</definedName>
    <definedName name="_xlnm.Print_Area" localSheetId="7">'D7-Vzdělávání'!$A$1:$G$30</definedName>
    <definedName name="_xlnm.Print_Area" localSheetId="8">'D8-Zahraničí '!$A$1:$K$28</definedName>
  </definedNames>
  <calcPr calcId="152511"/>
</workbook>
</file>

<file path=xl/calcChain.xml><?xml version="1.0" encoding="utf-8"?>
<calcChain xmlns="http://schemas.openxmlformats.org/spreadsheetml/2006/main">
  <c r="M12" i="6" l="1"/>
  <c r="M11" i="6"/>
  <c r="M10" i="6"/>
  <c r="M9" i="6"/>
  <c r="M8" i="6"/>
  <c r="M7" i="6"/>
  <c r="M13" i="6"/>
  <c r="K13" i="6"/>
  <c r="I13" i="6"/>
  <c r="H13" i="6"/>
  <c r="G13" i="6"/>
  <c r="F13" i="6"/>
  <c r="E13" i="6"/>
  <c r="K6" i="6"/>
  <c r="J6" i="6"/>
  <c r="I6" i="6"/>
  <c r="H6" i="6"/>
  <c r="G6" i="6"/>
  <c r="F6" i="6"/>
  <c r="E6" i="6"/>
  <c r="L6" i="6"/>
  <c r="L12" i="6"/>
  <c r="L11" i="6"/>
  <c r="L10" i="6"/>
  <c r="L9" i="6"/>
  <c r="L8" i="6"/>
  <c r="L7" i="6"/>
  <c r="M6" i="6" l="1"/>
  <c r="N24" i="4"/>
  <c r="N23" i="4"/>
  <c r="N22" i="4"/>
  <c r="N21" i="4"/>
  <c r="N20" i="4"/>
  <c r="N14" i="4"/>
  <c r="N13" i="4"/>
  <c r="N12" i="4"/>
  <c r="N11" i="4"/>
  <c r="N10" i="4"/>
  <c r="N9" i="4"/>
  <c r="N8" i="4"/>
  <c r="N7" i="4"/>
  <c r="N6" i="4"/>
  <c r="E6" i="15" l="1"/>
  <c r="E7" i="15"/>
  <c r="E5" i="15"/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5" i="7"/>
  <c r="C12" i="2"/>
  <c r="C5" i="2"/>
  <c r="H61" i="7" l="1"/>
  <c r="C22" i="2"/>
  <c r="F62" i="7" s="1"/>
  <c r="H62" i="7" s="1"/>
  <c r="D13" i="13" l="1"/>
  <c r="D6" i="13"/>
  <c r="D42" i="15"/>
  <c r="C42" i="15"/>
  <c r="D17" i="13" l="1"/>
  <c r="E13" i="14"/>
  <c r="E11" i="14"/>
  <c r="E10" i="14"/>
  <c r="E9" i="14"/>
  <c r="E8" i="14"/>
  <c r="E7" i="14"/>
  <c r="E6" i="14"/>
  <c r="E5" i="14"/>
  <c r="F61" i="7" l="1"/>
  <c r="C15" i="14" l="1"/>
  <c r="J32" i="3"/>
  <c r="D33" i="13"/>
  <c r="M18" i="6" l="1"/>
  <c r="E24" i="2" l="1"/>
  <c r="E15" i="2"/>
  <c r="E16" i="2"/>
  <c r="E17" i="2"/>
  <c r="E18" i="2"/>
  <c r="E19" i="2"/>
  <c r="E20" i="2"/>
  <c r="E14" i="2"/>
  <c r="E12" i="2"/>
  <c r="E8" i="2"/>
  <c r="E9" i="2"/>
  <c r="E10" i="2"/>
  <c r="E7" i="2"/>
  <c r="C26" i="2"/>
  <c r="M15" i="6"/>
  <c r="M16" i="6"/>
  <c r="M17" i="6"/>
  <c r="M19" i="6"/>
  <c r="M20" i="6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B14" i="1" l="1"/>
  <c r="E61" i="7" l="1"/>
  <c r="B20" i="1" s="1"/>
  <c r="J29" i="3"/>
  <c r="C24" i="2" l="1"/>
  <c r="C27" i="2" s="1"/>
  <c r="C13" i="14"/>
  <c r="C16" i="14" s="1"/>
  <c r="B16" i="1"/>
  <c r="C18" i="14"/>
  <c r="C20" i="14" s="1"/>
  <c r="D16" i="13"/>
  <c r="D32" i="13"/>
  <c r="M14" i="6"/>
  <c r="H7" i="5"/>
  <c r="E5" i="2"/>
  <c r="B26" i="1" l="1"/>
  <c r="B24" i="1" l="1"/>
  <c r="M26" i="4" l="1"/>
  <c r="G25" i="5" l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D3a-buňka C15 / list D3b-buňka C26, resp. list D4-buňka F61 (výchozí buňka)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J29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D16 / list D2-buňka D32, resp. list D3a-buňka C18, resp. list D4-buňka E61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E61 (výchozí buňka), resp. list D3a-buňka C18, resp. list D1-řádek 20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E61 (výchozí buňka), resp. list D3a-buňka C18, resp. list D1-řádek 20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F61 (výchozí buňka), resp. list D1-řádek 14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E61 (výchozí buňka), resp. list D1-řádek 20, resp. list D2-buňka D16 / list D2-buňka D32
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F61 (výchozí buňka), resp. list D1-řádek 14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
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H5 až H59
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bez osobních nákladů (tzn. materiálové + nemateriálové náklady)
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D3b-buňka C22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J2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J30+J31
</t>
        </r>
      </text>
    </comment>
  </commentList>
</comments>
</file>

<file path=xl/sharedStrings.xml><?xml version="1.0" encoding="utf-8"?>
<sst xmlns="http://schemas.openxmlformats.org/spreadsheetml/2006/main" count="241" uniqueCount="182">
  <si>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</si>
  <si>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</si>
  <si>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</si>
  <si>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</si>
  <si>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</si>
  <si>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</si>
  <si>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</si>
  <si>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</si>
  <si>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</si>
  <si>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</si>
  <si>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</si>
  <si>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</si>
  <si>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</si>
  <si>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</si>
  <si>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</si>
  <si>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</si>
  <si>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</si>
  <si>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</si>
  <si>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</si>
  <si>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</si>
  <si>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</si>
  <si>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</si>
  <si>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</si>
  <si>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</si>
  <si>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</si>
  <si>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</si>
  <si>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</si>
  <si>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</si>
  <si>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</si>
  <si>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</si>
  <si>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</si>
  <si>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</si>
  <si>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</si>
  <si>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</si>
  <si>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</si>
  <si>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</si>
  <si>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</si>
  <si>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</si>
  <si>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</si>
  <si>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</si>
  <si>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</si>
  <si>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</si>
  <si>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</si>
  <si>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>Max. 50 % nákladů pro české účastníky a vedoucí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</si>
  <si>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</si>
  <si>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</si>
  <si>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</si>
  <si>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</si>
  <si>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</si>
  <si>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</si>
  <si>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</si>
  <si>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</si>
  <si>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</si>
  <si>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</si>
  <si>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</si>
  <si>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</si>
  <si>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</si>
  <si>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t xml:space="preserve">pol. </t>
  </si>
  <si>
    <t xml:space="preserve">účel použití </t>
  </si>
  <si>
    <t>18-26 se ZTP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</si>
  <si>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</si>
  <si>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</si>
  <si>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</si>
  <si>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</si>
  <si>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10 - 26 let</t>
  </si>
  <si>
    <t>Počet dnů, které lze zahrnout do dotace (min.3, max.14)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</si>
  <si>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</si>
  <si>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</si>
  <si>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</si>
  <si>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</si>
  <si>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</si>
  <si>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</si>
  <si>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</si>
  <si>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</si>
  <si>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</si>
  <si>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</si>
  <si>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</si>
  <si>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</si>
  <si>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</si>
  <si>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</si>
  <si>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</si>
  <si>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</si>
  <si>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</si>
  <si>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</si>
  <si>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</si>
  <si>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</si>
  <si>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</si>
  <si>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</si>
  <si>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</si>
  <si>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</si>
  <si>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</si>
  <si>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</si>
  <si>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</si>
  <si>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 xml:space="preserve">celkem 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</si>
  <si>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</si>
  <si>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</si>
  <si>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</si>
  <si>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Výše účastnického poplatku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</si>
  <si>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</si>
  <si>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</si>
  <si>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</si>
  <si>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</si>
  <si>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</si>
  <si>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</si>
  <si>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</si>
  <si>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</si>
  <si>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</si>
  <si>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</si>
  <si>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</si>
  <si>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</si>
  <si>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</si>
  <si>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</si>
  <si>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</si>
  <si>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 xml:space="preserve">Přehled realizovaných osobních nákladů projektu 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</si>
  <si>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</si>
  <si>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</si>
  <si>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</si>
  <si>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</si>
  <si>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</si>
  <si>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</si>
  <si>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</si>
  <si>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</si>
  <si>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</si>
  <si>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</si>
  <si>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</si>
  <si>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</si>
  <si>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</si>
  <si>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</si>
  <si>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</si>
  <si>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</si>
  <si>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</si>
  <si>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</si>
  <si>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</si>
  <si>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</si>
  <si>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</si>
  <si>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</si>
  <si>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</si>
  <si>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</si>
  <si>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tábory (letní, zimní)</t>
  </si>
  <si>
    <t>mezinárodní spolupráce</t>
  </si>
  <si>
    <t>vzdělávání dobrovolníků (pracovníků s dětmi a mládeží a dalších osob zajišťujících činnost NNO)</t>
  </si>
  <si>
    <t>ostatní volnočasové aktivity (náklady nejrůznějších akcí a aktivit dětí a mladých lidí mimo aktivity tábory, mezinárodní spolupráce a vzdělávání)</t>
  </si>
  <si>
    <t>CELKOVÉ NÁKLADY PROJEKTU</t>
  </si>
  <si>
    <t>DOTACE V %</t>
  </si>
  <si>
    <t xml:space="preserve"> poslední schválený rozpočet (změna rozpočtu)</t>
  </si>
  <si>
    <t>90% schváleného rozpočtu/změny rozpočtu (MINIMUM)</t>
  </si>
  <si>
    <t>100% schváleného rozpočtu/změny rozpočtu</t>
  </si>
  <si>
    <t>nájemné a energie</t>
  </si>
  <si>
    <t>D9</t>
  </si>
  <si>
    <t>Mládež kraji celkem</t>
  </si>
  <si>
    <t>ostatní zdroje</t>
  </si>
  <si>
    <t>celkem</t>
  </si>
  <si>
    <t>dotace MŠMT</t>
  </si>
  <si>
    <t>z toho na konkrétní projekty</t>
  </si>
  <si>
    <t>z toho na režijní náklady</t>
  </si>
  <si>
    <t>Celkový počet realizovaných projektů</t>
  </si>
  <si>
    <t>Celkový počet podaných projektů</t>
  </si>
  <si>
    <t>Jednotlivé realizované projekty*:</t>
  </si>
  <si>
    <t>Celkové náklady projektů a čerpání dotace celkem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</si>
  <si>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</si>
  <si>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 Vyúčtování účelové dotace za rok 2019</t>
  </si>
  <si>
    <t>D1</t>
  </si>
  <si>
    <t>(Programy státní podpory práce s dětmi a mládeží pro nestátní neziskové organizace)</t>
  </si>
  <si>
    <t>* V případě potřeby možné vložit další řádky</t>
  </si>
  <si>
    <t>název projektu</t>
  </si>
  <si>
    <t>celkové náklady</t>
  </si>
  <si>
    <t>přidělená dotace (MŠMT)</t>
  </si>
  <si>
    <t>stručná anotace projektu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</si>
  <si>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</t>
    </r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</si>
  <si>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</si>
  <si>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</si>
  <si>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(Neinvestiční prostředky)</t>
  </si>
  <si>
    <t>celkem:</t>
  </si>
  <si>
    <t>program č. 3</t>
  </si>
  <si>
    <r>
      <t xml:space="preserve">Dotace MŠMT čerpaná ústředím organizace </t>
    </r>
    <r>
      <rPr>
        <b/>
        <sz val="10.5"/>
        <color rgb="FFFF0000"/>
        <rFont val="Times New Roman"/>
        <family val="1"/>
        <charset val="238"/>
      </rPr>
      <t>(jen program č. 3)</t>
    </r>
  </si>
  <si>
    <t>35% z dotace</t>
  </si>
  <si>
    <t>P3: Materiálové+Nemateriálové náklady celkem:</t>
  </si>
  <si>
    <t>náklad ústředí Ano / Ne</t>
  </si>
  <si>
    <t>náklad ústředí   v Kč</t>
  </si>
  <si>
    <t>N ústředí celkem</t>
  </si>
  <si>
    <t>Max. 350 Kč na účastníky vč. vedoucích</t>
  </si>
  <si>
    <t>Součet Max. 50% nákladů a Max. 350 Kč (sl. J+K)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</si>
</sst>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6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7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0.5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6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" fillId="0" borderId="0">
      <alignment horizontal="left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>
      <alignment wrapText="1"/>
    </xf>
    <xf numFmtId="0" fontId="17" fillId="5" borderId="5" applyNumberFormat="0" applyFont="0" applyBorder="0" applyAlignment="0" applyProtection="0">
      <alignment horizontal="centerContinuous"/>
      <protection locked="0"/>
    </xf>
    <xf numFmtId="0" fontId="13" fillId="0" borderId="0"/>
    <xf numFmtId="0" fontId="18" fillId="0" borderId="0"/>
    <xf numFmtId="0" fontId="19" fillId="0" borderId="0"/>
    <xf numFmtId="0" fontId="10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</cellStyleXfs>
  <cellXfs count="547">
    <xf numFmtId="0" fontId="0" fillId="0" borderId="0" xfId="0"/>
    <xf numFmtId="0" fontId="9" fillId="2" borderId="0" xfId="2" applyFont="1" applyFill="1"/>
    <xf numFmtId="0" fontId="2" fillId="3" borderId="0" xfId="19" applyFill="1"/>
    <xf numFmtId="0" fontId="2" fillId="3" borderId="0" xfId="19" applyFill="1" applyBorder="1"/>
    <xf numFmtId="0" fontId="4" fillId="3" borderId="0" xfId="19" applyFont="1" applyFill="1" applyBorder="1"/>
    <xf numFmtId="0" fontId="4" fillId="3" borderId="0" xfId="19" applyFont="1" applyFill="1"/>
    <xf numFmtId="0" fontId="23" fillId="2" borderId="0" xfId="2" applyFont="1" applyFill="1" applyAlignment="1"/>
    <xf numFmtId="0" fontId="9" fillId="0" borderId="0" xfId="2" applyFont="1"/>
    <xf numFmtId="0" fontId="7" fillId="2" borderId="0" xfId="2" applyFont="1" applyFill="1" applyAlignment="1">
      <alignment wrapText="1"/>
    </xf>
    <xf numFmtId="0" fontId="24" fillId="2" borderId="0" xfId="2" applyFont="1" applyFill="1" applyAlignment="1">
      <alignment wrapText="1"/>
    </xf>
    <xf numFmtId="0" fontId="8" fillId="2" borderId="0" xfId="2" applyFont="1" applyFill="1"/>
    <xf numFmtId="0" fontId="5" fillId="0" borderId="0" xfId="2"/>
    <xf numFmtId="0" fontId="9" fillId="0" borderId="0" xfId="2" applyFont="1" applyBorder="1"/>
    <xf numFmtId="0" fontId="7" fillId="2" borderId="0" xfId="2" applyFont="1" applyFill="1"/>
    <xf numFmtId="0" fontId="7" fillId="2" borderId="0" xfId="2" applyFont="1" applyFill="1" applyAlignment="1">
      <alignment horizontal="right"/>
    </xf>
    <xf numFmtId="0" fontId="2" fillId="0" borderId="0" xfId="19" applyFill="1"/>
    <xf numFmtId="0" fontId="2" fillId="7" borderId="0" xfId="19" applyFill="1"/>
    <xf numFmtId="0" fontId="0" fillId="2" borderId="0" xfId="0" applyFill="1"/>
    <xf numFmtId="0" fontId="5" fillId="2" borderId="0" xfId="0" applyFont="1" applyFill="1" applyBorder="1" applyAlignment="1">
      <alignment horizontal="center" vertical="top" wrapText="1"/>
    </xf>
    <xf numFmtId="170" fontId="5" fillId="2" borderId="0" xfId="0" applyNumberFormat="1" applyFont="1" applyFill="1" applyBorder="1" applyAlignment="1">
      <alignment horizontal="center" vertical="top" wrapText="1"/>
    </xf>
    <xf numFmtId="3" fontId="5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8" fillId="2" borderId="0" xfId="0" applyFont="1" applyFill="1" applyAlignment="1">
      <alignment horizontal="justify"/>
    </xf>
    <xf numFmtId="0" fontId="8" fillId="2" borderId="0" xfId="0" applyFont="1" applyFill="1"/>
    <xf numFmtId="0" fontId="29" fillId="2" borderId="0" xfId="0" applyFont="1" applyFill="1" applyAlignment="1">
      <alignment horizontal="justify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justify"/>
    </xf>
    <xf numFmtId="0" fontId="5" fillId="2" borderId="0" xfId="2" applyFill="1"/>
    <xf numFmtId="0" fontId="23" fillId="2" borderId="0" xfId="2" applyFont="1" applyFill="1" applyAlignment="1">
      <alignment horizontal="center"/>
    </xf>
    <xf numFmtId="0" fontId="5" fillId="2" borderId="0" xfId="2" applyFill="1" applyAlignment="1">
      <alignment horizontal="center"/>
    </xf>
    <xf numFmtId="0" fontId="23" fillId="2" borderId="0" xfId="2" applyFont="1" applyFill="1" applyBorder="1" applyAlignment="1">
      <alignment horizontal="center" vertical="top" wrapText="1"/>
    </xf>
    <xf numFmtId="170" fontId="23" fillId="2" borderId="0" xfId="2" applyNumberFormat="1" applyFont="1" applyFill="1" applyBorder="1" applyAlignment="1">
      <alignment horizontal="center" vertical="top" wrapText="1"/>
    </xf>
    <xf numFmtId="169" fontId="23" fillId="2" borderId="0" xfId="2" applyNumberFormat="1" applyFont="1" applyFill="1" applyBorder="1" applyAlignment="1">
      <alignment horizontal="right" vertical="top" wrapText="1"/>
    </xf>
    <xf numFmtId="0" fontId="7" fillId="2" borderId="0" xfId="2" applyFont="1" applyFill="1" applyBorder="1" applyAlignment="1">
      <alignment horizontal="right" vertical="top" wrapText="1"/>
    </xf>
    <xf numFmtId="169" fontId="7" fillId="2" borderId="0" xfId="2" applyNumberFormat="1" applyFont="1" applyFill="1" applyBorder="1" applyAlignment="1">
      <alignment horizontal="right" vertical="top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2" borderId="0" xfId="2" applyFont="1" applyFill="1" applyBorder="1"/>
    <xf numFmtId="0" fontId="9" fillId="2" borderId="0" xfId="2" applyFont="1" applyFill="1" applyAlignment="1">
      <alignment horizontal="left"/>
    </xf>
    <xf numFmtId="0" fontId="9" fillId="2" borderId="0" xfId="2" applyFont="1" applyFill="1" applyAlignment="1">
      <alignment horizontal="center"/>
    </xf>
    <xf numFmtId="0" fontId="5" fillId="0" borderId="0" xfId="2" applyAlignment="1">
      <alignment horizontal="center"/>
    </xf>
    <xf numFmtId="0" fontId="9" fillId="2" borderId="0" xfId="2" applyFont="1" applyFill="1" applyAlignment="1">
      <alignment horizontal="right" indent="1"/>
    </xf>
    <xf numFmtId="0" fontId="30" fillId="2" borderId="0" xfId="2" applyFont="1" applyFill="1" applyBorder="1" applyAlignment="1">
      <alignment horizontal="center"/>
    </xf>
    <xf numFmtId="0" fontId="5" fillId="0" borderId="0" xfId="2" applyAlignment="1">
      <alignment horizontal="center" vertical="center"/>
    </xf>
    <xf numFmtId="0" fontId="5" fillId="0" borderId="0" xfId="2" applyAlignment="1">
      <alignment wrapText="1"/>
    </xf>
    <xf numFmtId="0" fontId="8" fillId="4" borderId="0" xfId="2" applyFont="1" applyFill="1" applyBorder="1" applyAlignment="1">
      <alignment horizontal="right" wrapText="1" indent="1"/>
    </xf>
    <xf numFmtId="0" fontId="8" fillId="4" borderId="0" xfId="2" applyFont="1" applyFill="1" applyBorder="1" applyAlignment="1">
      <alignment wrapText="1"/>
    </xf>
    <xf numFmtId="0" fontId="8" fillId="4" borderId="0" xfId="2" applyFont="1" applyFill="1" applyBorder="1" applyAlignment="1">
      <alignment horizontal="center" vertical="center" wrapText="1"/>
    </xf>
    <xf numFmtId="169" fontId="8" fillId="4" borderId="0" xfId="2" applyNumberFormat="1" applyFont="1" applyFill="1" applyBorder="1" applyAlignment="1">
      <alignment horizontal="right" vertical="center" wrapText="1"/>
    </xf>
    <xf numFmtId="0" fontId="8" fillId="4" borderId="0" xfId="2" applyFont="1" applyFill="1" applyBorder="1"/>
    <xf numFmtId="0" fontId="31" fillId="0" borderId="0" xfId="2" applyFont="1"/>
    <xf numFmtId="0" fontId="7" fillId="4" borderId="0" xfId="2" applyFont="1" applyFill="1" applyBorder="1" applyAlignment="1">
      <alignment horizontal="right" indent="1"/>
    </xf>
    <xf numFmtId="0" fontId="7" fillId="4" borderId="0" xfId="2" applyFont="1" applyFill="1" applyBorder="1" applyAlignment="1">
      <alignment horizontal="right" wrapText="1"/>
    </xf>
    <xf numFmtId="0" fontId="7" fillId="4" borderId="0" xfId="2" applyFont="1" applyFill="1" applyBorder="1" applyAlignment="1">
      <alignment horizontal="center" vertical="center"/>
    </xf>
    <xf numFmtId="0" fontId="7" fillId="4" borderId="0" xfId="2" applyFont="1" applyFill="1" applyBorder="1" applyAlignment="1"/>
    <xf numFmtId="169" fontId="7" fillId="4" borderId="0" xfId="2" applyNumberFormat="1" applyFont="1" applyFill="1" applyBorder="1" applyAlignment="1">
      <alignment horizontal="right" vertical="center"/>
    </xf>
    <xf numFmtId="171" fontId="7" fillId="4" borderId="0" xfId="2" applyNumberFormat="1" applyFont="1" applyFill="1" applyBorder="1" applyAlignment="1">
      <alignment horizontal="right" vertical="center"/>
    </xf>
    <xf numFmtId="3" fontId="7" fillId="4" borderId="0" xfId="2" applyNumberFormat="1" applyFont="1" applyFill="1" applyBorder="1" applyAlignment="1">
      <alignment horizontal="right" vertical="center"/>
    </xf>
    <xf numFmtId="0" fontId="32" fillId="0" borderId="0" xfId="2" applyFont="1"/>
    <xf numFmtId="3" fontId="8" fillId="4" borderId="0" xfId="2" applyNumberFormat="1" applyFont="1" applyFill="1" applyBorder="1" applyAlignment="1">
      <alignment horizontal="right" vertical="center"/>
    </xf>
    <xf numFmtId="0" fontId="8" fillId="4" borderId="0" xfId="2" applyFont="1" applyFill="1" applyBorder="1" applyAlignment="1">
      <alignment horizontal="right" indent="1"/>
    </xf>
    <xf numFmtId="0" fontId="8" fillId="4" borderId="0" xfId="2" applyFont="1" applyFill="1" applyBorder="1" applyAlignment="1">
      <alignment horizontal="center" vertical="center"/>
    </xf>
    <xf numFmtId="3" fontId="8" fillId="4" borderId="0" xfId="2" applyNumberFormat="1" applyFont="1" applyFill="1" applyBorder="1" applyAlignment="1">
      <alignment horizontal="center" vertical="center"/>
    </xf>
    <xf numFmtId="0" fontId="5" fillId="0" borderId="0" xfId="2" applyAlignment="1">
      <alignment horizontal="right" indent="1"/>
    </xf>
    <xf numFmtId="0" fontId="5" fillId="0" borderId="0" xfId="2" applyFill="1" applyBorder="1" applyAlignment="1">
      <alignment wrapText="1"/>
    </xf>
    <xf numFmtId="0" fontId="5" fillId="0" borderId="0" xfId="2" applyBorder="1" applyAlignment="1">
      <alignment horizontal="center" vertical="center"/>
    </xf>
    <xf numFmtId="0" fontId="5" fillId="0" borderId="0" xfId="2" applyBorder="1"/>
    <xf numFmtId="3" fontId="5" fillId="0" borderId="0" xfId="2" applyNumberFormat="1" applyBorder="1" applyAlignment="1">
      <alignment horizontal="right" vertical="center"/>
    </xf>
    <xf numFmtId="3" fontId="5" fillId="0" borderId="0" xfId="2" applyNumberFormat="1" applyAlignment="1">
      <alignment horizontal="right" vertical="center"/>
    </xf>
    <xf numFmtId="0" fontId="9" fillId="2" borderId="0" xfId="0" applyFont="1" applyFill="1"/>
    <xf numFmtId="0" fontId="9" fillId="0" borderId="0" xfId="0" applyFont="1"/>
    <xf numFmtId="0" fontId="8" fillId="2" borderId="0" xfId="0" applyFont="1" applyFill="1" applyAlignment="1">
      <alignment horizontal="right"/>
    </xf>
    <xf numFmtId="0" fontId="8" fillId="0" borderId="36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169" fontId="9" fillId="2" borderId="0" xfId="0" applyNumberFormat="1" applyFont="1" applyFill="1" applyBorder="1" applyAlignment="1">
      <alignment horizontal="right"/>
    </xf>
    <xf numFmtId="0" fontId="8" fillId="0" borderId="0" xfId="0" applyFont="1"/>
    <xf numFmtId="0" fontId="7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7" fillId="2" borderId="0" xfId="2" applyFont="1" applyFill="1" applyAlignment="1">
      <alignment horizontal="right"/>
    </xf>
    <xf numFmtId="0" fontId="7" fillId="2" borderId="24" xfId="2" applyFont="1" applyFill="1" applyBorder="1" applyAlignment="1">
      <alignment horizontal="right"/>
    </xf>
    <xf numFmtId="0" fontId="0" fillId="0" borderId="0" xfId="0" applyFill="1"/>
    <xf numFmtId="0" fontId="6" fillId="2" borderId="0" xfId="0" applyFont="1" applyFill="1" applyAlignment="1">
      <alignment horizontal="right"/>
    </xf>
    <xf numFmtId="4" fontId="33" fillId="0" borderId="38" xfId="13" applyNumberFormat="1" applyFont="1" applyBorder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horizontal="left" vertical="top" wrapText="1"/>
    </xf>
    <xf numFmtId="3" fontId="35" fillId="2" borderId="0" xfId="0" applyNumberFormat="1" applyFont="1" applyFill="1" applyBorder="1" applyAlignment="1">
      <alignment horizontal="right" vertical="top" wrapText="1"/>
    </xf>
    <xf numFmtId="3" fontId="36" fillId="2" borderId="0" xfId="0" applyNumberFormat="1" applyFont="1" applyFill="1" applyBorder="1" applyAlignment="1">
      <alignment horizontal="right" vertical="top" wrapText="1"/>
    </xf>
    <xf numFmtId="0" fontId="35" fillId="2" borderId="0" xfId="0" applyFont="1" applyFill="1"/>
    <xf numFmtId="4" fontId="33" fillId="0" borderId="49" xfId="13" applyNumberFormat="1" applyFont="1" applyBorder="1" applyAlignment="1" applyProtection="1">
      <alignment horizontal="right" vertical="center"/>
      <protection locked="0"/>
    </xf>
    <xf numFmtId="0" fontId="28" fillId="2" borderId="0" xfId="0" applyFont="1" applyFill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170" fontId="5" fillId="0" borderId="0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28" fillId="7" borderId="0" xfId="0" applyFont="1" applyFill="1" applyBorder="1" applyAlignment="1">
      <alignment horizontal="left" vertical="top" wrapText="1"/>
    </xf>
    <xf numFmtId="170" fontId="5" fillId="7" borderId="0" xfId="0" applyNumberFormat="1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 vertical="top" wrapText="1"/>
    </xf>
    <xf numFmtId="3" fontId="5" fillId="7" borderId="0" xfId="0" applyNumberFormat="1" applyFont="1" applyFill="1" applyBorder="1" applyAlignment="1">
      <alignment horizontal="right" vertical="top" wrapText="1"/>
    </xf>
    <xf numFmtId="169" fontId="8" fillId="7" borderId="8" xfId="2" applyNumberFormat="1" applyFont="1" applyFill="1" applyBorder="1" applyAlignment="1">
      <alignment horizontal="center" vertical="center" wrapText="1"/>
    </xf>
    <xf numFmtId="169" fontId="8" fillId="7" borderId="29" xfId="2" applyNumberFormat="1" applyFont="1" applyFill="1" applyBorder="1" applyAlignment="1">
      <alignment horizontal="center" vertical="center" wrapText="1"/>
    </xf>
    <xf numFmtId="168" fontId="7" fillId="7" borderId="0" xfId="0" applyNumberFormat="1" applyFont="1" applyFill="1" applyBorder="1" applyAlignment="1">
      <alignment horizontal="right"/>
    </xf>
    <xf numFmtId="0" fontId="25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0" applyFont="1" applyFill="1" applyAlignment="1">
      <alignment horizontal="left"/>
    </xf>
    <xf numFmtId="0" fontId="5" fillId="7" borderId="0" xfId="2" applyFill="1"/>
    <xf numFmtId="0" fontId="6" fillId="7" borderId="0" xfId="2" applyFont="1" applyFill="1" applyAlignment="1">
      <alignment horizontal="right"/>
    </xf>
    <xf numFmtId="0" fontId="5" fillId="7" borderId="0" xfId="2" applyFill="1" applyAlignment="1">
      <alignment wrapText="1"/>
    </xf>
    <xf numFmtId="0" fontId="31" fillId="7" borderId="0" xfId="2" applyFont="1" applyFill="1"/>
    <xf numFmtId="0" fontId="32" fillId="7" borderId="0" xfId="2" applyFont="1" applyFill="1" applyBorder="1"/>
    <xf numFmtId="3" fontId="39" fillId="10" borderId="27" xfId="0" applyNumberFormat="1" applyFont="1" applyFill="1" applyBorder="1"/>
    <xf numFmtId="3" fontId="39" fillId="10" borderId="22" xfId="0" applyNumberFormat="1" applyFont="1" applyFill="1" applyBorder="1"/>
    <xf numFmtId="0" fontId="39" fillId="10" borderId="27" xfId="0" applyFont="1" applyFill="1" applyBorder="1"/>
    <xf numFmtId="0" fontId="39" fillId="10" borderId="22" xfId="0" applyFont="1" applyFill="1" applyBorder="1"/>
    <xf numFmtId="0" fontId="39" fillId="10" borderId="27" xfId="2" applyFont="1" applyFill="1" applyBorder="1"/>
    <xf numFmtId="0" fontId="39" fillId="10" borderId="22" xfId="2" applyFont="1" applyFill="1" applyBorder="1"/>
    <xf numFmtId="0" fontId="39" fillId="10" borderId="28" xfId="2" applyFont="1" applyFill="1" applyBorder="1" applyAlignment="1">
      <alignment wrapText="1"/>
    </xf>
    <xf numFmtId="0" fontId="39" fillId="10" borderId="22" xfId="2" applyFont="1" applyFill="1" applyBorder="1" applyAlignment="1">
      <alignment wrapText="1"/>
    </xf>
    <xf numFmtId="0" fontId="8" fillId="2" borderId="0" xfId="2" applyFont="1" applyFill="1" applyBorder="1" applyAlignment="1">
      <alignment horizontal="left"/>
    </xf>
    <xf numFmtId="0" fontId="8" fillId="2" borderId="0" xfId="2" applyFont="1" applyFill="1" applyAlignment="1">
      <alignment horizontal="left"/>
    </xf>
    <xf numFmtId="3" fontId="5" fillId="0" borderId="8" xfId="0" applyNumberFormat="1" applyFont="1" applyFill="1" applyBorder="1" applyAlignment="1" applyProtection="1">
      <alignment horizontal="right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170" fontId="5" fillId="0" borderId="8" xfId="0" applyNumberFormat="1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170" fontId="5" fillId="0" borderId="29" xfId="0" applyNumberFormat="1" applyFont="1" applyBorder="1" applyAlignment="1" applyProtection="1">
      <alignment horizontal="center" vertical="top" wrapText="1"/>
      <protection locked="0"/>
    </xf>
    <xf numFmtId="0" fontId="5" fillId="0" borderId="29" xfId="0" applyFont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3" fontId="5" fillId="0" borderId="29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170" fontId="5" fillId="0" borderId="11" xfId="0" applyNumberFormat="1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44" xfId="0" applyFont="1" applyBorder="1" applyAlignment="1" applyProtection="1">
      <alignment horizontal="center" vertical="top" wrapText="1"/>
      <protection locked="0"/>
    </xf>
    <xf numFmtId="0" fontId="5" fillId="0" borderId="44" xfId="0" applyFont="1" applyFill="1" applyBorder="1" applyAlignment="1" applyProtection="1">
      <alignment horizontal="center" vertical="top" wrapText="1"/>
      <protection locked="0"/>
    </xf>
    <xf numFmtId="0" fontId="23" fillId="0" borderId="10" xfId="2" applyFont="1" applyBorder="1" applyAlignment="1" applyProtection="1">
      <alignment horizontal="center" vertical="top" wrapText="1"/>
      <protection locked="0"/>
    </xf>
    <xf numFmtId="170" fontId="23" fillId="0" borderId="11" xfId="2" applyNumberFormat="1" applyFont="1" applyBorder="1" applyAlignment="1" applyProtection="1">
      <alignment horizontal="center" vertical="top" wrapText="1"/>
      <protection locked="0"/>
    </xf>
    <xf numFmtId="169" fontId="23" fillId="0" borderId="11" xfId="2" applyNumberFormat="1" applyFont="1" applyBorder="1" applyAlignment="1" applyProtection="1">
      <alignment horizontal="right" vertical="top" wrapText="1"/>
      <protection locked="0"/>
    </xf>
    <xf numFmtId="0" fontId="23" fillId="0" borderId="11" xfId="2" applyFont="1" applyBorder="1" applyAlignment="1" applyProtection="1">
      <alignment horizontal="center" vertical="top" wrapText="1"/>
      <protection locked="0"/>
    </xf>
    <xf numFmtId="0" fontId="23" fillId="0" borderId="13" xfId="2" applyFont="1" applyBorder="1" applyAlignment="1" applyProtection="1">
      <alignment horizontal="center" vertical="top" wrapText="1"/>
      <protection locked="0"/>
    </xf>
    <xf numFmtId="170" fontId="23" fillId="0" borderId="8" xfId="2" applyNumberFormat="1" applyFont="1" applyBorder="1" applyAlignment="1" applyProtection="1">
      <alignment horizontal="center" vertical="top" wrapText="1"/>
      <protection locked="0"/>
    </xf>
    <xf numFmtId="169" fontId="23" fillId="0" borderId="8" xfId="2" applyNumberFormat="1" applyFont="1" applyBorder="1" applyAlignment="1" applyProtection="1">
      <alignment horizontal="right" vertical="top" wrapText="1"/>
      <protection locked="0"/>
    </xf>
    <xf numFmtId="0" fontId="23" fillId="0" borderId="8" xfId="2" applyFont="1" applyBorder="1" applyAlignment="1" applyProtection="1">
      <alignment horizontal="center" vertical="top" wrapText="1"/>
      <protection locked="0"/>
    </xf>
    <xf numFmtId="0" fontId="23" fillId="0" borderId="18" xfId="2" applyFont="1" applyBorder="1" applyAlignment="1" applyProtection="1">
      <alignment horizontal="center" vertical="top" wrapText="1"/>
      <protection locked="0"/>
    </xf>
    <xf numFmtId="170" fontId="23" fillId="0" borderId="29" xfId="2" applyNumberFormat="1" applyFont="1" applyBorder="1" applyAlignment="1" applyProtection="1">
      <alignment horizontal="center" vertical="top" wrapText="1"/>
      <protection locked="0"/>
    </xf>
    <xf numFmtId="169" fontId="23" fillId="0" borderId="29" xfId="2" applyNumberFormat="1" applyFont="1" applyBorder="1" applyAlignment="1" applyProtection="1">
      <alignment horizontal="right" vertical="top" wrapText="1"/>
      <protection locked="0"/>
    </xf>
    <xf numFmtId="0" fontId="23" fillId="0" borderId="29" xfId="2" applyFont="1" applyBorder="1" applyAlignment="1" applyProtection="1">
      <alignment horizontal="center" vertical="top" wrapText="1"/>
      <protection locked="0"/>
    </xf>
    <xf numFmtId="0" fontId="5" fillId="0" borderId="0" xfId="2" applyFill="1"/>
    <xf numFmtId="169" fontId="8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8" fillId="0" borderId="29" xfId="2" applyNumberFormat="1" applyFont="1" applyFill="1" applyBorder="1" applyAlignment="1" applyProtection="1">
      <alignment horizontal="right" vertical="center" wrapText="1"/>
      <protection locked="0"/>
    </xf>
    <xf numFmtId="169" fontId="5" fillId="0" borderId="21" xfId="2" applyNumberFormat="1" applyBorder="1" applyProtection="1">
      <protection locked="0"/>
    </xf>
    <xf numFmtId="169" fontId="5" fillId="0" borderId="27" xfId="2" applyNumberFormat="1" applyBorder="1" applyProtection="1">
      <protection locked="0"/>
    </xf>
    <xf numFmtId="169" fontId="5" fillId="0" borderId="28" xfId="2" applyNumberFormat="1" applyBorder="1" applyProtection="1">
      <protection locked="0"/>
    </xf>
    <xf numFmtId="169" fontId="9" fillId="0" borderId="22" xfId="2" applyNumberFormat="1" applyFont="1" applyBorder="1" applyProtection="1">
      <protection locked="0"/>
    </xf>
    <xf numFmtId="0" fontId="8" fillId="0" borderId="11" xfId="0" applyFont="1" applyFill="1" applyBorder="1" applyProtection="1">
      <protection locked="0"/>
    </xf>
    <xf numFmtId="4" fontId="8" fillId="0" borderId="11" xfId="0" applyNumberFormat="1" applyFont="1" applyFill="1" applyBorder="1" applyAlignment="1" applyProtection="1">
      <alignment horizontal="right"/>
      <protection locked="0"/>
    </xf>
    <xf numFmtId="4" fontId="33" fillId="0" borderId="52" xfId="13" applyNumberFormat="1" applyFont="1" applyBorder="1" applyAlignment="1" applyProtection="1">
      <alignment horizontal="right" vertical="center"/>
      <protection locked="0"/>
    </xf>
    <xf numFmtId="4" fontId="33" fillId="0" borderId="37" xfId="13" applyNumberFormat="1" applyFont="1" applyBorder="1" applyAlignment="1" applyProtection="1">
      <alignment horizontal="right" vertical="center"/>
      <protection locked="0"/>
    </xf>
    <xf numFmtId="4" fontId="33" fillId="0" borderId="37" xfId="13" applyNumberFormat="1" applyFont="1" applyFill="1" applyBorder="1" applyAlignment="1" applyProtection="1">
      <alignment horizontal="center" vertical="center"/>
      <protection locked="0"/>
    </xf>
    <xf numFmtId="0" fontId="8" fillId="7" borderId="0" xfId="2" applyFont="1" applyFill="1" applyBorder="1" applyAlignment="1">
      <alignment horizontal="left"/>
    </xf>
    <xf numFmtId="0" fontId="7" fillId="7" borderId="0" xfId="2" applyFont="1" applyFill="1" applyBorder="1" applyAlignment="1">
      <alignment horizontal="left"/>
    </xf>
    <xf numFmtId="0" fontId="9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22" fillId="8" borderId="0" xfId="0" applyFont="1" applyFill="1" applyAlignment="1" applyProtection="1">
      <alignment horizontal="left" vertical="center"/>
    </xf>
    <xf numFmtId="0" fontId="22" fillId="8" borderId="0" xfId="0" applyFont="1" applyFill="1" applyAlignment="1" applyProtection="1">
      <alignment horizontal="center" vertical="center"/>
    </xf>
    <xf numFmtId="0" fontId="27" fillId="8" borderId="0" xfId="0" applyFont="1" applyFill="1" applyAlignment="1" applyProtection="1">
      <alignment horizontal="center" vertical="center"/>
    </xf>
    <xf numFmtId="0" fontId="8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vertical="center"/>
    </xf>
    <xf numFmtId="0" fontId="9" fillId="8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53" xfId="0" applyFont="1" applyBorder="1" applyAlignment="1">
      <alignment horizontal="right"/>
    </xf>
    <xf numFmtId="0" fontId="27" fillId="7" borderId="29" xfId="2" applyFont="1" applyFill="1" applyBorder="1" applyAlignment="1">
      <alignment horizontal="center" vertical="center" wrapText="1"/>
    </xf>
    <xf numFmtId="169" fontId="27" fillId="7" borderId="29" xfId="2" applyNumberFormat="1" applyFont="1" applyFill="1" applyBorder="1" applyAlignment="1">
      <alignment horizontal="center" vertical="center" wrapText="1"/>
    </xf>
    <xf numFmtId="168" fontId="42" fillId="10" borderId="20" xfId="0" applyNumberFormat="1" applyFont="1" applyFill="1" applyBorder="1" applyAlignment="1" applyProtection="1">
      <alignment horizontal="right" vertical="center"/>
    </xf>
    <xf numFmtId="169" fontId="42" fillId="10" borderId="20" xfId="2" applyNumberFormat="1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1"/>
    </xf>
    <xf numFmtId="0" fontId="23" fillId="0" borderId="0" xfId="0" applyFont="1" applyBorder="1"/>
    <xf numFmtId="0" fontId="8" fillId="2" borderId="5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 indent="1"/>
    </xf>
    <xf numFmtId="0" fontId="8" fillId="2" borderId="18" xfId="0" applyFont="1" applyFill="1" applyBorder="1" applyAlignment="1">
      <alignment horizontal="left" indent="1"/>
    </xf>
    <xf numFmtId="0" fontId="8" fillId="0" borderId="8" xfId="0" applyFont="1" applyBorder="1"/>
    <xf numFmtId="0" fontId="9" fillId="0" borderId="8" xfId="0" applyFont="1" applyBorder="1"/>
    <xf numFmtId="0" fontId="8" fillId="0" borderId="13" xfId="0" applyFont="1" applyBorder="1"/>
    <xf numFmtId="0" fontId="8" fillId="0" borderId="18" xfId="0" applyFont="1" applyBorder="1"/>
    <xf numFmtId="0" fontId="8" fillId="0" borderId="29" xfId="0" applyFont="1" applyBorder="1"/>
    <xf numFmtId="0" fontId="9" fillId="0" borderId="29" xfId="0" applyFont="1" applyBorder="1"/>
    <xf numFmtId="0" fontId="7" fillId="2" borderId="0" xfId="0" applyFont="1" applyFill="1" applyAlignment="1">
      <alignment wrapText="1"/>
    </xf>
    <xf numFmtId="0" fontId="9" fillId="0" borderId="28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9" fillId="7" borderId="0" xfId="0" applyFont="1" applyFill="1"/>
    <xf numFmtId="0" fontId="8" fillId="2" borderId="0" xfId="2" applyFont="1" applyFill="1" applyBorder="1" applyAlignment="1">
      <alignment horizontal="left"/>
    </xf>
    <xf numFmtId="0" fontId="25" fillId="7" borderId="0" xfId="19" applyFont="1" applyFill="1" applyBorder="1" applyAlignment="1">
      <alignment horizontal="left" vertical="center"/>
    </xf>
    <xf numFmtId="0" fontId="26" fillId="7" borderId="0" xfId="19" applyFont="1" applyFill="1" applyBorder="1" applyAlignment="1">
      <alignment horizontal="left" vertical="center"/>
    </xf>
    <xf numFmtId="0" fontId="8" fillId="2" borderId="0" xfId="2" applyFont="1" applyFill="1" applyAlignment="1">
      <alignment horizontal="left"/>
    </xf>
    <xf numFmtId="0" fontId="43" fillId="4" borderId="0" xfId="2" applyFont="1" applyFill="1"/>
    <xf numFmtId="0" fontId="6" fillId="2" borderId="0" xfId="2" applyFont="1" applyFill="1" applyBorder="1" applyAlignment="1">
      <alignment horizontal="left" vertical="center"/>
    </xf>
    <xf numFmtId="0" fontId="0" fillId="7" borderId="0" xfId="0" applyFill="1" applyAlignment="1"/>
    <xf numFmtId="0" fontId="6" fillId="7" borderId="0" xfId="0" applyFont="1" applyFill="1" applyAlignment="1">
      <alignment horizontal="right" vertical="center"/>
    </xf>
    <xf numFmtId="0" fontId="46" fillId="7" borderId="0" xfId="2" applyFont="1" applyFill="1" applyBorder="1" applyAlignment="1">
      <alignment horizontal="left" vertical="center"/>
    </xf>
    <xf numFmtId="0" fontId="47" fillId="2" borderId="0" xfId="2" applyFont="1" applyFill="1" applyBorder="1" applyAlignment="1">
      <alignment horizontal="left"/>
    </xf>
    <xf numFmtId="0" fontId="9" fillId="7" borderId="0" xfId="0" applyFont="1" applyFill="1" applyAlignment="1" applyProtection="1">
      <alignment vertical="center"/>
    </xf>
    <xf numFmtId="0" fontId="48" fillId="7" borderId="0" xfId="0" applyFont="1" applyFill="1" applyAlignment="1" applyProtection="1">
      <alignment vertical="center"/>
    </xf>
    <xf numFmtId="0" fontId="21" fillId="7" borderId="0" xfId="19" applyFont="1" applyFill="1" applyBorder="1" applyAlignment="1">
      <alignment horizontal="center" vertical="center" wrapText="1"/>
    </xf>
    <xf numFmtId="0" fontId="0" fillId="7" borderId="0" xfId="0" applyFill="1" applyBorder="1" applyAlignment="1"/>
    <xf numFmtId="169" fontId="3" fillId="7" borderId="0" xfId="19" applyNumberFormat="1" applyFont="1" applyFill="1" applyBorder="1"/>
    <xf numFmtId="0" fontId="1" fillId="7" borderId="0" xfId="19" applyFont="1" applyFill="1" applyBorder="1"/>
    <xf numFmtId="0" fontId="2" fillId="7" borderId="0" xfId="19" applyFill="1" applyBorder="1" applyAlignment="1">
      <alignment horizontal="center"/>
    </xf>
    <xf numFmtId="0" fontId="6" fillId="8" borderId="0" xfId="0" applyFont="1" applyFill="1" applyAlignment="1" applyProtection="1">
      <alignment horizontal="left" vertical="center"/>
    </xf>
    <xf numFmtId="0" fontId="27" fillId="2" borderId="0" xfId="0" applyFont="1" applyFill="1" applyAlignment="1">
      <alignment horizontal="left"/>
    </xf>
    <xf numFmtId="0" fontId="45" fillId="2" borderId="0" xfId="0" applyFont="1" applyFill="1" applyAlignment="1">
      <alignment horizontal="center"/>
    </xf>
    <xf numFmtId="0" fontId="43" fillId="2" borderId="0" xfId="0" applyFont="1" applyFill="1" applyAlignment="1">
      <alignment horizontal="left"/>
    </xf>
    <xf numFmtId="168" fontId="45" fillId="7" borderId="0" xfId="0" applyNumberFormat="1" applyFont="1" applyFill="1" applyBorder="1" applyAlignment="1">
      <alignment horizontal="right"/>
    </xf>
    <xf numFmtId="0" fontId="43" fillId="2" borderId="0" xfId="0" applyFont="1" applyFill="1" applyAlignment="1">
      <alignment horizontal="left" indent="1"/>
    </xf>
    <xf numFmtId="0" fontId="43" fillId="2" borderId="0" xfId="0" applyFont="1" applyFill="1"/>
    <xf numFmtId="0" fontId="8" fillId="2" borderId="5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50" fillId="7" borderId="0" xfId="19" applyFont="1" applyFill="1"/>
    <xf numFmtId="0" fontId="51" fillId="7" borderId="54" xfId="19" applyFont="1" applyFill="1" applyBorder="1" applyAlignment="1">
      <alignment horizontal="center" vertical="center" wrapText="1"/>
    </xf>
    <xf numFmtId="0" fontId="51" fillId="7" borderId="9" xfId="19" applyFont="1" applyFill="1" applyBorder="1" applyAlignment="1">
      <alignment horizontal="center" vertical="center" wrapText="1"/>
    </xf>
    <xf numFmtId="0" fontId="52" fillId="7" borderId="55" xfId="19" applyFont="1" applyFill="1" applyBorder="1" applyAlignment="1">
      <alignment horizontal="center" vertical="center" wrapText="1"/>
    </xf>
    <xf numFmtId="0" fontId="51" fillId="6" borderId="10" xfId="19" applyFont="1" applyFill="1" applyBorder="1"/>
    <xf numFmtId="169" fontId="50" fillId="6" borderId="8" xfId="19" applyNumberFormat="1" applyFont="1" applyFill="1" applyBorder="1" applyProtection="1">
      <protection locked="0"/>
    </xf>
    <xf numFmtId="169" fontId="50" fillId="9" borderId="26" xfId="19" applyNumberFormat="1" applyFont="1" applyFill="1" applyBorder="1" applyProtection="1">
      <protection locked="0"/>
    </xf>
    <xf numFmtId="169" fontId="41" fillId="10" borderId="21" xfId="19" applyNumberFormat="1" applyFont="1" applyFill="1" applyBorder="1"/>
    <xf numFmtId="0" fontId="50" fillId="3" borderId="13" xfId="19" applyFont="1" applyFill="1" applyBorder="1"/>
    <xf numFmtId="169" fontId="50" fillId="3" borderId="8" xfId="19" applyNumberFormat="1" applyFont="1" applyFill="1" applyBorder="1" applyProtection="1">
      <protection locked="0"/>
    </xf>
    <xf numFmtId="169" fontId="41" fillId="10" borderId="28" xfId="19" applyNumberFormat="1" applyFont="1" applyFill="1" applyBorder="1"/>
    <xf numFmtId="0" fontId="50" fillId="3" borderId="57" xfId="19" applyFont="1" applyFill="1" applyBorder="1"/>
    <xf numFmtId="169" fontId="50" fillId="3" borderId="58" xfId="19" applyNumberFormat="1" applyFont="1" applyFill="1" applyBorder="1" applyProtection="1">
      <protection locked="0"/>
    </xf>
    <xf numFmtId="169" fontId="41" fillId="10" borderId="59" xfId="19" applyNumberFormat="1" applyFont="1" applyFill="1" applyBorder="1"/>
    <xf numFmtId="169" fontId="50" fillId="9" borderId="11" xfId="19" applyNumberFormat="1" applyFont="1" applyFill="1" applyBorder="1" applyProtection="1">
      <protection locked="0"/>
    </xf>
    <xf numFmtId="169" fontId="41" fillId="10" borderId="27" xfId="19" applyNumberFormat="1" applyFont="1" applyFill="1" applyBorder="1"/>
    <xf numFmtId="0" fontId="51" fillId="6" borderId="18" xfId="19" applyFont="1" applyFill="1" applyBorder="1" applyAlignment="1">
      <alignment wrapText="1"/>
    </xf>
    <xf numFmtId="168" fontId="51" fillId="6" borderId="8" xfId="19" applyNumberFormat="1" applyFont="1" applyFill="1" applyBorder="1"/>
    <xf numFmtId="0" fontId="50" fillId="9" borderId="29" xfId="19" applyFont="1" applyFill="1" applyBorder="1"/>
    <xf numFmtId="0" fontId="50" fillId="9" borderId="22" xfId="19" applyFont="1" applyFill="1" applyBorder="1"/>
    <xf numFmtId="0" fontId="53" fillId="7" borderId="0" xfId="19" applyFont="1" applyFill="1" applyBorder="1" applyAlignment="1"/>
    <xf numFmtId="169" fontId="52" fillId="10" borderId="48" xfId="19" applyNumberFormat="1" applyFont="1" applyFill="1" applyBorder="1"/>
    <xf numFmtId="0" fontId="50" fillId="7" borderId="0" xfId="19" applyFont="1" applyFill="1" applyBorder="1"/>
    <xf numFmtId="0" fontId="54" fillId="7" borderId="0" xfId="19" applyFont="1" applyFill="1"/>
    <xf numFmtId="0" fontId="22" fillId="2" borderId="0" xfId="2" applyFont="1" applyFill="1" applyAlignment="1">
      <alignment horizontal="left" vertical="center" wrapText="1"/>
    </xf>
    <xf numFmtId="0" fontId="49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right" vertical="center" wrapText="1"/>
    </xf>
    <xf numFmtId="0" fontId="7" fillId="2" borderId="55" xfId="2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3" fontId="5" fillId="0" borderId="11" xfId="0" applyNumberFormat="1" applyFont="1" applyFill="1" applyBorder="1" applyAlignment="1" applyProtection="1">
      <alignment horizontal="right" vertical="top" wrapText="1"/>
      <protection locked="0"/>
    </xf>
    <xf numFmtId="0" fontId="9" fillId="2" borderId="29" xfId="0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5" fillId="11" borderId="0" xfId="2" applyFill="1"/>
    <xf numFmtId="0" fontId="9" fillId="7" borderId="0" xfId="2" applyFont="1" applyFill="1"/>
    <xf numFmtId="0" fontId="9" fillId="7" borderId="0" xfId="2" applyFont="1" applyFill="1" applyBorder="1" applyAlignment="1">
      <alignment horizontal="center" vertical="center"/>
    </xf>
    <xf numFmtId="0" fontId="9" fillId="7" borderId="0" xfId="2" applyFont="1" applyFill="1" applyBorder="1" applyAlignment="1">
      <alignment wrapText="1"/>
    </xf>
    <xf numFmtId="0" fontId="9" fillId="7" borderId="0" xfId="2" applyFont="1" applyFill="1" applyBorder="1"/>
    <xf numFmtId="0" fontId="8" fillId="7" borderId="0" xfId="2" applyFont="1" applyFill="1" applyBorder="1"/>
    <xf numFmtId="0" fontId="7" fillId="7" borderId="0" xfId="2" applyFont="1" applyFill="1" applyBorder="1"/>
    <xf numFmtId="0" fontId="8" fillId="7" borderId="0" xfId="2" applyFont="1" applyFill="1"/>
    <xf numFmtId="0" fontId="5" fillId="7" borderId="0" xfId="2" applyFill="1" applyAlignment="1">
      <alignment horizontal="center" vertical="center"/>
    </xf>
    <xf numFmtId="0" fontId="32" fillId="7" borderId="0" xfId="2" applyFont="1" applyFill="1"/>
    <xf numFmtId="0" fontId="23" fillId="7" borderId="0" xfId="0" applyFont="1" applyFill="1" applyBorder="1"/>
    <xf numFmtId="0" fontId="8" fillId="7" borderId="0" xfId="0" applyFont="1" applyFill="1"/>
    <xf numFmtId="0" fontId="43" fillId="7" borderId="0" xfId="0" applyFont="1" applyFill="1"/>
    <xf numFmtId="0" fontId="8" fillId="0" borderId="10" xfId="0" applyFont="1" applyBorder="1"/>
    <xf numFmtId="0" fontId="8" fillId="0" borderId="11" xfId="0" applyFont="1" applyBorder="1"/>
    <xf numFmtId="0" fontId="9" fillId="0" borderId="11" xfId="0" applyFont="1" applyBorder="1"/>
    <xf numFmtId="0" fontId="9" fillId="0" borderId="27" xfId="0" applyFont="1" applyBorder="1" applyAlignment="1">
      <alignment wrapText="1"/>
    </xf>
    <xf numFmtId="0" fontId="8" fillId="2" borderId="5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46" xfId="0" applyFont="1" applyFill="1" applyBorder="1" applyAlignment="1" applyProtection="1">
      <alignment horizontal="center" vertical="center" wrapText="1"/>
    </xf>
    <xf numFmtId="0" fontId="8" fillId="7" borderId="37" xfId="0" applyFont="1" applyFill="1" applyBorder="1" applyAlignment="1" applyProtection="1">
      <alignment vertical="center"/>
    </xf>
    <xf numFmtId="0" fontId="8" fillId="7" borderId="38" xfId="0" applyFont="1" applyFill="1" applyBorder="1" applyAlignment="1" applyProtection="1">
      <alignment vertical="center"/>
    </xf>
    <xf numFmtId="0" fontId="8" fillId="7" borderId="52" xfId="0" applyFont="1" applyFill="1" applyBorder="1" applyAlignment="1" applyProtection="1">
      <alignment vertical="center"/>
    </xf>
    <xf numFmtId="0" fontId="8" fillId="7" borderId="49" xfId="0" applyFont="1" applyFill="1" applyBorder="1" applyAlignment="1" applyProtection="1">
      <alignment vertical="center"/>
    </xf>
    <xf numFmtId="0" fontId="8" fillId="7" borderId="50" xfId="0" applyFont="1" applyFill="1" applyBorder="1" applyAlignment="1" applyProtection="1">
      <alignment vertical="center"/>
    </xf>
    <xf numFmtId="0" fontId="8" fillId="7" borderId="12" xfId="0" applyFont="1" applyFill="1" applyBorder="1" applyAlignment="1" applyProtection="1">
      <alignment vertical="center"/>
    </xf>
    <xf numFmtId="0" fontId="8" fillId="7" borderId="53" xfId="0" applyFont="1" applyFill="1" applyBorder="1" applyAlignment="1" applyProtection="1">
      <alignment vertical="center"/>
    </xf>
    <xf numFmtId="0" fontId="48" fillId="7" borderId="6" xfId="0" applyFont="1" applyFill="1" applyBorder="1" applyAlignment="1" applyProtection="1">
      <alignment horizontal="center" vertical="center"/>
    </xf>
    <xf numFmtId="0" fontId="48" fillId="2" borderId="23" xfId="0" applyFont="1" applyFill="1" applyBorder="1" applyAlignment="1" applyProtection="1">
      <alignment horizontal="center" vertical="center" wrapText="1"/>
    </xf>
    <xf numFmtId="0" fontId="8" fillId="7" borderId="17" xfId="0" applyFont="1" applyFill="1" applyBorder="1" applyAlignment="1" applyProtection="1">
      <alignment vertical="center"/>
    </xf>
    <xf numFmtId="0" fontId="8" fillId="7" borderId="7" xfId="0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right" vertical="center" wrapText="1"/>
    </xf>
    <xf numFmtId="168" fontId="7" fillId="9" borderId="20" xfId="0" applyNumberFormat="1" applyFont="1" applyFill="1" applyBorder="1" applyAlignment="1" applyProtection="1">
      <alignment horizontal="right" vertical="center"/>
    </xf>
    <xf numFmtId="168" fontId="7" fillId="9" borderId="30" xfId="0" applyNumberFormat="1" applyFont="1" applyFill="1" applyBorder="1" applyAlignment="1" applyProtection="1">
      <alignment horizontal="right" vertical="center"/>
    </xf>
    <xf numFmtId="168" fontId="8" fillId="9" borderId="55" xfId="0" applyNumberFormat="1" applyFont="1" applyFill="1" applyBorder="1" applyAlignment="1" applyProtection="1">
      <alignment horizontal="right" vertical="top" wrapText="1"/>
    </xf>
    <xf numFmtId="169" fontId="7" fillId="9" borderId="20" xfId="2" applyNumberFormat="1" applyFont="1" applyFill="1" applyBorder="1"/>
    <xf numFmtId="169" fontId="7" fillId="9" borderId="20" xfId="2" applyNumberFormat="1" applyFont="1" applyFill="1" applyBorder="1" applyProtection="1">
      <protection locked="0"/>
    </xf>
    <xf numFmtId="169" fontId="7" fillId="9" borderId="20" xfId="2" applyNumberFormat="1" applyFont="1" applyFill="1" applyBorder="1" applyAlignment="1">
      <alignment horizontal="right" vertical="top" wrapText="1"/>
    </xf>
    <xf numFmtId="168" fontId="7" fillId="9" borderId="54" xfId="0" applyNumberFormat="1" applyFont="1" applyFill="1" applyBorder="1" applyAlignment="1">
      <alignment vertical="center" wrapText="1"/>
    </xf>
    <xf numFmtId="168" fontId="7" fillId="9" borderId="55" xfId="0" applyNumberFormat="1" applyFont="1" applyFill="1" applyBorder="1" applyAlignment="1">
      <alignment vertical="center" wrapText="1"/>
    </xf>
    <xf numFmtId="168" fontId="7" fillId="9" borderId="25" xfId="0" applyNumberFormat="1" applyFont="1" applyFill="1" applyBorder="1" applyAlignment="1">
      <alignment horizontal="right"/>
    </xf>
    <xf numFmtId="168" fontId="34" fillId="9" borderId="55" xfId="13" applyNumberFormat="1" applyFont="1" applyFill="1" applyBorder="1" applyAlignment="1" applyProtection="1">
      <alignment horizontal="right" vertical="center"/>
    </xf>
    <xf numFmtId="4" fontId="33" fillId="0" borderId="37" xfId="13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Protection="1">
      <protection locked="0"/>
    </xf>
    <xf numFmtId="4" fontId="8" fillId="0" borderId="29" xfId="0" applyNumberFormat="1" applyFont="1" applyFill="1" applyBorder="1" applyAlignment="1" applyProtection="1">
      <alignment horizontal="right"/>
      <protection locked="0"/>
    </xf>
    <xf numFmtId="0" fontId="8" fillId="2" borderId="56" xfId="0" applyFont="1" applyFill="1" applyBorder="1" applyAlignment="1">
      <alignment horizontal="center" vertical="center" wrapText="1"/>
    </xf>
    <xf numFmtId="4" fontId="33" fillId="0" borderId="44" xfId="13" applyNumberFormat="1" applyFont="1" applyBorder="1" applyAlignment="1" applyProtection="1">
      <alignment horizontal="right"/>
      <protection locked="0"/>
    </xf>
    <xf numFmtId="0" fontId="27" fillId="2" borderId="0" xfId="0" applyFont="1" applyFill="1" applyAlignment="1">
      <alignment horizontal="center" vertical="center"/>
    </xf>
    <xf numFmtId="0" fontId="52" fillId="9" borderId="65" xfId="19" applyFont="1" applyFill="1" applyBorder="1" applyAlignment="1">
      <alignment horizontal="left" vertical="center"/>
    </xf>
    <xf numFmtId="0" fontId="50" fillId="7" borderId="8" xfId="19" applyFont="1" applyFill="1" applyBorder="1" applyAlignment="1">
      <alignment horizontal="center"/>
    </xf>
    <xf numFmtId="0" fontId="52" fillId="7" borderId="13" xfId="19" applyFont="1" applyFill="1" applyBorder="1" applyAlignment="1">
      <alignment horizontal="left" vertical="center"/>
    </xf>
    <xf numFmtId="0" fontId="50" fillId="7" borderId="28" xfId="19" applyFont="1" applyFill="1" applyBorder="1" applyAlignment="1">
      <alignment horizontal="center"/>
    </xf>
    <xf numFmtId="168" fontId="52" fillId="9" borderId="66" xfId="19" applyNumberFormat="1" applyFont="1" applyFill="1" applyBorder="1" applyAlignment="1">
      <alignment horizontal="right" vertical="center"/>
    </xf>
    <xf numFmtId="0" fontId="50" fillId="7" borderId="50" xfId="19" applyFont="1" applyFill="1" applyBorder="1" applyAlignment="1">
      <alignment horizontal="center"/>
    </xf>
    <xf numFmtId="0" fontId="50" fillId="7" borderId="68" xfId="19" applyFont="1" applyFill="1" applyBorder="1" applyAlignment="1">
      <alignment horizontal="center"/>
    </xf>
    <xf numFmtId="0" fontId="50" fillId="7" borderId="53" xfId="19" applyFont="1" applyFill="1" applyBorder="1" applyAlignment="1">
      <alignment horizontal="center"/>
    </xf>
    <xf numFmtId="0" fontId="50" fillId="7" borderId="69" xfId="19" applyFont="1" applyFill="1" applyBorder="1" applyAlignment="1">
      <alignment horizontal="center"/>
    </xf>
    <xf numFmtId="0" fontId="50" fillId="7" borderId="71" xfId="19" applyFont="1" applyFill="1" applyBorder="1" applyAlignment="1">
      <alignment horizontal="center"/>
    </xf>
    <xf numFmtId="0" fontId="50" fillId="7" borderId="72" xfId="19" applyFont="1" applyFill="1" applyBorder="1" applyAlignment="1">
      <alignment horizontal="center"/>
    </xf>
    <xf numFmtId="0" fontId="50" fillId="7" borderId="70" xfId="19" applyFont="1" applyFill="1" applyBorder="1" applyAlignment="1">
      <alignment horizontal="center"/>
    </xf>
    <xf numFmtId="169" fontId="50" fillId="6" borderId="8" xfId="19" applyNumberFormat="1" applyFont="1" applyFill="1" applyBorder="1" applyProtection="1"/>
    <xf numFmtId="169" fontId="50" fillId="6" borderId="11" xfId="19" applyNumberFormat="1" applyFont="1" applyFill="1" applyBorder="1" applyProtection="1"/>
    <xf numFmtId="168" fontId="58" fillId="10" borderId="64" xfId="0" applyNumberFormat="1" applyFont="1" applyFill="1" applyBorder="1" applyAlignment="1">
      <alignment vertical="center"/>
    </xf>
    <xf numFmtId="0" fontId="9" fillId="2" borderId="0" xfId="0" applyFont="1" applyFill="1" applyBorder="1"/>
    <xf numFmtId="0" fontId="58" fillId="2" borderId="76" xfId="0" applyFont="1" applyFill="1" applyBorder="1" applyAlignment="1">
      <alignment horizontal="center" vertical="center" wrapText="1"/>
    </xf>
    <xf numFmtId="0" fontId="58" fillId="2" borderId="77" xfId="0" applyFont="1" applyFill="1" applyBorder="1" applyAlignment="1">
      <alignment horizontal="center" vertical="center" wrapText="1"/>
    </xf>
    <xf numFmtId="4" fontId="58" fillId="10" borderId="77" xfId="0" applyNumberFormat="1" applyFont="1" applyFill="1" applyBorder="1"/>
    <xf numFmtId="0" fontId="41" fillId="2" borderId="78" xfId="0" applyFont="1" applyFill="1" applyBorder="1" applyAlignment="1">
      <alignment horizontal="center" vertical="center"/>
    </xf>
    <xf numFmtId="0" fontId="9" fillId="2" borderId="79" xfId="0" applyFont="1" applyFill="1" applyBorder="1"/>
    <xf numFmtId="168" fontId="7" fillId="10" borderId="64" xfId="0" applyNumberFormat="1" applyFont="1" applyFill="1" applyBorder="1" applyAlignment="1">
      <alignment horizontal="right" vertical="center"/>
    </xf>
    <xf numFmtId="168" fontId="7" fillId="9" borderId="23" xfId="0" applyNumberFormat="1" applyFont="1" applyFill="1" applyBorder="1" applyAlignment="1">
      <alignment horizontal="right"/>
    </xf>
    <xf numFmtId="0" fontId="41" fillId="2" borderId="63" xfId="0" applyFont="1" applyFill="1" applyBorder="1" applyAlignment="1">
      <alignment horizontal="left" vertical="center"/>
    </xf>
    <xf numFmtId="168" fontId="42" fillId="7" borderId="64" xfId="0" quotePrefix="1" applyNumberFormat="1" applyFont="1" applyFill="1" applyBorder="1" applyAlignment="1">
      <alignment horizontal="right"/>
    </xf>
    <xf numFmtId="0" fontId="50" fillId="3" borderId="13" xfId="19" applyFont="1" applyFill="1" applyBorder="1" applyAlignment="1">
      <alignment wrapText="1"/>
    </xf>
    <xf numFmtId="0" fontId="50" fillId="3" borderId="57" xfId="19" applyFont="1" applyFill="1" applyBorder="1" applyAlignment="1">
      <alignment wrapText="1"/>
    </xf>
    <xf numFmtId="0" fontId="51" fillId="9" borderId="54" xfId="19" applyFont="1" applyFill="1" applyBorder="1" applyAlignment="1"/>
    <xf numFmtId="168" fontId="51" fillId="9" borderId="9" xfId="19" applyNumberFormat="1" applyFont="1" applyFill="1" applyBorder="1" applyAlignment="1"/>
    <xf numFmtId="0" fontId="50" fillId="9" borderId="9" xfId="19" applyFont="1" applyFill="1" applyBorder="1"/>
    <xf numFmtId="0" fontId="50" fillId="9" borderId="55" xfId="19" applyFont="1" applyFill="1" applyBorder="1"/>
    <xf numFmtId="2" fontId="50" fillId="9" borderId="55" xfId="19" applyNumberFormat="1" applyFont="1" applyFill="1" applyBorder="1" applyAlignment="1"/>
    <xf numFmtId="0" fontId="56" fillId="2" borderId="0" xfId="0" applyFont="1" applyFill="1" applyAlignment="1">
      <alignment horizontal="left"/>
    </xf>
    <xf numFmtId="168" fontId="7" fillId="7" borderId="64" xfId="0" applyNumberFormat="1" applyFont="1" applyFill="1" applyBorder="1" applyAlignment="1" applyProtection="1">
      <protection locked="0"/>
    </xf>
    <xf numFmtId="169" fontId="8" fillId="0" borderId="8" xfId="0" applyNumberFormat="1" applyFont="1" applyFill="1" applyBorder="1" applyAlignment="1">
      <alignment horizontal="right"/>
    </xf>
    <xf numFmtId="169" fontId="8" fillId="0" borderId="8" xfId="0" applyNumberFormat="1" applyFont="1" applyFill="1" applyBorder="1" applyAlignment="1">
      <alignment horizontal="right" indent="1"/>
    </xf>
    <xf numFmtId="169" fontId="8" fillId="0" borderId="29" xfId="0" applyNumberFormat="1" applyFont="1" applyFill="1" applyBorder="1" applyAlignment="1">
      <alignment horizontal="right" indent="1"/>
    </xf>
    <xf numFmtId="0" fontId="9" fillId="0" borderId="47" xfId="0" applyFont="1" applyFill="1" applyBorder="1"/>
    <xf numFmtId="0" fontId="9" fillId="0" borderId="48" xfId="0" applyFont="1" applyFill="1" applyBorder="1"/>
    <xf numFmtId="4" fontId="33" fillId="0" borderId="80" xfId="13" applyNumberFormat="1" applyFont="1" applyBorder="1" applyAlignment="1" applyProtection="1">
      <alignment horizontal="right"/>
      <protection locked="0"/>
    </xf>
    <xf numFmtId="4" fontId="33" fillId="0" borderId="77" xfId="13" applyNumberFormat="1" applyFont="1" applyBorder="1" applyAlignment="1" applyProtection="1">
      <alignment horizontal="right"/>
      <protection locked="0"/>
    </xf>
    <xf numFmtId="0" fontId="5" fillId="0" borderId="11" xfId="0" applyFont="1" applyFill="1" applyBorder="1" applyAlignment="1" applyProtection="1">
      <alignment horizontal="center" vertical="top" wrapText="1"/>
      <protection locked="0"/>
    </xf>
    <xf numFmtId="0" fontId="5" fillId="0" borderId="29" xfId="0" applyFont="1" applyFill="1" applyBorder="1" applyAlignment="1" applyProtection="1">
      <alignment horizontal="center" vertical="top" wrapText="1"/>
      <protection locked="0"/>
    </xf>
    <xf numFmtId="0" fontId="58" fillId="10" borderId="73" xfId="0" applyFont="1" applyFill="1" applyBorder="1" applyAlignment="1" applyProtection="1">
      <alignment horizontal="center" vertical="center"/>
      <protection locked="0"/>
    </xf>
    <xf numFmtId="169" fontId="8" fillId="9" borderId="28" xfId="0" applyNumberFormat="1" applyFont="1" applyFill="1" applyBorder="1" applyAlignment="1">
      <alignment horizontal="right"/>
    </xf>
    <xf numFmtId="169" fontId="8" fillId="9" borderId="22" xfId="0" applyNumberFormat="1" applyFont="1" applyFill="1" applyBorder="1" applyAlignment="1">
      <alignment horizontal="right"/>
    </xf>
    <xf numFmtId="0" fontId="22" fillId="2" borderId="0" xfId="2" applyFont="1" applyFill="1" applyBorder="1" applyAlignment="1">
      <alignment horizontal="center"/>
    </xf>
    <xf numFmtId="0" fontId="8" fillId="2" borderId="0" xfId="2" applyFont="1" applyFill="1" applyAlignment="1">
      <alignment horizontal="left"/>
    </xf>
    <xf numFmtId="0" fontId="8" fillId="3" borderId="40" xfId="2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1" xfId="0" applyFill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8" fillId="3" borderId="1" xfId="2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8" fillId="2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8" fillId="0" borderId="1" xfId="2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8" fillId="0" borderId="1" xfId="1" applyNumberFormat="1" applyFont="1" applyFill="1" applyBorder="1" applyAlignment="1">
      <alignment horizontal="right"/>
    </xf>
    <xf numFmtId="9" fontId="5" fillId="0" borderId="2" xfId="1" applyNumberFormat="1" applyFont="1" applyFill="1" applyBorder="1" applyAlignment="1">
      <alignment horizontal="right"/>
    </xf>
    <xf numFmtId="9" fontId="5" fillId="0" borderId="3" xfId="1" applyNumberFormat="1" applyFont="1" applyFill="1" applyBorder="1" applyAlignment="1">
      <alignment horizontal="right"/>
    </xf>
    <xf numFmtId="0" fontId="8" fillId="2" borderId="14" xfId="2" applyFont="1" applyFill="1" applyBorder="1" applyAlignment="1">
      <alignment horizontal="left"/>
    </xf>
    <xf numFmtId="0" fontId="8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8" fillId="3" borderId="2" xfId="2" applyFont="1" applyFill="1" applyBorder="1" applyAlignment="1" applyProtection="1">
      <alignment horizontal="left"/>
      <protection locked="0"/>
    </xf>
    <xf numFmtId="0" fontId="8" fillId="3" borderId="3" xfId="2" applyFont="1" applyFill="1" applyBorder="1" applyAlignment="1" applyProtection="1">
      <alignment horizontal="left"/>
      <protection locked="0"/>
    </xf>
    <xf numFmtId="0" fontId="8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7" fillId="3" borderId="1" xfId="2" applyFont="1" applyFill="1" applyBorder="1" applyAlignment="1">
      <alignment horizontal="left"/>
    </xf>
    <xf numFmtId="0" fontId="37" fillId="3" borderId="2" xfId="0" applyFont="1" applyFill="1" applyBorder="1" applyAlignment="1">
      <alignment horizontal="left"/>
    </xf>
    <xf numFmtId="0" fontId="37" fillId="3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3" borderId="1" xfId="2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7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3" fillId="7" borderId="0" xfId="19" applyFont="1" applyFill="1" applyBorder="1" applyAlignment="1"/>
    <xf numFmtId="0" fontId="50" fillId="7" borderId="6" xfId="19" applyFont="1" applyFill="1" applyBorder="1" applyAlignment="1">
      <alignment horizontal="center"/>
    </xf>
    <xf numFmtId="0" fontId="50" fillId="7" borderId="7" xfId="19" applyFont="1" applyFill="1" applyBorder="1" applyAlignment="1">
      <alignment horizontal="center"/>
    </xf>
    <xf numFmtId="0" fontId="50" fillId="7" borderId="60" xfId="19" applyFont="1" applyFill="1" applyBorder="1" applyAlignment="1">
      <alignment horizontal="center"/>
    </xf>
    <xf numFmtId="0" fontId="51" fillId="7" borderId="12" xfId="19" applyFont="1" applyFill="1" applyBorder="1" applyAlignment="1"/>
    <xf numFmtId="0" fontId="9" fillId="7" borderId="2" xfId="0" applyFont="1" applyFill="1" applyBorder="1" applyAlignment="1"/>
    <xf numFmtId="0" fontId="9" fillId="7" borderId="38" xfId="0" applyFont="1" applyFill="1" applyBorder="1" applyAlignment="1"/>
    <xf numFmtId="0" fontId="20" fillId="7" borderId="0" xfId="19" applyFont="1" applyFill="1" applyBorder="1" applyAlignment="1"/>
    <xf numFmtId="0" fontId="53" fillId="3" borderId="12" xfId="19" applyFont="1" applyFill="1" applyBorder="1" applyAlignment="1"/>
    <xf numFmtId="0" fontId="53" fillId="0" borderId="2" xfId="19" applyFont="1" applyBorder="1" applyAlignment="1"/>
    <xf numFmtId="0" fontId="43" fillId="0" borderId="2" xfId="0" applyFont="1" applyBorder="1" applyAlignment="1"/>
    <xf numFmtId="0" fontId="43" fillId="0" borderId="38" xfId="0" applyFont="1" applyBorder="1" applyAlignment="1"/>
    <xf numFmtId="0" fontId="52" fillId="7" borderId="61" xfId="19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7" fillId="2" borderId="39" xfId="0" applyFont="1" applyFill="1" applyBorder="1" applyAlignment="1">
      <alignment horizontal="left"/>
    </xf>
    <xf numFmtId="0" fontId="42" fillId="2" borderId="74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5" fillId="0" borderId="13" xfId="2" applyBorder="1" applyAlignment="1" applyProtection="1">
      <alignment horizontal="center"/>
      <protection locked="0"/>
    </xf>
    <xf numFmtId="0" fontId="5" fillId="0" borderId="8" xfId="2" applyBorder="1" applyAlignment="1" applyProtection="1">
      <alignment horizontal="center"/>
      <protection locked="0"/>
    </xf>
    <xf numFmtId="0" fontId="8" fillId="0" borderId="8" xfId="2" applyFont="1" applyBorder="1" applyAlignment="1" applyProtection="1">
      <alignment horizontal="left"/>
      <protection locked="0"/>
    </xf>
    <xf numFmtId="0" fontId="55" fillId="2" borderId="0" xfId="2" applyFont="1" applyFill="1" applyAlignment="1">
      <alignment horizontal="left"/>
    </xf>
    <xf numFmtId="0" fontId="5" fillId="0" borderId="18" xfId="2" applyBorder="1" applyAlignment="1" applyProtection="1">
      <alignment horizontal="center"/>
      <protection locked="0"/>
    </xf>
    <xf numFmtId="0" fontId="5" fillId="0" borderId="29" xfId="2" applyBorder="1" applyAlignment="1" applyProtection="1">
      <alignment horizontal="center"/>
      <protection locked="0"/>
    </xf>
    <xf numFmtId="0" fontId="9" fillId="0" borderId="29" xfId="2" applyFont="1" applyBorder="1" applyAlignment="1" applyProtection="1">
      <alignment horizontal="left"/>
      <protection locked="0"/>
    </xf>
    <xf numFmtId="0" fontId="7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5" fillId="0" borderId="12" xfId="2" applyBorder="1" applyAlignment="1" applyProtection="1">
      <alignment horizontal="center"/>
      <protection locked="0"/>
    </xf>
    <xf numFmtId="0" fontId="5" fillId="0" borderId="3" xfId="2" applyBorder="1" applyAlignment="1" applyProtection="1">
      <alignment horizontal="center"/>
      <protection locked="0"/>
    </xf>
    <xf numFmtId="0" fontId="8" fillId="0" borderId="1" xfId="2" applyFont="1" applyBorder="1" applyAlignment="1" applyProtection="1">
      <alignment horizontal="center"/>
      <protection locked="0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3" xfId="2" applyFont="1" applyBorder="1" applyAlignment="1" applyProtection="1">
      <alignment horizontal="center"/>
      <protection locked="0"/>
    </xf>
    <xf numFmtId="0" fontId="5" fillId="0" borderId="15" xfId="2" applyBorder="1" applyAlignment="1" applyProtection="1">
      <alignment horizontal="center"/>
      <protection locked="0"/>
    </xf>
    <xf numFmtId="0" fontId="5" fillId="0" borderId="26" xfId="2" applyBorder="1" applyAlignment="1" applyProtection="1">
      <alignment horizontal="center"/>
      <protection locked="0"/>
    </xf>
    <xf numFmtId="0" fontId="8" fillId="0" borderId="26" xfId="2" applyFont="1" applyBorder="1" applyAlignment="1" applyProtection="1">
      <alignment horizontal="left"/>
      <protection locked="0"/>
    </xf>
    <xf numFmtId="0" fontId="22" fillId="2" borderId="0" xfId="2" applyFont="1" applyFill="1" applyAlignment="1">
      <alignment horizontal="center" wrapText="1"/>
    </xf>
    <xf numFmtId="0" fontId="7" fillId="2" borderId="54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Alignment="1">
      <alignment horizontal="left"/>
    </xf>
    <xf numFmtId="0" fontId="40" fillId="7" borderId="21" xfId="0" applyFont="1" applyFill="1" applyBorder="1" applyAlignment="1">
      <alignment horizontal="center" wrapText="1"/>
    </xf>
    <xf numFmtId="0" fontId="40" fillId="7" borderId="22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center"/>
    </xf>
    <xf numFmtId="0" fontId="27" fillId="2" borderId="32" xfId="2" applyFont="1" applyFill="1" applyBorder="1" applyAlignment="1">
      <alignment horizontal="center" vertical="center" wrapText="1"/>
    </xf>
    <xf numFmtId="0" fontId="27" fillId="2" borderId="35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2" applyFont="1" applyFill="1" applyBorder="1" applyAlignment="1" applyProtection="1">
      <alignment horizontal="left" vertical="center"/>
      <protection locked="0"/>
    </xf>
    <xf numFmtId="0" fontId="8" fillId="0" borderId="2" xfId="2" applyFont="1" applyFill="1" applyBorder="1" applyAlignment="1" applyProtection="1">
      <alignment horizontal="left" vertical="center"/>
      <protection locked="0"/>
    </xf>
    <xf numFmtId="0" fontId="8" fillId="0" borderId="3" xfId="2" applyFont="1" applyFill="1" applyBorder="1" applyAlignment="1" applyProtection="1">
      <alignment horizontal="left" vertical="center"/>
      <protection locked="0"/>
    </xf>
    <xf numFmtId="0" fontId="41" fillId="7" borderId="61" xfId="2" applyFont="1" applyFill="1" applyBorder="1" applyAlignment="1">
      <alignment horizontal="center" wrapText="1"/>
    </xf>
    <xf numFmtId="0" fontId="41" fillId="7" borderId="62" xfId="2" applyFont="1" applyFill="1" applyBorder="1" applyAlignment="1">
      <alignment horizontal="center" wrapText="1"/>
    </xf>
    <xf numFmtId="0" fontId="22" fillId="2" borderId="0" xfId="2" applyFont="1" applyFill="1" applyAlignment="1">
      <alignment horizontal="center"/>
    </xf>
    <xf numFmtId="0" fontId="0" fillId="0" borderId="0" xfId="0" applyAlignment="1"/>
    <xf numFmtId="0" fontId="7" fillId="2" borderId="0" xfId="2" applyFont="1" applyFill="1" applyBorder="1" applyAlignment="1">
      <alignment horizontal="right" vertical="top" wrapText="1"/>
    </xf>
    <xf numFmtId="0" fontId="27" fillId="2" borderId="31" xfId="2" applyFont="1" applyFill="1" applyBorder="1" applyAlignment="1">
      <alignment horizontal="center" vertical="center" wrapText="1"/>
    </xf>
    <xf numFmtId="0" fontId="27" fillId="2" borderId="34" xfId="2" applyFont="1" applyFill="1" applyBorder="1" applyAlignment="1">
      <alignment horizontal="center" vertical="center" wrapText="1"/>
    </xf>
    <xf numFmtId="3" fontId="8" fillId="4" borderId="0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/>
    </xf>
    <xf numFmtId="0" fontId="8" fillId="0" borderId="1" xfId="2" applyFont="1" applyFill="1" applyBorder="1" applyAlignment="1" applyProtection="1">
      <alignment horizontal="right" wrapText="1"/>
      <protection locked="0"/>
    </xf>
    <xf numFmtId="0" fontId="8" fillId="0" borderId="3" xfId="2" applyFont="1" applyFill="1" applyBorder="1" applyAlignment="1" applyProtection="1">
      <alignment horizontal="right" wrapText="1"/>
      <protection locked="0"/>
    </xf>
    <xf numFmtId="0" fontId="8" fillId="4" borderId="0" xfId="2" applyFont="1" applyFill="1" applyBorder="1" applyAlignment="1">
      <alignment horizontal="left" wrapText="1"/>
    </xf>
    <xf numFmtId="0" fontId="8" fillId="4" borderId="0" xfId="2" applyFont="1" applyFill="1" applyBorder="1" applyAlignment="1">
      <alignment horizontal="left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8" fillId="0" borderId="3" xfId="2" applyFont="1" applyFill="1" applyBorder="1" applyAlignment="1" applyProtection="1">
      <alignment horizontal="center" vertical="center"/>
      <protection locked="0"/>
    </xf>
    <xf numFmtId="0" fontId="22" fillId="2" borderId="0" xfId="2" applyFont="1" applyFill="1" applyBorder="1" applyAlignment="1">
      <alignment horizontal="center"/>
    </xf>
    <xf numFmtId="0" fontId="27" fillId="7" borderId="31" xfId="2" applyFont="1" applyFill="1" applyBorder="1" applyAlignment="1">
      <alignment horizontal="center" vertical="center" wrapText="1"/>
    </xf>
    <xf numFmtId="0" fontId="27" fillId="7" borderId="34" xfId="2" applyFont="1" applyFill="1" applyBorder="1" applyAlignment="1">
      <alignment horizontal="center" vertical="center" wrapText="1"/>
    </xf>
    <xf numFmtId="0" fontId="27" fillId="7" borderId="32" xfId="2" applyFont="1" applyFill="1" applyBorder="1" applyAlignment="1">
      <alignment horizontal="center" vertical="center" wrapText="1"/>
    </xf>
    <xf numFmtId="0" fontId="27" fillId="7" borderId="35" xfId="2" applyFont="1" applyFill="1" applyBorder="1" applyAlignment="1">
      <alignment horizontal="center" vertical="center" wrapText="1"/>
    </xf>
    <xf numFmtId="0" fontId="27" fillId="7" borderId="16" xfId="2" applyFont="1" applyFill="1" applyBorder="1" applyAlignment="1">
      <alignment horizontal="center" vertical="center" wrapText="1"/>
    </xf>
    <xf numFmtId="0" fontId="27" fillId="7" borderId="33" xfId="2" applyFont="1" applyFill="1" applyBorder="1" applyAlignment="1">
      <alignment horizontal="center" vertical="center" wrapText="1"/>
    </xf>
    <xf numFmtId="3" fontId="27" fillId="7" borderId="16" xfId="2" applyNumberFormat="1" applyFont="1" applyFill="1" applyBorder="1" applyAlignment="1">
      <alignment horizontal="center" vertical="center" wrapText="1"/>
    </xf>
    <xf numFmtId="3" fontId="27" fillId="7" borderId="33" xfId="2" applyNumberFormat="1" applyFont="1" applyFill="1" applyBorder="1" applyAlignment="1">
      <alignment horizontal="center" vertical="center" wrapText="1"/>
    </xf>
    <xf numFmtId="3" fontId="27" fillId="7" borderId="32" xfId="2" applyNumberFormat="1" applyFont="1" applyFill="1" applyBorder="1" applyAlignment="1">
      <alignment horizontal="center" vertical="center" wrapText="1"/>
    </xf>
    <xf numFmtId="3" fontId="27" fillId="7" borderId="35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45" fillId="4" borderId="0" xfId="2" applyFont="1" applyFill="1" applyBorder="1" applyAlignment="1">
      <alignment horizontal="left" wrapText="1"/>
    </xf>
    <xf numFmtId="169" fontId="8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39" fillId="10" borderId="27" xfId="2" applyFont="1" applyFill="1" applyBorder="1" applyAlignment="1">
      <alignment wrapText="1"/>
    </xf>
    <xf numFmtId="0" fontId="45" fillId="0" borderId="6" xfId="2" applyFont="1" applyFill="1" applyBorder="1" applyAlignment="1">
      <alignment horizontal="left" vertical="center" wrapText="1"/>
    </xf>
    <xf numFmtId="0" fontId="61" fillId="0" borderId="7" xfId="0" applyFont="1" applyBorder="1" applyAlignment="1">
      <alignment horizontal="left" vertical="center" wrapText="1"/>
    </xf>
    <xf numFmtId="0" fontId="8" fillId="0" borderId="60" xfId="2" applyFont="1" applyFill="1" applyBorder="1" applyAlignment="1">
      <alignment horizontal="right" vertical="center" wrapText="1"/>
    </xf>
    <xf numFmtId="169" fontId="8" fillId="0" borderId="58" xfId="2" applyNumberFormat="1" applyFont="1" applyFill="1" applyBorder="1" applyAlignment="1" applyProtection="1">
      <alignment horizontal="right" vertical="center" wrapText="1"/>
      <protection locked="0"/>
    </xf>
    <xf numFmtId="0" fontId="39" fillId="10" borderId="59" xfId="2" applyFont="1" applyFill="1" applyBorder="1" applyAlignment="1">
      <alignment wrapText="1"/>
    </xf>
    <xf numFmtId="169" fontId="8" fillId="7" borderId="11" xfId="2" applyNumberFormat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right" vertical="center" wrapText="1"/>
    </xf>
    <xf numFmtId="3" fontId="8" fillId="7" borderId="44" xfId="0" applyNumberFormat="1" applyFont="1" applyFill="1" applyBorder="1" applyAlignment="1" applyProtection="1">
      <alignment horizontal="center" vertical="center" wrapText="1"/>
      <protection locked="0"/>
    </xf>
    <xf numFmtId="3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7" borderId="19" xfId="0" applyNumberFormat="1" applyFont="1" applyFill="1" applyBorder="1" applyAlignment="1" applyProtection="1">
      <alignment horizontal="center" vertical="center" wrapText="1"/>
      <protection locked="0"/>
    </xf>
    <xf numFmtId="3" fontId="27" fillId="7" borderId="51" xfId="2" applyNumberFormat="1" applyFont="1" applyFill="1" applyBorder="1" applyAlignment="1">
      <alignment horizontal="center" vertical="center" wrapText="1"/>
    </xf>
    <xf numFmtId="0" fontId="27" fillId="7" borderId="19" xfId="2" applyFont="1" applyFill="1" applyBorder="1" applyAlignment="1">
      <alignment horizontal="center" vertical="center" wrapText="1"/>
    </xf>
    <xf numFmtId="0" fontId="39" fillId="7" borderId="81" xfId="2" applyFont="1" applyFill="1" applyBorder="1" applyAlignment="1">
      <alignment horizontal="center" vertical="center" wrapText="1"/>
    </xf>
    <xf numFmtId="0" fontId="39" fillId="7" borderId="82" xfId="2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8" fillId="0" borderId="8" xfId="2" applyNumberFormat="1" applyFont="1" applyFill="1" applyBorder="1" applyAlignment="1" applyProtection="1">
      <alignment horizontal="left" vertical="center" wrapText="1"/>
      <protection locked="0"/>
    </xf>
    <xf numFmtId="1" fontId="8" fillId="0" borderId="11" xfId="2" applyNumberFormat="1" applyFont="1" applyFill="1" applyBorder="1" applyAlignment="1" applyProtection="1">
      <alignment horizontal="right" vertical="center" wrapText="1"/>
      <protection locked="0"/>
    </xf>
    <xf numFmtId="1" fontId="8" fillId="0" borderId="8" xfId="2" applyNumberFormat="1" applyFont="1" applyFill="1" applyBorder="1" applyAlignment="1" applyProtection="1">
      <alignment horizontal="right" vertical="center" wrapText="1"/>
      <protection locked="0"/>
    </xf>
    <xf numFmtId="1" fontId="8" fillId="0" borderId="58" xfId="2" applyNumberFormat="1" applyFont="1" applyFill="1" applyBorder="1" applyAlignment="1" applyProtection="1">
      <alignment horizontal="right" vertical="center" wrapText="1"/>
      <protection locked="0"/>
    </xf>
    <xf numFmtId="1" fontId="8" fillId="0" borderId="29" xfId="2" applyNumberFormat="1" applyFont="1" applyFill="1" applyBorder="1" applyAlignment="1" applyProtection="1">
      <alignment horizontal="right" vertical="center" wrapText="1"/>
      <protection locked="0"/>
    </xf>
    <xf numFmtId="1" fontId="8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8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2" applyNumberFormat="1" applyFont="1" applyFill="1" applyBorder="1" applyAlignment="1" applyProtection="1">
      <alignment horizontal="center" wrapText="1"/>
      <protection locked="0"/>
    </xf>
    <xf numFmtId="1" fontId="8" fillId="0" borderId="58" xfId="2" applyNumberFormat="1" applyFont="1" applyFill="1" applyBorder="1" applyAlignment="1" applyProtection="1">
      <alignment horizontal="center" wrapText="1"/>
      <protection locked="0"/>
    </xf>
    <xf numFmtId="49" fontId="8" fillId="0" borderId="10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1" xfId="2" applyNumberFormat="1" applyFont="1" applyFill="1" applyBorder="1" applyAlignment="1" applyProtection="1">
      <alignment vertical="center" wrapText="1"/>
      <protection locked="0"/>
    </xf>
    <xf numFmtId="49" fontId="8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8" xfId="2" applyNumberFormat="1" applyFont="1" applyFill="1" applyBorder="1" applyAlignment="1" applyProtection="1">
      <alignment vertical="center" wrapText="1"/>
      <protection locked="0"/>
    </xf>
    <xf numFmtId="49" fontId="8" fillId="0" borderId="57" xfId="2" quotePrefix="1" applyNumberFormat="1" applyFont="1" applyFill="1" applyBorder="1" applyAlignment="1" applyProtection="1">
      <alignment horizontal="center" vertical="center" wrapText="1"/>
      <protection locked="0"/>
    </xf>
    <xf numFmtId="49" fontId="8" fillId="0" borderId="58" xfId="2" applyNumberFormat="1" applyFont="1" applyFill="1" applyBorder="1" applyAlignment="1" applyProtection="1">
      <alignment horizontal="left" vertical="center" wrapText="1"/>
      <protection locked="0"/>
    </xf>
    <xf numFmtId="49" fontId="8" fillId="0" borderId="10" xfId="2" quotePrefix="1" applyNumberFormat="1" applyFont="1" applyFill="1" applyBorder="1" applyAlignment="1" applyProtection="1">
      <alignment horizontal="center" vertical="center" wrapText="1"/>
      <protection locked="0"/>
    </xf>
    <xf numFmtId="49" fontId="8" fillId="0" borderId="11" xfId="2" applyNumberFormat="1" applyFont="1" applyFill="1" applyBorder="1" applyAlignment="1" applyProtection="1">
      <alignment horizontal="left" vertical="center" wrapText="1"/>
      <protection locked="0"/>
    </xf>
    <xf numFmtId="49" fontId="8" fillId="0" borderId="13" xfId="2" applyNumberFormat="1" applyFont="1" applyFill="1" applyBorder="1" applyAlignment="1" applyProtection="1">
      <alignment horizontal="right" vertical="center" wrapText="1"/>
      <protection locked="0"/>
    </xf>
    <xf numFmtId="49" fontId="8" fillId="0" borderId="18" xfId="2" applyNumberFormat="1" applyFont="1" applyFill="1" applyBorder="1" applyAlignment="1" applyProtection="1">
      <alignment horizontal="right" vertical="center" wrapText="1"/>
      <protection locked="0"/>
    </xf>
    <xf numFmtId="49" fontId="8" fillId="0" borderId="29" xfId="2" applyNumberFormat="1" applyFont="1" applyFill="1" applyBorder="1" applyAlignment="1" applyProtection="1">
      <alignment vertical="center" wrapText="1"/>
      <protection locked="0"/>
    </xf>
    <xf numFmtId="0" fontId="27" fillId="7" borderId="83" xfId="2" applyFont="1" applyFill="1" applyBorder="1" applyAlignment="1">
      <alignment horizontal="center" vertical="center" wrapText="1"/>
    </xf>
    <xf numFmtId="0" fontId="7" fillId="7" borderId="56" xfId="2" applyFont="1" applyFill="1" applyBorder="1" applyAlignment="1">
      <alignment horizontal="center" vertical="center" wrapText="1"/>
    </xf>
    <xf numFmtId="0" fontId="7" fillId="7" borderId="60" xfId="2" applyFont="1" applyFill="1" applyBorder="1" applyAlignment="1">
      <alignment horizontal="center" vertical="center" wrapText="1"/>
    </xf>
    <xf numFmtId="169" fontId="8" fillId="9" borderId="44" xfId="2" applyNumberFormat="1" applyFont="1" applyFill="1" applyBorder="1" applyAlignment="1">
      <alignment horizontal="right" vertical="center" wrapText="1"/>
    </xf>
    <xf numFmtId="169" fontId="8" fillId="9" borderId="1" xfId="2" applyNumberFormat="1" applyFont="1" applyFill="1" applyBorder="1" applyAlignment="1">
      <alignment horizontal="right" vertical="center" wrapText="1"/>
    </xf>
    <xf numFmtId="169" fontId="8" fillId="9" borderId="40" xfId="2" applyNumberFormat="1" applyFont="1" applyFill="1" applyBorder="1" applyAlignment="1">
      <alignment horizontal="right" vertical="center" wrapText="1"/>
    </xf>
    <xf numFmtId="169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169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169" fontId="5" fillId="0" borderId="29" xfId="0" applyNumberFormat="1" applyFont="1" applyFill="1" applyBorder="1" applyAlignment="1" applyProtection="1">
      <alignment horizontal="right" vertical="center" wrapText="1"/>
      <protection locked="0"/>
    </xf>
    <xf numFmtId="169" fontId="7" fillId="9" borderId="9" xfId="2" applyNumberFormat="1" applyFont="1" applyFill="1" applyBorder="1" applyAlignment="1">
      <alignment horizontal="right" vertical="center" wrapText="1"/>
    </xf>
    <xf numFmtId="169" fontId="7" fillId="9" borderId="56" xfId="2" applyNumberFormat="1" applyFont="1" applyFill="1" applyBorder="1" applyAlignment="1">
      <alignment horizontal="right" vertical="center" wrapText="1"/>
    </xf>
    <xf numFmtId="169" fontId="8" fillId="0" borderId="11" xfId="2" applyNumberFormat="1" applyFont="1" applyFill="1" applyBorder="1" applyAlignment="1">
      <alignment horizontal="right" vertical="center" wrapText="1"/>
    </xf>
    <xf numFmtId="169" fontId="8" fillId="0" borderId="8" xfId="2" applyNumberFormat="1" applyFont="1" applyFill="1" applyBorder="1" applyAlignment="1">
      <alignment horizontal="right" vertical="center" wrapText="1"/>
    </xf>
    <xf numFmtId="169" fontId="5" fillId="0" borderId="58" xfId="0" applyNumberFormat="1" applyFont="1" applyFill="1" applyBorder="1" applyAlignment="1" applyProtection="1">
      <alignment horizontal="right" vertical="center" wrapText="1"/>
      <protection locked="0"/>
    </xf>
    <xf numFmtId="169" fontId="8" fillId="0" borderId="58" xfId="2" applyNumberFormat="1" applyFont="1" applyFill="1" applyBorder="1" applyAlignment="1">
      <alignment horizontal="right" vertical="center" wrapText="1"/>
    </xf>
    <xf numFmtId="169" fontId="7" fillId="9" borderId="64" xfId="2" applyNumberFormat="1" applyFont="1" applyFill="1" applyBorder="1" applyAlignment="1">
      <alignment horizontal="right" vertical="center" wrapText="1"/>
    </xf>
    <xf numFmtId="1" fontId="7" fillId="9" borderId="9" xfId="2" applyNumberFormat="1" applyFont="1" applyFill="1" applyBorder="1" applyAlignment="1">
      <alignment horizontal="right" vertical="center" wrapText="1"/>
    </xf>
    <xf numFmtId="0" fontId="62" fillId="10" borderId="46" xfId="0" applyFont="1" applyFill="1" applyBorder="1" applyAlignment="1">
      <alignment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10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99FF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FFFF"/>
      <color rgb="FFFF99FF"/>
      <color rgb="FFFFFFFF"/>
      <color rgb="FFFF7C80"/>
      <color rgb="FFFF505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27</xdr:row>
          <xdr:rowOff>0</xdr:rowOff>
        </xdr:from>
        <xdr:to>
          <xdr:col>5</xdr:col>
          <xdr:colOff>876300</xdr:colOff>
          <xdr:row>28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27</xdr:row>
          <xdr:rowOff>0</xdr:rowOff>
        </xdr:from>
        <xdr:to>
          <xdr:col>5</xdr:col>
          <xdr:colOff>1400175</xdr:colOff>
          <xdr:row>28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62500" y="2834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workbookViewId="0">
      <selection activeCell="B5" sqref="B5:F5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209" t="s">
        <v>160</v>
      </c>
      <c r="B1" s="207"/>
      <c r="C1" s="207"/>
      <c r="D1" s="207"/>
      <c r="E1" s="207"/>
      <c r="F1" s="207"/>
      <c r="G1" s="207"/>
      <c r="H1" s="208" t="s">
        <v>161</v>
      </c>
      <c r="I1" s="207"/>
    </row>
    <row r="2" spans="1:9" ht="17.25">
      <c r="A2" s="210" t="s">
        <v>162</v>
      </c>
      <c r="B2" s="122"/>
      <c r="C2" s="122"/>
      <c r="D2" s="122"/>
      <c r="E2" s="122"/>
      <c r="F2" s="122"/>
      <c r="G2" s="122"/>
      <c r="H2" s="122"/>
      <c r="I2" s="122"/>
    </row>
    <row r="3" spans="1:9" ht="15.75">
      <c r="A3" s="201"/>
      <c r="B3" s="201"/>
      <c r="C3" s="201"/>
      <c r="D3" s="201"/>
      <c r="E3" s="201"/>
      <c r="F3" s="201"/>
      <c r="G3" s="201"/>
      <c r="H3" s="201"/>
      <c r="I3" s="201"/>
    </row>
    <row r="4" spans="1:9" ht="15.75">
      <c r="A4" s="122"/>
      <c r="B4" s="78" t="s">
        <v>0</v>
      </c>
      <c r="C4" s="122"/>
      <c r="D4" s="122"/>
      <c r="E4" s="122"/>
      <c r="F4" s="122"/>
      <c r="G4" s="122"/>
      <c r="H4" s="122"/>
      <c r="I4" s="122"/>
    </row>
    <row r="5" spans="1:9" ht="15.75">
      <c r="A5" s="122"/>
      <c r="B5" s="370"/>
      <c r="C5" s="371"/>
      <c r="D5" s="371"/>
      <c r="E5" s="371"/>
      <c r="F5" s="372"/>
      <c r="G5" s="122"/>
      <c r="H5" s="122"/>
      <c r="I5" s="122"/>
    </row>
    <row r="6" spans="1:9" ht="15.75">
      <c r="A6" s="122"/>
      <c r="B6" s="78" t="s">
        <v>1</v>
      </c>
      <c r="C6" s="122"/>
      <c r="D6" s="122"/>
      <c r="E6" s="122"/>
      <c r="F6" s="122"/>
      <c r="G6" s="122"/>
      <c r="H6" s="122"/>
      <c r="I6" s="122"/>
    </row>
    <row r="7" spans="1:9" ht="15.75">
      <c r="A7" s="122"/>
      <c r="B7" s="370"/>
      <c r="C7" s="371"/>
      <c r="D7" s="371"/>
      <c r="E7" s="371"/>
      <c r="F7" s="372"/>
      <c r="G7" s="122"/>
      <c r="H7" s="122"/>
      <c r="I7" s="122"/>
    </row>
    <row r="8" spans="1:9" ht="15.75">
      <c r="A8" s="122"/>
      <c r="B8" s="122" t="s">
        <v>2</v>
      </c>
      <c r="C8" s="122"/>
      <c r="D8" s="122"/>
      <c r="E8" s="122"/>
      <c r="F8" s="122"/>
      <c r="G8" s="122"/>
      <c r="H8" s="122"/>
      <c r="I8" s="122"/>
    </row>
    <row r="9" spans="1:9" ht="15.75">
      <c r="A9" s="122"/>
      <c r="B9" s="395"/>
      <c r="C9" s="396"/>
      <c r="D9" s="396"/>
      <c r="E9" s="396"/>
      <c r="F9" s="397"/>
      <c r="G9" s="122"/>
      <c r="H9" s="122"/>
      <c r="I9" s="122"/>
    </row>
    <row r="10" spans="1:9" ht="15.75">
      <c r="A10" s="122"/>
      <c r="B10" s="122" t="s">
        <v>74</v>
      </c>
      <c r="C10" s="122"/>
      <c r="D10" s="122"/>
      <c r="E10" s="122"/>
      <c r="F10" s="122"/>
      <c r="G10" s="122"/>
      <c r="H10" s="122"/>
      <c r="I10" s="122"/>
    </row>
    <row r="11" spans="1:9" ht="15.75">
      <c r="A11" s="122"/>
      <c r="B11" s="395"/>
      <c r="C11" s="396"/>
      <c r="D11" s="396"/>
      <c r="E11" s="396"/>
      <c r="F11" s="397"/>
      <c r="G11" s="122"/>
      <c r="H11" s="122"/>
      <c r="I11" s="122"/>
    </row>
    <row r="12" spans="1:9" ht="15.75">
      <c r="A12" s="122"/>
      <c r="B12" s="166" t="s">
        <v>3</v>
      </c>
      <c r="C12" s="166"/>
      <c r="D12" s="166"/>
      <c r="E12" s="166"/>
      <c r="F12" s="166"/>
      <c r="G12" s="122"/>
      <c r="H12" s="122"/>
      <c r="I12" s="122"/>
    </row>
    <row r="13" spans="1:9" ht="15.75">
      <c r="A13" s="122"/>
      <c r="B13" s="167" t="s">
        <v>66</v>
      </c>
      <c r="C13" s="166"/>
      <c r="D13" s="166"/>
      <c r="E13" s="166"/>
      <c r="F13" s="166"/>
      <c r="G13" s="122"/>
      <c r="H13" s="122"/>
      <c r="I13" s="122"/>
    </row>
    <row r="14" spans="1:9" ht="15.75">
      <c r="A14" s="122"/>
      <c r="B14" s="376">
        <f>'D4-Přehled o úhradách plateb'!F61</f>
        <v>0</v>
      </c>
      <c r="C14" s="393"/>
      <c r="D14" s="393"/>
      <c r="E14" s="393"/>
      <c r="F14" s="394"/>
      <c r="G14" s="122"/>
      <c r="H14" s="122"/>
      <c r="I14" s="122"/>
    </row>
    <row r="15" spans="1:9" ht="15.75">
      <c r="A15" s="122"/>
      <c r="B15" s="166" t="s">
        <v>75</v>
      </c>
      <c r="C15" s="166"/>
      <c r="D15" s="166"/>
      <c r="E15" s="166"/>
      <c r="F15" s="166"/>
      <c r="G15" s="122"/>
      <c r="H15" s="122"/>
      <c r="I15" s="122"/>
    </row>
    <row r="16" spans="1:9" ht="15.75">
      <c r="A16" s="122"/>
      <c r="B16" s="376">
        <f>'D5-Mzdové prostředky'!J29</f>
        <v>0</v>
      </c>
      <c r="C16" s="377"/>
      <c r="D16" s="377"/>
      <c r="E16" s="377"/>
      <c r="F16" s="378"/>
      <c r="G16" s="122"/>
      <c r="H16" s="122"/>
      <c r="I16" s="122"/>
    </row>
    <row r="17" spans="1:9" ht="15.75">
      <c r="A17" s="122"/>
      <c r="B17" s="166"/>
      <c r="C17" s="166"/>
      <c r="D17" s="166"/>
      <c r="E17" s="166"/>
      <c r="F17" s="166"/>
      <c r="G17" s="122"/>
      <c r="H17" s="122"/>
      <c r="I17" s="122"/>
    </row>
    <row r="18" spans="1:9" ht="15.75">
      <c r="A18" s="122"/>
      <c r="B18" s="167" t="s">
        <v>4</v>
      </c>
      <c r="C18" s="166"/>
      <c r="D18" s="166"/>
      <c r="E18" s="166"/>
      <c r="F18" s="166"/>
      <c r="G18" s="122"/>
      <c r="H18" s="122"/>
      <c r="I18" s="122"/>
    </row>
    <row r="19" spans="1:9" ht="15.75">
      <c r="A19" s="122"/>
      <c r="B19" s="166" t="s">
        <v>80</v>
      </c>
      <c r="C19" s="166"/>
      <c r="D19" s="166"/>
      <c r="E19" s="166"/>
      <c r="F19" s="166"/>
      <c r="G19" s="122"/>
      <c r="H19" s="122"/>
      <c r="I19" s="122"/>
    </row>
    <row r="20" spans="1:9" ht="15.75">
      <c r="A20" s="122"/>
      <c r="B20" s="376">
        <f>'D4-Přehled o úhradách plateb'!E61</f>
        <v>0</v>
      </c>
      <c r="C20" s="377"/>
      <c r="D20" s="377"/>
      <c r="E20" s="377"/>
      <c r="F20" s="378"/>
      <c r="G20" s="122"/>
      <c r="H20" s="122"/>
      <c r="I20" s="122"/>
    </row>
    <row r="21" spans="1:9" ht="15.75">
      <c r="A21" s="122"/>
      <c r="B21" s="166" t="s">
        <v>75</v>
      </c>
      <c r="C21" s="166"/>
      <c r="D21" s="166"/>
      <c r="E21" s="166"/>
      <c r="F21" s="166"/>
      <c r="G21" s="122"/>
      <c r="H21" s="122"/>
      <c r="I21" s="122"/>
    </row>
    <row r="22" spans="1:9" ht="15.75">
      <c r="A22" s="122"/>
      <c r="B22" s="387"/>
      <c r="C22" s="388"/>
      <c r="D22" s="388"/>
      <c r="E22" s="388"/>
      <c r="F22" s="389"/>
      <c r="G22" s="122"/>
      <c r="H22" s="122"/>
      <c r="I22" s="122"/>
    </row>
    <row r="23" spans="1:9" ht="15.75">
      <c r="A23" s="122"/>
      <c r="B23" s="166" t="s">
        <v>5</v>
      </c>
      <c r="C23" s="166"/>
      <c r="D23" s="166"/>
      <c r="E23" s="166"/>
      <c r="F23" s="166"/>
      <c r="G23" s="122"/>
      <c r="H23" s="122"/>
      <c r="I23" s="122"/>
    </row>
    <row r="24" spans="1:9" ht="15.75">
      <c r="A24" s="122"/>
      <c r="B24" s="379" t="e">
        <f>B14/B20</f>
        <v>#DIV/0!</v>
      </c>
      <c r="C24" s="380"/>
      <c r="D24" s="380"/>
      <c r="E24" s="380"/>
      <c r="F24" s="381"/>
      <c r="G24" s="122"/>
      <c r="H24" s="122"/>
      <c r="I24" s="122"/>
    </row>
    <row r="25" spans="1:9" ht="15.75">
      <c r="A25" s="122"/>
      <c r="B25" s="166" t="s">
        <v>127</v>
      </c>
      <c r="C25" s="166"/>
      <c r="D25" s="166"/>
      <c r="E25" s="166"/>
      <c r="F25" s="166"/>
      <c r="G25" s="122"/>
      <c r="H25" s="122"/>
      <c r="I25" s="122"/>
    </row>
    <row r="26" spans="1:9" ht="15.75">
      <c r="A26" s="122"/>
      <c r="B26" s="376">
        <f>B9-B14</f>
        <v>0</v>
      </c>
      <c r="C26" s="377"/>
      <c r="D26" s="377"/>
      <c r="E26" s="377"/>
      <c r="F26" s="378"/>
      <c r="G26" s="122"/>
      <c r="H26" s="122"/>
      <c r="I26" s="122"/>
    </row>
    <row r="27" spans="1:9" ht="15.75">
      <c r="A27" s="122"/>
      <c r="B27" s="382"/>
      <c r="C27" s="382"/>
      <c r="D27" s="382"/>
      <c r="E27" s="122"/>
      <c r="F27" s="122"/>
      <c r="G27" s="122"/>
      <c r="H27" s="122"/>
      <c r="I27" s="122"/>
    </row>
    <row r="28" spans="1:9" ht="15.75">
      <c r="A28" s="122"/>
      <c r="B28" s="390" t="s">
        <v>96</v>
      </c>
      <c r="C28" s="391"/>
      <c r="D28" s="391"/>
      <c r="E28" s="391"/>
      <c r="F28" s="392" t="s">
        <v>94</v>
      </c>
      <c r="G28" s="122"/>
      <c r="H28" s="122"/>
      <c r="I28" s="122"/>
    </row>
    <row r="29" spans="1:9" ht="15.75">
      <c r="A29" s="122"/>
      <c r="B29" s="373"/>
      <c r="C29" s="373"/>
      <c r="D29" s="373"/>
      <c r="E29" s="373"/>
      <c r="F29" s="373"/>
      <c r="G29" s="122"/>
      <c r="H29" s="122"/>
      <c r="I29" s="122"/>
    </row>
    <row r="30" spans="1:9" ht="15.75">
      <c r="A30" s="122"/>
      <c r="B30" s="383" t="s">
        <v>72</v>
      </c>
      <c r="C30" s="383"/>
      <c r="D30" s="383"/>
      <c r="E30" s="384"/>
      <c r="F30" s="384"/>
      <c r="G30" s="122"/>
      <c r="H30" s="122"/>
      <c r="I30" s="122"/>
    </row>
    <row r="31" spans="1:9" ht="15.75">
      <c r="A31" s="122"/>
      <c r="B31" s="370"/>
      <c r="C31" s="385"/>
      <c r="D31" s="385"/>
      <c r="E31" s="385"/>
      <c r="F31" s="386"/>
      <c r="G31" s="122"/>
      <c r="H31" s="122"/>
      <c r="I31" s="122"/>
    </row>
    <row r="32" spans="1:9" ht="15.75">
      <c r="A32" s="122"/>
      <c r="B32" s="373" t="s">
        <v>70</v>
      </c>
      <c r="C32" s="373"/>
      <c r="D32" s="373"/>
      <c r="E32" s="122"/>
      <c r="F32" s="122"/>
      <c r="G32" s="122"/>
      <c r="H32" s="122"/>
      <c r="I32" s="122"/>
    </row>
    <row r="33" spans="1:9" ht="15.75">
      <c r="A33" s="122"/>
      <c r="B33" s="370"/>
      <c r="C33" s="371"/>
      <c r="D33" s="371"/>
      <c r="E33" s="371"/>
      <c r="F33" s="372"/>
      <c r="G33" s="122"/>
      <c r="H33" s="122"/>
      <c r="I33" s="122"/>
    </row>
    <row r="34" spans="1:9" ht="15.75">
      <c r="A34" s="122"/>
      <c r="B34" s="373" t="s">
        <v>71</v>
      </c>
      <c r="C34" s="373"/>
      <c r="D34" s="373"/>
      <c r="E34" s="122"/>
      <c r="F34" s="122"/>
      <c r="G34" s="122"/>
      <c r="H34" s="122"/>
      <c r="I34" s="122"/>
    </row>
    <row r="35" spans="1:9" ht="15.75">
      <c r="A35" s="122"/>
      <c r="B35" s="370"/>
      <c r="C35" s="371"/>
      <c r="D35" s="371"/>
      <c r="E35" s="371"/>
      <c r="F35" s="372"/>
      <c r="G35" s="122"/>
      <c r="H35" s="122"/>
      <c r="I35" s="122"/>
    </row>
    <row r="36" spans="1:9" ht="15.75">
      <c r="A36" s="122"/>
      <c r="B36" s="373"/>
      <c r="C36" s="373"/>
      <c r="D36" s="373"/>
      <c r="E36" s="373"/>
      <c r="F36" s="373"/>
      <c r="G36" s="373"/>
      <c r="H36" s="122"/>
      <c r="I36" s="122"/>
    </row>
    <row r="37" spans="1:9" ht="69" customHeight="1">
      <c r="A37" s="122"/>
      <c r="B37" s="374" t="s">
        <v>77</v>
      </c>
      <c r="C37" s="375"/>
      <c r="D37" s="375"/>
      <c r="E37" s="375"/>
      <c r="F37" s="375"/>
      <c r="G37" s="122"/>
      <c r="H37" s="122"/>
      <c r="I37" s="122"/>
    </row>
    <row r="38" spans="1:9" ht="15.75">
      <c r="A38" s="122"/>
      <c r="B38" s="122"/>
      <c r="C38" s="122"/>
      <c r="D38" s="122"/>
      <c r="E38" s="122"/>
      <c r="F38" s="122"/>
      <c r="G38" s="122"/>
      <c r="H38" s="122"/>
      <c r="I38" s="122"/>
    </row>
    <row r="39" spans="1:9" ht="15.75">
      <c r="A39" s="122"/>
      <c r="B39" s="122" t="s">
        <v>73</v>
      </c>
      <c r="C39" s="122"/>
      <c r="D39" s="122"/>
      <c r="E39" s="122"/>
      <c r="F39" s="122"/>
      <c r="G39" s="122"/>
      <c r="H39" s="122"/>
      <c r="I39" s="122"/>
    </row>
    <row r="40" spans="1:9" ht="15.75">
      <c r="A40" s="122"/>
      <c r="B40" s="370"/>
      <c r="C40" s="371"/>
      <c r="D40" s="371"/>
      <c r="E40" s="371"/>
      <c r="F40" s="372"/>
      <c r="G40" s="122"/>
      <c r="H40" s="122"/>
      <c r="I40" s="122"/>
    </row>
    <row r="41" spans="1:9" ht="15.75">
      <c r="A41" s="122"/>
      <c r="B41" s="123"/>
      <c r="C41" s="123"/>
      <c r="D41" s="123"/>
      <c r="E41" s="123"/>
      <c r="F41" s="123"/>
      <c r="G41" s="123"/>
      <c r="H41" s="123"/>
      <c r="I41" s="123"/>
    </row>
    <row r="42" spans="1:9" ht="15.75">
      <c r="A42" s="122"/>
      <c r="B42" s="122" t="s">
        <v>6</v>
      </c>
      <c r="C42" s="122"/>
      <c r="D42" s="122"/>
      <c r="E42" s="122"/>
      <c r="F42" s="122"/>
      <c r="G42" s="122"/>
      <c r="H42" s="122"/>
      <c r="I42" s="122"/>
    </row>
    <row r="43" spans="1:9" ht="15.75">
      <c r="A43" s="122"/>
      <c r="B43" s="361"/>
      <c r="C43" s="362"/>
      <c r="D43" s="362"/>
      <c r="E43" s="362"/>
      <c r="F43" s="363"/>
      <c r="G43" s="122"/>
      <c r="H43" s="122"/>
      <c r="I43" s="122"/>
    </row>
    <row r="44" spans="1:9" ht="15.75">
      <c r="A44" s="122"/>
      <c r="B44" s="364"/>
      <c r="C44" s="365"/>
      <c r="D44" s="365"/>
      <c r="E44" s="365"/>
      <c r="F44" s="366"/>
      <c r="G44" s="122"/>
      <c r="H44" s="122"/>
      <c r="I44" s="122"/>
    </row>
    <row r="45" spans="1:9" ht="15.75">
      <c r="A45" s="122"/>
      <c r="B45" s="364"/>
      <c r="C45" s="365"/>
      <c r="D45" s="365"/>
      <c r="E45" s="365"/>
      <c r="F45" s="366"/>
      <c r="G45" s="122"/>
      <c r="H45" s="122"/>
      <c r="I45" s="122"/>
    </row>
    <row r="46" spans="1:9" ht="15.75">
      <c r="A46" s="122"/>
      <c r="B46" s="364"/>
      <c r="C46" s="365"/>
      <c r="D46" s="365"/>
      <c r="E46" s="365"/>
      <c r="F46" s="366"/>
      <c r="G46" s="122"/>
      <c r="H46" s="122"/>
      <c r="I46" s="122"/>
    </row>
    <row r="47" spans="1:9" ht="15.75">
      <c r="A47" s="122"/>
      <c r="B47" s="367"/>
      <c r="C47" s="368"/>
      <c r="D47" s="368"/>
      <c r="E47" s="368"/>
      <c r="F47" s="369"/>
      <c r="G47" s="122"/>
      <c r="H47" s="122"/>
      <c r="I47" s="122"/>
    </row>
    <row r="48" spans="1:9" ht="15.75">
      <c r="A48" s="122"/>
      <c r="B48" s="1" t="s">
        <v>7</v>
      </c>
      <c r="C48" s="122"/>
      <c r="D48" s="122"/>
      <c r="E48" s="122"/>
      <c r="F48" s="122"/>
      <c r="G48" s="122"/>
      <c r="H48" s="122"/>
      <c r="I48" s="122"/>
    </row>
    <row r="49" spans="1:9" ht="15.75">
      <c r="A49" s="122"/>
      <c r="B49" s="205" t="s">
        <v>128</v>
      </c>
      <c r="C49" s="122"/>
      <c r="D49" s="122"/>
      <c r="E49" s="122"/>
      <c r="F49" s="122"/>
      <c r="G49" s="122"/>
      <c r="H49" s="122"/>
      <c r="I49" s="122"/>
    </row>
    <row r="50" spans="1:9" ht="15.75">
      <c r="A50" s="122"/>
      <c r="B50" s="205" t="s">
        <v>159</v>
      </c>
      <c r="C50" s="122"/>
      <c r="D50" s="122"/>
      <c r="E50" s="122"/>
      <c r="F50" s="122"/>
      <c r="G50" s="122"/>
      <c r="H50" s="122"/>
      <c r="I50" s="122"/>
    </row>
  </sheetData>
  <sheetProtection algorithmName="SHA-512" hashValue="GPuPtALTPuwh4yO1Ge1Ks07QbzF0lzOf1C5ER1vYX93uBbS/TihXd6AEL6lv3C+o5DFPdW4Q9gubbxyFNVWK/Q==" saltValue="PKxvu5NRJvoyM9QeZbtmrQ==" spinCount="100000" sheet="1" objects="1" scenarios="1" selectLockedCells="1"/>
  <mergeCells count="25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7:D27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27</xdr:row>
                    <xdr:rowOff>0</xdr:rowOff>
                  </from>
                  <to>
                    <xdr:col>5</xdr:col>
                    <xdr:colOff>876300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27</xdr:row>
                    <xdr:rowOff>0</xdr:rowOff>
                  </from>
                  <to>
                    <xdr:col>5</xdr:col>
                    <xdr:colOff>1400175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>
      <selection activeCell="E27" sqref="E27"/>
    </sheetView>
  </sheetViews>
  <sheetFormatPr defaultColWidth="9.140625" defaultRowHeight="15.75"/>
  <cols>
    <col min="1" max="1" width="2.140625" style="72" customWidth="1"/>
    <col min="2" max="2" width="30.7109375" style="77" customWidth="1"/>
    <col min="3" max="3" width="16.85546875" style="77" customWidth="1"/>
    <col min="4" max="4" width="25.7109375" style="72" customWidth="1"/>
    <col min="5" max="5" width="36.140625" style="72" customWidth="1"/>
    <col min="6" max="6" width="2.140625" style="72" customWidth="1"/>
    <col min="7" max="16384" width="9.140625" style="72"/>
  </cols>
  <sheetData>
    <row r="1" spans="1:6" ht="28.5" customHeight="1">
      <c r="A1" s="200"/>
      <c r="B1" s="259" t="s">
        <v>170</v>
      </c>
      <c r="C1" s="258"/>
      <c r="D1" s="258"/>
      <c r="E1" s="229" t="s">
        <v>148</v>
      </c>
      <c r="F1" s="200"/>
    </row>
    <row r="2" spans="1:6" ht="15" customHeight="1">
      <c r="A2" s="200"/>
      <c r="B2" s="73" t="s">
        <v>56</v>
      </c>
      <c r="C2" s="73"/>
      <c r="D2" s="71"/>
      <c r="E2" s="71"/>
      <c r="F2" s="200"/>
    </row>
    <row r="3" spans="1:6" ht="15" customHeight="1" thickBot="1">
      <c r="A3" s="200"/>
      <c r="B3" s="24"/>
      <c r="C3" s="24"/>
      <c r="D3" s="71"/>
      <c r="E3" s="71"/>
      <c r="F3" s="200"/>
    </row>
    <row r="4" spans="1:6" ht="15" customHeight="1">
      <c r="A4" s="200"/>
      <c r="B4" s="187"/>
      <c r="C4" s="282" t="s">
        <v>152</v>
      </c>
      <c r="D4" s="282" t="s">
        <v>150</v>
      </c>
      <c r="E4" s="283" t="s">
        <v>151</v>
      </c>
      <c r="F4" s="200"/>
    </row>
    <row r="5" spans="1:6" ht="15" customHeight="1">
      <c r="A5" s="200"/>
      <c r="B5" s="188" t="s">
        <v>149</v>
      </c>
      <c r="C5" s="347"/>
      <c r="D5" s="347"/>
      <c r="E5" s="357">
        <f>C5+D5</f>
        <v>0</v>
      </c>
      <c r="F5" s="200"/>
    </row>
    <row r="6" spans="1:6" ht="15" customHeight="1">
      <c r="A6" s="200"/>
      <c r="B6" s="189" t="s">
        <v>153</v>
      </c>
      <c r="C6" s="348"/>
      <c r="D6" s="348"/>
      <c r="E6" s="357">
        <f t="shared" ref="E6:E7" si="0">C6+D6</f>
        <v>0</v>
      </c>
      <c r="F6" s="200"/>
    </row>
    <row r="7" spans="1:6" ht="15" customHeight="1" thickBot="1">
      <c r="A7" s="200"/>
      <c r="B7" s="190" t="s">
        <v>154</v>
      </c>
      <c r="C7" s="349"/>
      <c r="D7" s="349"/>
      <c r="E7" s="358">
        <f t="shared" si="0"/>
        <v>0</v>
      </c>
      <c r="F7" s="200"/>
    </row>
    <row r="8" spans="1:6" ht="15" customHeight="1" thickBot="1">
      <c r="A8" s="200"/>
      <c r="B8" s="185"/>
      <c r="C8" s="185"/>
      <c r="D8" s="185"/>
      <c r="E8" s="71"/>
      <c r="F8" s="200"/>
    </row>
    <row r="9" spans="1:6" ht="15" customHeight="1">
      <c r="A9" s="200"/>
      <c r="B9" s="489" t="s">
        <v>156</v>
      </c>
      <c r="C9" s="489"/>
      <c r="D9" s="489"/>
      <c r="E9" s="350"/>
      <c r="F9" s="200"/>
    </row>
    <row r="10" spans="1:6" ht="15" customHeight="1" thickBot="1">
      <c r="A10" s="200"/>
      <c r="B10" s="489" t="s">
        <v>155</v>
      </c>
      <c r="C10" s="489"/>
      <c r="D10" s="489"/>
      <c r="E10" s="351"/>
      <c r="F10" s="200"/>
    </row>
    <row r="11" spans="1:6" ht="21.6" customHeight="1">
      <c r="A11" s="200"/>
      <c r="B11" s="24"/>
      <c r="C11" s="24"/>
      <c r="D11" s="71"/>
      <c r="E11" s="71"/>
      <c r="F11" s="200"/>
    </row>
    <row r="12" spans="1:6" ht="15" customHeight="1">
      <c r="A12" s="200"/>
      <c r="B12" s="415" t="s">
        <v>157</v>
      </c>
      <c r="C12" s="415"/>
      <c r="D12" s="415"/>
      <c r="E12" s="71"/>
      <c r="F12" s="200"/>
    </row>
    <row r="13" spans="1:6" ht="6.6" customHeight="1" thickBot="1">
      <c r="A13" s="200"/>
      <c r="B13" s="24"/>
      <c r="C13" s="24"/>
      <c r="D13" s="71"/>
      <c r="E13" s="71"/>
      <c r="F13" s="200"/>
    </row>
    <row r="14" spans="1:6" s="186" customFormat="1" ht="15" customHeight="1" thickBot="1">
      <c r="A14" s="274"/>
      <c r="B14" s="225" t="s">
        <v>164</v>
      </c>
      <c r="C14" s="226" t="s">
        <v>165</v>
      </c>
      <c r="D14" s="226" t="s">
        <v>166</v>
      </c>
      <c r="E14" s="281" t="s">
        <v>167</v>
      </c>
      <c r="F14" s="274"/>
    </row>
    <row r="15" spans="1:6">
      <c r="A15" s="200"/>
      <c r="B15" s="277"/>
      <c r="C15" s="278"/>
      <c r="D15" s="279"/>
      <c r="E15" s="280"/>
      <c r="F15" s="200"/>
    </row>
    <row r="16" spans="1:6">
      <c r="A16" s="200"/>
      <c r="B16" s="193"/>
      <c r="C16" s="191"/>
      <c r="D16" s="192"/>
      <c r="E16" s="198"/>
      <c r="F16" s="200"/>
    </row>
    <row r="17" spans="1:6">
      <c r="A17" s="200"/>
      <c r="B17" s="193"/>
      <c r="C17" s="191"/>
      <c r="D17" s="192"/>
      <c r="E17" s="198"/>
      <c r="F17" s="200"/>
    </row>
    <row r="18" spans="1:6">
      <c r="A18" s="200"/>
      <c r="B18" s="193"/>
      <c r="C18" s="191"/>
      <c r="D18" s="192"/>
      <c r="E18" s="198"/>
      <c r="F18" s="200"/>
    </row>
    <row r="19" spans="1:6">
      <c r="A19" s="200"/>
      <c r="B19" s="193"/>
      <c r="C19" s="191"/>
      <c r="D19" s="192"/>
      <c r="E19" s="198"/>
      <c r="F19" s="200"/>
    </row>
    <row r="20" spans="1:6">
      <c r="A20" s="200"/>
      <c r="B20" s="193"/>
      <c r="C20" s="191"/>
      <c r="D20" s="192"/>
      <c r="E20" s="198"/>
      <c r="F20" s="200"/>
    </row>
    <row r="21" spans="1:6">
      <c r="A21" s="200"/>
      <c r="B21" s="193"/>
      <c r="C21" s="191"/>
      <c r="D21" s="192"/>
      <c r="E21" s="198"/>
      <c r="F21" s="200"/>
    </row>
    <row r="22" spans="1:6">
      <c r="A22" s="200"/>
      <c r="B22" s="193"/>
      <c r="C22" s="191"/>
      <c r="D22" s="192"/>
      <c r="E22" s="198"/>
      <c r="F22" s="200"/>
    </row>
    <row r="23" spans="1:6">
      <c r="A23" s="200"/>
      <c r="B23" s="193"/>
      <c r="C23" s="191"/>
      <c r="D23" s="192"/>
      <c r="E23" s="198"/>
      <c r="F23" s="200"/>
    </row>
    <row r="24" spans="1:6">
      <c r="A24" s="200"/>
      <c r="B24" s="193"/>
      <c r="C24" s="191"/>
      <c r="D24" s="192"/>
      <c r="E24" s="198"/>
      <c r="F24" s="200"/>
    </row>
    <row r="25" spans="1:6">
      <c r="A25" s="200"/>
      <c r="B25" s="193"/>
      <c r="C25" s="191"/>
      <c r="D25" s="192"/>
      <c r="E25" s="198"/>
      <c r="F25" s="200"/>
    </row>
    <row r="26" spans="1:6">
      <c r="A26" s="200"/>
      <c r="B26" s="193"/>
      <c r="C26" s="191"/>
      <c r="D26" s="192"/>
      <c r="E26" s="198"/>
      <c r="F26" s="200"/>
    </row>
    <row r="27" spans="1:6">
      <c r="A27" s="200"/>
      <c r="B27" s="193"/>
      <c r="C27" s="191"/>
      <c r="D27" s="192"/>
      <c r="E27" s="198"/>
      <c r="F27" s="200"/>
    </row>
    <row r="28" spans="1:6">
      <c r="A28" s="200"/>
      <c r="B28" s="193"/>
      <c r="C28" s="191"/>
      <c r="D28" s="192"/>
      <c r="E28" s="198"/>
      <c r="F28" s="200"/>
    </row>
    <row r="29" spans="1:6">
      <c r="A29" s="200"/>
      <c r="B29" s="193"/>
      <c r="C29" s="191"/>
      <c r="D29" s="192"/>
      <c r="E29" s="198"/>
      <c r="F29" s="200"/>
    </row>
    <row r="30" spans="1:6">
      <c r="A30" s="200"/>
      <c r="B30" s="193"/>
      <c r="C30" s="191"/>
      <c r="D30" s="192"/>
      <c r="E30" s="198"/>
      <c r="F30" s="200"/>
    </row>
    <row r="31" spans="1:6">
      <c r="A31" s="200"/>
      <c r="B31" s="193"/>
      <c r="C31" s="191"/>
      <c r="D31" s="192"/>
      <c r="E31" s="198"/>
      <c r="F31" s="200"/>
    </row>
    <row r="32" spans="1:6">
      <c r="A32" s="200"/>
      <c r="B32" s="193"/>
      <c r="C32" s="191"/>
      <c r="D32" s="192"/>
      <c r="E32" s="198"/>
      <c r="F32" s="200"/>
    </row>
    <row r="33" spans="1:6">
      <c r="A33" s="200"/>
      <c r="B33" s="193"/>
      <c r="C33" s="191"/>
      <c r="D33" s="192"/>
      <c r="E33" s="198"/>
      <c r="F33" s="200"/>
    </row>
    <row r="34" spans="1:6">
      <c r="A34" s="200"/>
      <c r="B34" s="193"/>
      <c r="C34" s="191"/>
      <c r="D34" s="192"/>
      <c r="E34" s="198"/>
      <c r="F34" s="200"/>
    </row>
    <row r="35" spans="1:6">
      <c r="A35" s="200"/>
      <c r="B35" s="193"/>
      <c r="C35" s="191"/>
      <c r="D35" s="192"/>
      <c r="E35" s="198"/>
      <c r="F35" s="200"/>
    </row>
    <row r="36" spans="1:6">
      <c r="A36" s="200"/>
      <c r="B36" s="193"/>
      <c r="C36" s="191"/>
      <c r="D36" s="192"/>
      <c r="E36" s="198"/>
      <c r="F36" s="200"/>
    </row>
    <row r="37" spans="1:6">
      <c r="A37" s="200"/>
      <c r="B37" s="193"/>
      <c r="C37" s="191"/>
      <c r="D37" s="192"/>
      <c r="E37" s="198"/>
      <c r="F37" s="200"/>
    </row>
    <row r="38" spans="1:6">
      <c r="A38" s="200"/>
      <c r="B38" s="193"/>
      <c r="C38" s="191"/>
      <c r="D38" s="192"/>
      <c r="E38" s="198"/>
      <c r="F38" s="200"/>
    </row>
    <row r="39" spans="1:6">
      <c r="A39" s="200"/>
      <c r="B39" s="193"/>
      <c r="C39" s="191"/>
      <c r="D39" s="192"/>
      <c r="E39" s="198"/>
      <c r="F39" s="200"/>
    </row>
    <row r="40" spans="1:6" ht="16.5" thickBot="1">
      <c r="A40" s="200"/>
      <c r="B40" s="194"/>
      <c r="C40" s="195"/>
      <c r="D40" s="196"/>
      <c r="E40" s="199"/>
      <c r="F40" s="200"/>
    </row>
    <row r="41" spans="1:6" ht="16.5" thickBot="1">
      <c r="A41" s="200"/>
      <c r="B41" s="275"/>
      <c r="C41" s="275"/>
      <c r="D41" s="200"/>
      <c r="E41" s="200"/>
      <c r="F41" s="200"/>
    </row>
    <row r="42" spans="1:6" ht="32.25" thickBot="1">
      <c r="A42" s="200"/>
      <c r="B42" s="197" t="s">
        <v>158</v>
      </c>
      <c r="C42" s="303">
        <f>SUM(C15:C40)</f>
        <v>0</v>
      </c>
      <c r="D42" s="304">
        <f>SUM(D15:D40)</f>
        <v>0</v>
      </c>
      <c r="E42" s="200"/>
      <c r="F42" s="200"/>
    </row>
    <row r="43" spans="1:6">
      <c r="A43" s="200"/>
      <c r="B43" s="275"/>
      <c r="C43" s="275"/>
      <c r="D43" s="200"/>
      <c r="E43" s="200"/>
      <c r="F43" s="200"/>
    </row>
    <row r="44" spans="1:6" ht="12.75">
      <c r="A44" s="200"/>
      <c r="B44" s="276" t="s">
        <v>163</v>
      </c>
      <c r="C44" s="200"/>
      <c r="D44" s="200"/>
      <c r="E44" s="200"/>
      <c r="F44" s="200"/>
    </row>
  </sheetData>
  <sheetProtection algorithmName="SHA-512" hashValue="9F4w2IzGACczTaVxu3uLGtGuChic0pc/nu9HuoEc+d6iHcjfvPRBG5T6xDxvX6KdYdtKWpiR9qpb6h2k7Ip9Eg==" saltValue="JwR9M96s2F6A3xy2wftq9w==" spinCount="100000" sheet="1" objects="1" scenarios="1"/>
  <mergeCells count="3">
    <mergeCell ref="B12:D12"/>
    <mergeCell ref="B9:D9"/>
    <mergeCell ref="B10:D10"/>
  </mergeCells>
  <pageMargins left="0.70866141732283472" right="0.70866141732283472" top="0.78740157480314965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D7" sqref="D7"/>
    </sheetView>
  </sheetViews>
  <sheetFormatPr defaultColWidth="9.140625" defaultRowHeight="12.75"/>
  <cols>
    <col min="1" max="1" width="3.7109375" style="170" customWidth="1"/>
    <col min="2" max="2" width="34.140625" style="170" customWidth="1"/>
    <col min="3" max="3" width="10.5703125" style="170" customWidth="1"/>
    <col min="4" max="4" width="33.140625" style="170" customWidth="1"/>
    <col min="5" max="5" width="10" style="170" customWidth="1"/>
    <col min="6" max="16384" width="9.140625" style="170"/>
  </cols>
  <sheetData>
    <row r="1" spans="1:5" ht="25.5">
      <c r="A1" s="168"/>
      <c r="B1" s="218" t="s">
        <v>83</v>
      </c>
      <c r="C1" s="218"/>
      <c r="D1" s="169"/>
      <c r="E1" s="218" t="s">
        <v>129</v>
      </c>
    </row>
    <row r="2" spans="1:5" ht="18.75">
      <c r="A2" s="168"/>
      <c r="B2" s="171"/>
      <c r="C2" s="171"/>
      <c r="D2" s="172"/>
      <c r="E2" s="168"/>
    </row>
    <row r="3" spans="1:5" ht="15">
      <c r="A3" s="168"/>
      <c r="B3" s="168" t="s">
        <v>103</v>
      </c>
      <c r="C3" s="168"/>
      <c r="D3" s="173"/>
      <c r="E3" s="168"/>
    </row>
    <row r="4" spans="1:5" ht="16.5" thickBot="1">
      <c r="A4" s="168"/>
      <c r="B4" s="174"/>
      <c r="C4" s="174"/>
      <c r="D4" s="168"/>
      <c r="E4" s="168"/>
    </row>
    <row r="5" spans="1:5" ht="32.25" thickBot="1">
      <c r="A5" s="168"/>
      <c r="B5" s="398" t="s">
        <v>81</v>
      </c>
      <c r="C5" s="399"/>
      <c r="D5" s="284" t="s">
        <v>84</v>
      </c>
      <c r="E5" s="168"/>
    </row>
    <row r="6" spans="1:5" ht="16.5" thickBot="1">
      <c r="A6" s="168"/>
      <c r="B6" s="293" t="s">
        <v>107</v>
      </c>
      <c r="C6" s="296" t="s">
        <v>172</v>
      </c>
      <c r="D6" s="299">
        <f>SUM(D7:D12)</f>
        <v>0</v>
      </c>
      <c r="E6" s="168"/>
    </row>
    <row r="7" spans="1:5" ht="15.75">
      <c r="A7" s="168"/>
      <c r="B7" s="289" t="s">
        <v>106</v>
      </c>
      <c r="C7" s="294"/>
      <c r="D7" s="307"/>
      <c r="E7" s="168"/>
    </row>
    <row r="8" spans="1:5" ht="15.75">
      <c r="A8" s="168"/>
      <c r="B8" s="290" t="s">
        <v>98</v>
      </c>
      <c r="C8" s="286"/>
      <c r="D8" s="86"/>
      <c r="E8" s="168"/>
    </row>
    <row r="9" spans="1:5" ht="15.75">
      <c r="A9" s="168"/>
      <c r="B9" s="290" t="s">
        <v>99</v>
      </c>
      <c r="C9" s="286"/>
      <c r="D9" s="86"/>
      <c r="E9" s="168"/>
    </row>
    <row r="10" spans="1:5" ht="15.75">
      <c r="A10" s="168"/>
      <c r="B10" s="290" t="s">
        <v>100</v>
      </c>
      <c r="C10" s="286"/>
      <c r="D10" s="86"/>
      <c r="E10" s="168"/>
    </row>
    <row r="11" spans="1:5" ht="15.75">
      <c r="A11" s="168"/>
      <c r="B11" s="290" t="s">
        <v>101</v>
      </c>
      <c r="C11" s="286"/>
      <c r="D11" s="86"/>
      <c r="E11" s="168"/>
    </row>
    <row r="12" spans="1:5" ht="16.5" thickBot="1">
      <c r="A12" s="168"/>
      <c r="B12" s="291" t="s">
        <v>104</v>
      </c>
      <c r="C12" s="287"/>
      <c r="D12" s="163"/>
      <c r="E12" s="168"/>
    </row>
    <row r="13" spans="1:5" ht="16.5" thickBot="1">
      <c r="A13" s="168"/>
      <c r="B13" s="292" t="s">
        <v>108</v>
      </c>
      <c r="C13" s="295" t="s">
        <v>172</v>
      </c>
      <c r="D13" s="306">
        <f>SUM(D14:D15)</f>
        <v>0</v>
      </c>
      <c r="E13" s="168"/>
    </row>
    <row r="14" spans="1:5" ht="15.75">
      <c r="A14" s="168"/>
      <c r="B14" s="289" t="s">
        <v>106</v>
      </c>
      <c r="C14" s="285"/>
      <c r="D14" s="164"/>
      <c r="E14" s="168"/>
    </row>
    <row r="15" spans="1:5" ht="16.5" thickBot="1">
      <c r="A15" s="168"/>
      <c r="B15" s="291" t="s">
        <v>109</v>
      </c>
      <c r="C15" s="288"/>
      <c r="D15" s="86"/>
      <c r="E15" s="168"/>
    </row>
    <row r="16" spans="1:5" ht="16.5" thickBot="1">
      <c r="A16" s="168"/>
      <c r="B16" s="175" t="s">
        <v>85</v>
      </c>
      <c r="C16" s="175"/>
      <c r="D16" s="297">
        <f>'D4-Přehled o úhradách plateb'!E61</f>
        <v>0</v>
      </c>
      <c r="E16" s="168"/>
    </row>
    <row r="17" spans="1:5" ht="16.5" thickBot="1">
      <c r="A17" s="168"/>
      <c r="B17" s="175"/>
      <c r="C17" s="175"/>
      <c r="D17" s="182">
        <f>D6+D13</f>
        <v>0</v>
      </c>
      <c r="E17" s="168"/>
    </row>
    <row r="18" spans="1:5">
      <c r="A18" s="168"/>
      <c r="B18" s="176"/>
      <c r="C18" s="176"/>
      <c r="D18" s="168"/>
      <c r="E18" s="168"/>
    </row>
    <row r="19" spans="1:5" ht="15.75">
      <c r="A19" s="211"/>
      <c r="B19" s="212" t="s">
        <v>102</v>
      </c>
      <c r="C19" s="212"/>
      <c r="D19" s="211"/>
      <c r="E19" s="211"/>
    </row>
    <row r="20" spans="1:5" ht="15.75">
      <c r="A20" s="177"/>
      <c r="B20" s="178"/>
      <c r="C20" s="178"/>
      <c r="D20" s="177"/>
      <c r="E20" s="177"/>
    </row>
    <row r="21" spans="1:5" ht="25.5">
      <c r="A21" s="168"/>
      <c r="B21" s="218" t="s">
        <v>83</v>
      </c>
      <c r="C21" s="218"/>
      <c r="D21" s="169"/>
      <c r="E21" s="218" t="s">
        <v>130</v>
      </c>
    </row>
    <row r="22" spans="1:5" ht="18.75">
      <c r="A22" s="168"/>
      <c r="B22" s="171"/>
      <c r="C22" s="171"/>
      <c r="D22" s="172"/>
      <c r="E22" s="168"/>
    </row>
    <row r="23" spans="1:5" ht="15">
      <c r="A23" s="168"/>
      <c r="B23" s="168" t="s">
        <v>105</v>
      </c>
      <c r="C23" s="168"/>
      <c r="D23" s="173"/>
      <c r="E23" s="168"/>
    </row>
    <row r="24" spans="1:5" ht="16.5" thickBot="1">
      <c r="A24" s="168"/>
      <c r="B24" s="174"/>
      <c r="C24" s="174"/>
      <c r="D24" s="168"/>
      <c r="E24" s="168"/>
    </row>
    <row r="25" spans="1:5" ht="32.25" thickBot="1">
      <c r="A25" s="168"/>
      <c r="B25" s="398" t="s">
        <v>81</v>
      </c>
      <c r="C25" s="399"/>
      <c r="D25" s="284" t="s">
        <v>84</v>
      </c>
      <c r="E25" s="168"/>
    </row>
    <row r="26" spans="1:5" ht="15.75">
      <c r="A26" s="168"/>
      <c r="B26" s="289" t="s">
        <v>106</v>
      </c>
      <c r="C26" s="285"/>
      <c r="D26" s="165"/>
      <c r="E26" s="168"/>
    </row>
    <row r="27" spans="1:5" ht="15.75">
      <c r="A27" s="168"/>
      <c r="B27" s="290" t="s">
        <v>98</v>
      </c>
      <c r="C27" s="286"/>
      <c r="D27" s="86"/>
      <c r="E27" s="168"/>
    </row>
    <row r="28" spans="1:5" ht="15.75">
      <c r="A28" s="168"/>
      <c r="B28" s="290" t="s">
        <v>99</v>
      </c>
      <c r="C28" s="286"/>
      <c r="D28" s="86"/>
      <c r="E28" s="168"/>
    </row>
    <row r="29" spans="1:5" ht="15.75">
      <c r="A29" s="168"/>
      <c r="B29" s="290" t="s">
        <v>100</v>
      </c>
      <c r="C29" s="286"/>
      <c r="D29" s="86"/>
      <c r="E29" s="168"/>
    </row>
    <row r="30" spans="1:5" ht="15.75">
      <c r="A30" s="168"/>
      <c r="B30" s="290" t="s">
        <v>101</v>
      </c>
      <c r="C30" s="286"/>
      <c r="D30" s="86"/>
      <c r="E30" s="168"/>
    </row>
    <row r="31" spans="1:5" ht="16.5" thickBot="1">
      <c r="A31" s="168"/>
      <c r="B31" s="291" t="s">
        <v>104</v>
      </c>
      <c r="C31" s="288"/>
      <c r="D31" s="91"/>
      <c r="E31" s="168"/>
    </row>
    <row r="32" spans="1:5" ht="16.5" thickBot="1">
      <c r="A32" s="168"/>
      <c r="B32" s="175" t="s">
        <v>85</v>
      </c>
      <c r="C32" s="175"/>
      <c r="D32" s="298">
        <f>'D4-Přehled o úhradách plateb'!E61</f>
        <v>0</v>
      </c>
      <c r="E32" s="168"/>
    </row>
    <row r="33" spans="1:5" ht="16.5" thickBot="1">
      <c r="A33" s="168"/>
      <c r="B33" s="175"/>
      <c r="C33" s="175"/>
      <c r="D33" s="182">
        <f>SUM(D26:D31)</f>
        <v>0</v>
      </c>
      <c r="E33" s="168"/>
    </row>
    <row r="34" spans="1:5">
      <c r="A34" s="168"/>
      <c r="B34" s="176"/>
      <c r="C34" s="176"/>
      <c r="D34" s="168"/>
      <c r="E34" s="168"/>
    </row>
  </sheetData>
  <sheetProtection algorithmName="SHA-512" hashValue="cGkRzEuAWHOh8ynZkddf6f79oqf46mTrkvscj6D7ZN7KQZ3ugNBqNCT3/xucUkxQYH9eXNZXbIOs3bB3AI3XUg==" saltValue="XWqaIU3ZkBEtyDiNhNvAcQ==" spinCount="100000" sheet="1" objects="1" scenarios="1" selectLockedCells="1"/>
  <mergeCells count="2">
    <mergeCell ref="B25:C25"/>
    <mergeCell ref="B5:C5"/>
  </mergeCells>
  <conditionalFormatting sqref="D16">
    <cfRule type="cellIs" dxfId="108" priority="2" operator="notEqual">
      <formula>$D$17</formula>
    </cfRule>
  </conditionalFormatting>
  <conditionalFormatting sqref="D32">
    <cfRule type="cellIs" dxfId="107" priority="1" operator="notEqual">
      <formula>$D$33</formula>
    </cfRule>
  </conditionalFormatting>
  <pageMargins left="0.7" right="0.7" top="0.78740157499999996" bottom="0.78740157499999996" header="0.3" footer="0.3"/>
  <pageSetup paperSize="9" scale="9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B24" sqref="B24"/>
    </sheetView>
  </sheetViews>
  <sheetFormatPr defaultRowHeight="12.75"/>
  <cols>
    <col min="1" max="1" width="2.140625" customWidth="1"/>
    <col min="2" max="2" width="48.85546875" customWidth="1"/>
    <col min="3" max="3" width="23" customWidth="1"/>
    <col min="4" max="4" width="18.7109375" customWidth="1"/>
    <col min="5" max="5" width="18.5703125" customWidth="1"/>
    <col min="6" max="6" width="2.140625" customWidth="1"/>
  </cols>
  <sheetData>
    <row r="1" spans="1:6" ht="26.25">
      <c r="A1" s="107"/>
      <c r="B1" s="202" t="s">
        <v>168</v>
      </c>
      <c r="C1" s="203"/>
      <c r="D1" s="16"/>
      <c r="E1" s="105" t="s">
        <v>132</v>
      </c>
      <c r="F1" s="105"/>
    </row>
    <row r="2" spans="1:6" ht="15">
      <c r="A2" s="107"/>
      <c r="B2" s="16"/>
      <c r="C2" s="16"/>
      <c r="D2" s="16"/>
      <c r="E2" s="16"/>
      <c r="F2" s="16"/>
    </row>
    <row r="3" spans="1:6" ht="17.25" thickBot="1">
      <c r="A3" s="107"/>
      <c r="B3" s="253" t="s">
        <v>8</v>
      </c>
      <c r="C3" s="16"/>
      <c r="D3" s="16"/>
      <c r="E3" s="16"/>
      <c r="F3" s="16"/>
    </row>
    <row r="4" spans="1:6" ht="78" customHeight="1" thickBot="1">
      <c r="A4" s="107"/>
      <c r="B4" s="231" t="s">
        <v>76</v>
      </c>
      <c r="C4" s="232" t="s">
        <v>19</v>
      </c>
      <c r="D4" s="232" t="s">
        <v>144</v>
      </c>
      <c r="E4" s="233" t="s">
        <v>145</v>
      </c>
      <c r="F4" s="213"/>
    </row>
    <row r="5" spans="1:6" ht="15">
      <c r="A5" s="107"/>
      <c r="B5" s="234" t="s">
        <v>133</v>
      </c>
      <c r="C5" s="235"/>
      <c r="D5" s="236"/>
      <c r="E5" s="237">
        <f>D5*0.9</f>
        <v>0</v>
      </c>
      <c r="F5" s="215"/>
    </row>
    <row r="6" spans="1:6" ht="30">
      <c r="A6" s="107"/>
      <c r="B6" s="338" t="s">
        <v>134</v>
      </c>
      <c r="C6" s="239"/>
      <c r="D6" s="239"/>
      <c r="E6" s="240">
        <f>D6*0.9</f>
        <v>0</v>
      </c>
      <c r="F6" s="215"/>
    </row>
    <row r="7" spans="1:6" ht="45">
      <c r="A7" s="107"/>
      <c r="B7" s="338" t="s">
        <v>135</v>
      </c>
      <c r="C7" s="239"/>
      <c r="D7" s="239"/>
      <c r="E7" s="240">
        <f>D7*0.9</f>
        <v>0</v>
      </c>
      <c r="F7" s="215"/>
    </row>
    <row r="8" spans="1:6" ht="15">
      <c r="A8" s="107"/>
      <c r="B8" s="238" t="s">
        <v>138</v>
      </c>
      <c r="C8" s="239"/>
      <c r="D8" s="239"/>
      <c r="E8" s="240">
        <f>D8*0.9</f>
        <v>0</v>
      </c>
      <c r="F8" s="215"/>
    </row>
    <row r="9" spans="1:6" ht="15">
      <c r="A9" s="107"/>
      <c r="B9" s="238" t="s">
        <v>139</v>
      </c>
      <c r="C9" s="239"/>
      <c r="D9" s="239"/>
      <c r="E9" s="240">
        <f>D9*0.9</f>
        <v>0</v>
      </c>
      <c r="F9" s="215"/>
    </row>
    <row r="10" spans="1:6" ht="30">
      <c r="A10" s="107"/>
      <c r="B10" s="338" t="s">
        <v>140</v>
      </c>
      <c r="C10" s="239"/>
      <c r="D10" s="239"/>
      <c r="E10" s="240">
        <f t="shared" ref="E10:E11" si="0">D10*0.9</f>
        <v>0</v>
      </c>
      <c r="F10" s="215"/>
    </row>
    <row r="11" spans="1:6" ht="45.75" thickBot="1">
      <c r="A11" s="107"/>
      <c r="B11" s="339" t="s">
        <v>141</v>
      </c>
      <c r="C11" s="242"/>
      <c r="D11" s="242"/>
      <c r="E11" s="243">
        <f t="shared" si="0"/>
        <v>0</v>
      </c>
      <c r="F11" s="215"/>
    </row>
    <row r="12" spans="1:6" ht="63.75" customHeight="1" thickBot="1">
      <c r="A12" s="107"/>
      <c r="B12" s="401"/>
      <c r="C12" s="402"/>
      <c r="D12" s="403"/>
      <c r="E12" s="233" t="s">
        <v>146</v>
      </c>
      <c r="F12" s="213"/>
    </row>
    <row r="13" spans="1:6" ht="15">
      <c r="A13" s="107"/>
      <c r="B13" s="234" t="s">
        <v>136</v>
      </c>
      <c r="C13" s="326">
        <f>'D5-Mzdové prostředky'!J29</f>
        <v>0</v>
      </c>
      <c r="D13" s="244"/>
      <c r="E13" s="245">
        <f>D13</f>
        <v>0</v>
      </c>
      <c r="F13" s="215"/>
    </row>
    <row r="14" spans="1:6" ht="14.25">
      <c r="A14" s="107"/>
      <c r="B14" s="404"/>
      <c r="C14" s="405"/>
      <c r="D14" s="405"/>
      <c r="E14" s="406"/>
      <c r="F14" s="214"/>
    </row>
    <row r="15" spans="1:6" ht="15.75" thickBot="1">
      <c r="A15" s="107"/>
      <c r="B15" s="246" t="s">
        <v>123</v>
      </c>
      <c r="C15" s="247">
        <f>'D4-Přehled o úhradách plateb'!F61</f>
        <v>0</v>
      </c>
      <c r="D15" s="248"/>
      <c r="E15" s="249"/>
      <c r="F15" s="216"/>
    </row>
    <row r="16" spans="1:6" ht="15.75" thickBot="1">
      <c r="A16" s="107"/>
      <c r="B16" s="250"/>
      <c r="C16" s="251">
        <f>SUM(C6:C11)+C13</f>
        <v>0</v>
      </c>
      <c r="D16" s="252"/>
      <c r="E16" s="252"/>
      <c r="F16" s="106"/>
    </row>
    <row r="17" spans="1:6" ht="15.75" thickBot="1">
      <c r="A17" s="107"/>
      <c r="B17" s="400"/>
      <c r="C17" s="400"/>
      <c r="D17" s="252"/>
      <c r="E17" s="252"/>
      <c r="F17" s="106"/>
    </row>
    <row r="18" spans="1:6" ht="15.75" thickBot="1">
      <c r="A18" s="107"/>
      <c r="B18" s="340" t="s">
        <v>142</v>
      </c>
      <c r="C18" s="341">
        <f>'D4-Přehled o úhradách plateb'!E61</f>
        <v>0</v>
      </c>
      <c r="D18" s="342"/>
      <c r="E18" s="343"/>
      <c r="F18" s="106"/>
    </row>
    <row r="19" spans="1:6" ht="15.75" thickBot="1">
      <c r="A19" s="107"/>
      <c r="B19" s="250"/>
      <c r="C19" s="250"/>
      <c r="D19" s="252"/>
      <c r="E19" s="252"/>
      <c r="F19" s="106"/>
    </row>
    <row r="20" spans="1:6" ht="15.75" thickBot="1">
      <c r="A20" s="107"/>
      <c r="B20" s="340" t="s">
        <v>143</v>
      </c>
      <c r="C20" s="344" t="e">
        <f>C15/C18*100</f>
        <v>#DIV/0!</v>
      </c>
      <c r="D20" s="252"/>
      <c r="E20" s="252"/>
      <c r="F20" s="106"/>
    </row>
    <row r="21" spans="1:6" ht="15">
      <c r="A21" s="107"/>
      <c r="B21" s="250"/>
      <c r="C21" s="250"/>
      <c r="D21" s="252"/>
      <c r="E21" s="252"/>
      <c r="F21" s="106"/>
    </row>
    <row r="22" spans="1:6">
      <c r="A22" s="107"/>
      <c r="B22" s="276" t="s">
        <v>137</v>
      </c>
      <c r="C22" s="200"/>
      <c r="D22" s="200"/>
      <c r="E22" s="200"/>
      <c r="F22" s="107"/>
    </row>
    <row r="23" spans="1:6">
      <c r="A23" s="107"/>
      <c r="B23" s="107"/>
      <c r="C23" s="107"/>
      <c r="D23" s="107"/>
      <c r="E23" s="107"/>
      <c r="F23" s="107"/>
    </row>
  </sheetData>
  <sheetProtection algorithmName="SHA-512" hashValue="3dHF1AWcPrVEVP79dJQKqqBSESSjJngK7OuGZnBq7uJlz3RvA1UxOOVhVTBxKDiJCJ5RSYw7zUxIxFubF/c4Qg==" saltValue="pPY9tWE6hoCeyx02zJMZmw==" spinCount="100000" sheet="1" objects="1" scenarios="1"/>
  <mergeCells count="3">
    <mergeCell ref="B17:C17"/>
    <mergeCell ref="B12:D12"/>
    <mergeCell ref="B14:E14"/>
  </mergeCells>
  <conditionalFormatting sqref="C6">
    <cfRule type="cellIs" dxfId="106" priority="30" operator="equal">
      <formula>0</formula>
    </cfRule>
    <cfRule type="cellIs" dxfId="105" priority="31" operator="lessThan">
      <formula>$E$6</formula>
    </cfRule>
  </conditionalFormatting>
  <conditionalFormatting sqref="C7">
    <cfRule type="cellIs" dxfId="104" priority="28" operator="equal">
      <formula>0</formula>
    </cfRule>
    <cfRule type="cellIs" dxfId="103" priority="29" operator="lessThan">
      <formula>$E$7</formula>
    </cfRule>
  </conditionalFormatting>
  <conditionalFormatting sqref="C8">
    <cfRule type="cellIs" dxfId="102" priority="26" operator="equal">
      <formula>0</formula>
    </cfRule>
    <cfRule type="cellIs" dxfId="101" priority="27" operator="lessThan">
      <formula>$E$8</formula>
    </cfRule>
  </conditionalFormatting>
  <conditionalFormatting sqref="C9">
    <cfRule type="cellIs" dxfId="100" priority="24" operator="equal">
      <formula>0</formula>
    </cfRule>
    <cfRule type="cellIs" dxfId="99" priority="25" operator="lessThan">
      <formula>$E$9</formula>
    </cfRule>
  </conditionalFormatting>
  <conditionalFormatting sqref="C5">
    <cfRule type="cellIs" dxfId="98" priority="22" operator="equal">
      <formula>0</formula>
    </cfRule>
    <cfRule type="cellIs" dxfId="97" priority="23" operator="lessThan">
      <formula>$E$5</formula>
    </cfRule>
  </conditionalFormatting>
  <conditionalFormatting sqref="C10">
    <cfRule type="cellIs" dxfId="96" priority="18" operator="equal">
      <formula>0</formula>
    </cfRule>
    <cfRule type="cellIs" dxfId="95" priority="19" operator="lessThan">
      <formula>$E$10</formula>
    </cfRule>
  </conditionalFormatting>
  <conditionalFormatting sqref="C11">
    <cfRule type="cellIs" dxfId="94" priority="16" operator="equal">
      <formula>0</formula>
    </cfRule>
    <cfRule type="cellIs" dxfId="93" priority="17" operator="lessThan">
      <formula>$E$11</formula>
    </cfRule>
  </conditionalFormatting>
  <conditionalFormatting sqref="C15">
    <cfRule type="cellIs" dxfId="92" priority="1" operator="notEqual">
      <formula>$C$16</formula>
    </cfRule>
  </conditionalFormatting>
  <conditionalFormatting sqref="C13">
    <cfRule type="cellIs" dxfId="91" priority="32" operator="notEqual">
      <formula>#REF!</formula>
    </cfRule>
    <cfRule type="cellIs" dxfId="90" priority="33" operator="equal">
      <formula>0</formula>
    </cfRule>
    <cfRule type="cellIs" dxfId="89" priority="34" operator="notEqual">
      <formula>$E$13</formula>
    </cfRule>
  </conditionalFormatting>
  <pageMargins left="0.7" right="0.7" top="0.78740157499999996" bottom="0.78740157499999996" header="0.3" footer="0.3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I38"/>
  <sheetViews>
    <sheetView zoomScaleNormal="100" workbookViewId="0">
      <selection activeCell="C14" sqref="C14"/>
    </sheetView>
  </sheetViews>
  <sheetFormatPr defaultColWidth="9.140625" defaultRowHeight="15"/>
  <cols>
    <col min="1" max="1" width="2.140625" style="2" customWidth="1"/>
    <col min="2" max="2" width="46.42578125" style="2" customWidth="1"/>
    <col min="3" max="3" width="24.28515625" style="2" customWidth="1"/>
    <col min="4" max="4" width="20.42578125" style="2" customWidth="1"/>
    <col min="5" max="5" width="18.140625" style="2" customWidth="1"/>
    <col min="6" max="6" width="2.140625" style="2" customWidth="1"/>
    <col min="7" max="16384" width="9.140625" style="2"/>
  </cols>
  <sheetData>
    <row r="1" spans="1:6" ht="27.75" customHeight="1">
      <c r="A1" s="16"/>
      <c r="B1" s="202" t="s">
        <v>169</v>
      </c>
      <c r="C1" s="203"/>
      <c r="D1" s="16"/>
      <c r="E1" s="105" t="s">
        <v>131</v>
      </c>
      <c r="F1" s="105"/>
    </row>
    <row r="2" spans="1:6">
      <c r="A2" s="16"/>
      <c r="B2" s="16"/>
      <c r="C2" s="16"/>
      <c r="D2" s="16"/>
      <c r="E2" s="16"/>
      <c r="F2" s="16"/>
    </row>
    <row r="3" spans="1:6" ht="17.25" thickBot="1">
      <c r="A3" s="16"/>
      <c r="B3" s="253" t="s">
        <v>8</v>
      </c>
      <c r="C3" s="230"/>
      <c r="D3" s="230"/>
      <c r="E3" s="230"/>
      <c r="F3" s="16"/>
    </row>
    <row r="4" spans="1:6" ht="77.25" customHeight="1" thickBot="1">
      <c r="A4" s="16"/>
      <c r="B4" s="231" t="s">
        <v>76</v>
      </c>
      <c r="C4" s="232" t="s">
        <v>19</v>
      </c>
      <c r="D4" s="232" t="s">
        <v>144</v>
      </c>
      <c r="E4" s="233" t="s">
        <v>145</v>
      </c>
      <c r="F4" s="213"/>
    </row>
    <row r="5" spans="1:6">
      <c r="A5" s="16"/>
      <c r="B5" s="234" t="s">
        <v>9</v>
      </c>
      <c r="C5" s="325">
        <f>SUM(C7:C10)</f>
        <v>0</v>
      </c>
      <c r="D5" s="236"/>
      <c r="E5" s="237">
        <f>D5*0.9</f>
        <v>0</v>
      </c>
      <c r="F5" s="215"/>
    </row>
    <row r="6" spans="1:6">
      <c r="A6" s="16"/>
      <c r="B6" s="408" t="s">
        <v>10</v>
      </c>
      <c r="C6" s="409"/>
      <c r="D6" s="410"/>
      <c r="E6" s="411"/>
      <c r="F6" s="214"/>
    </row>
    <row r="7" spans="1:6">
      <c r="A7" s="16"/>
      <c r="B7" s="238" t="s">
        <v>11</v>
      </c>
      <c r="C7" s="239"/>
      <c r="D7" s="239"/>
      <c r="E7" s="240">
        <f>D7*0.9</f>
        <v>0</v>
      </c>
      <c r="F7" s="215"/>
    </row>
    <row r="8" spans="1:6">
      <c r="A8" s="16"/>
      <c r="B8" s="238" t="s">
        <v>12</v>
      </c>
      <c r="C8" s="239"/>
      <c r="D8" s="239"/>
      <c r="E8" s="240">
        <f>D8*0.9</f>
        <v>0</v>
      </c>
      <c r="F8" s="215"/>
    </row>
    <row r="9" spans="1:6">
      <c r="A9" s="16"/>
      <c r="B9" s="238" t="s">
        <v>78</v>
      </c>
      <c r="C9" s="239"/>
      <c r="D9" s="239"/>
      <c r="E9" s="240">
        <f>D9*0.9</f>
        <v>0</v>
      </c>
      <c r="F9" s="215"/>
    </row>
    <row r="10" spans="1:6" ht="15" customHeight="1">
      <c r="A10" s="16"/>
      <c r="B10" s="241" t="s">
        <v>79</v>
      </c>
      <c r="C10" s="242"/>
      <c r="D10" s="242"/>
      <c r="E10" s="243">
        <f>D10*0.9</f>
        <v>0</v>
      </c>
      <c r="F10" s="215"/>
    </row>
    <row r="11" spans="1:6" ht="15" customHeight="1">
      <c r="A11" s="16"/>
      <c r="B11" s="315"/>
      <c r="C11" s="314"/>
      <c r="D11" s="314"/>
      <c r="E11" s="316"/>
      <c r="F11" s="217"/>
    </row>
    <row r="12" spans="1:6">
      <c r="A12" s="16"/>
      <c r="B12" s="234" t="s">
        <v>13</v>
      </c>
      <c r="C12" s="326">
        <f>SUM(C14:C20)</f>
        <v>0</v>
      </c>
      <c r="D12" s="244"/>
      <c r="E12" s="245">
        <f>D12*0.9</f>
        <v>0</v>
      </c>
      <c r="F12" s="215"/>
    </row>
    <row r="13" spans="1:6">
      <c r="A13" s="16"/>
      <c r="B13" s="408" t="s">
        <v>14</v>
      </c>
      <c r="C13" s="409"/>
      <c r="D13" s="410"/>
      <c r="E13" s="411"/>
      <c r="F13" s="214"/>
    </row>
    <row r="14" spans="1:6">
      <c r="A14" s="16"/>
      <c r="B14" s="238" t="s">
        <v>95</v>
      </c>
      <c r="C14" s="239"/>
      <c r="D14" s="239"/>
      <c r="E14" s="240">
        <f t="shared" ref="E14:E20" si="0">D14*0.9</f>
        <v>0</v>
      </c>
      <c r="F14" s="215"/>
    </row>
    <row r="15" spans="1:6">
      <c r="A15" s="16"/>
      <c r="B15" s="238" t="s">
        <v>147</v>
      </c>
      <c r="C15" s="239"/>
      <c r="D15" s="239"/>
      <c r="E15" s="240">
        <f t="shared" si="0"/>
        <v>0</v>
      </c>
      <c r="F15" s="215"/>
    </row>
    <row r="16" spans="1:6">
      <c r="A16" s="16"/>
      <c r="B16" s="238" t="s">
        <v>15</v>
      </c>
      <c r="C16" s="239"/>
      <c r="D16" s="239"/>
      <c r="E16" s="240">
        <f t="shared" si="0"/>
        <v>0</v>
      </c>
      <c r="F16" s="215"/>
    </row>
    <row r="17" spans="1:9">
      <c r="A17" s="16"/>
      <c r="B17" s="238" t="s">
        <v>125</v>
      </c>
      <c r="C17" s="239"/>
      <c r="D17" s="239"/>
      <c r="E17" s="240">
        <f t="shared" si="0"/>
        <v>0</v>
      </c>
      <c r="F17" s="215"/>
    </row>
    <row r="18" spans="1:9">
      <c r="A18" s="16"/>
      <c r="B18" s="238" t="s">
        <v>16</v>
      </c>
      <c r="C18" s="239"/>
      <c r="D18" s="239"/>
      <c r="E18" s="240">
        <f t="shared" si="0"/>
        <v>0</v>
      </c>
      <c r="F18" s="215"/>
    </row>
    <row r="19" spans="1:9">
      <c r="A19" s="16"/>
      <c r="B19" s="238" t="s">
        <v>17</v>
      </c>
      <c r="C19" s="239"/>
      <c r="D19" s="239"/>
      <c r="E19" s="240">
        <f t="shared" si="0"/>
        <v>0</v>
      </c>
      <c r="F19" s="215"/>
    </row>
    <row r="20" spans="1:9" ht="15.75" thickBot="1">
      <c r="A20" s="16"/>
      <c r="B20" s="241" t="s">
        <v>126</v>
      </c>
      <c r="C20" s="242"/>
      <c r="D20" s="242"/>
      <c r="E20" s="243">
        <f t="shared" si="0"/>
        <v>0</v>
      </c>
      <c r="F20" s="215"/>
    </row>
    <row r="21" spans="1:9" ht="21" customHeight="1" thickBot="1">
      <c r="A21" s="16"/>
      <c r="B21" s="318"/>
      <c r="C21" s="319"/>
      <c r="D21" s="322"/>
      <c r="E21" s="412" t="s">
        <v>146</v>
      </c>
      <c r="F21" s="213"/>
    </row>
    <row r="22" spans="1:9" ht="21" customHeight="1" thickBot="1">
      <c r="A22" s="16"/>
      <c r="B22" s="313" t="s">
        <v>176</v>
      </c>
      <c r="C22" s="317">
        <f>C5+C12</f>
        <v>0</v>
      </c>
      <c r="D22" s="324"/>
      <c r="E22" s="413"/>
      <c r="F22" s="213"/>
    </row>
    <row r="23" spans="1:9" ht="21" customHeight="1" thickBot="1">
      <c r="A23" s="16"/>
      <c r="B23" s="320"/>
      <c r="C23" s="321"/>
      <c r="D23" s="323"/>
      <c r="E23" s="414"/>
      <c r="F23" s="213"/>
    </row>
    <row r="24" spans="1:9">
      <c r="A24" s="16"/>
      <c r="B24" s="234" t="s">
        <v>18</v>
      </c>
      <c r="C24" s="326">
        <f>'D5-Mzdové prostředky'!J29</f>
        <v>0</v>
      </c>
      <c r="D24" s="244"/>
      <c r="E24" s="245">
        <f>D24</f>
        <v>0</v>
      </c>
      <c r="F24" s="215"/>
    </row>
    <row r="25" spans="1:9">
      <c r="A25" s="16"/>
      <c r="B25" s="404"/>
      <c r="C25" s="405"/>
      <c r="D25" s="405"/>
      <c r="E25" s="406"/>
      <c r="F25" s="214"/>
    </row>
    <row r="26" spans="1:9" ht="15.75" thickBot="1">
      <c r="A26" s="16"/>
      <c r="B26" s="246" t="s">
        <v>123</v>
      </c>
      <c r="C26" s="247">
        <f>'D4-Přehled o úhradách plateb'!F61</f>
        <v>0</v>
      </c>
      <c r="D26" s="248"/>
      <c r="E26" s="249"/>
      <c r="F26" s="216"/>
      <c r="I26" s="15"/>
    </row>
    <row r="27" spans="1:9" ht="15.75" thickBot="1">
      <c r="A27" s="16"/>
      <c r="B27" s="250"/>
      <c r="C27" s="251">
        <f>C5+C12+C24</f>
        <v>0</v>
      </c>
      <c r="D27" s="252"/>
      <c r="E27" s="252"/>
      <c r="F27" s="106"/>
    </row>
    <row r="28" spans="1:9">
      <c r="A28" s="16"/>
      <c r="B28" s="407"/>
      <c r="C28" s="407"/>
      <c r="D28" s="106"/>
      <c r="E28" s="106"/>
      <c r="F28" s="106"/>
    </row>
    <row r="29" spans="1:9">
      <c r="D29" s="3"/>
      <c r="E29" s="3"/>
      <c r="F29" s="3"/>
    </row>
    <row r="30" spans="1:9" ht="39" customHeight="1">
      <c r="D30" s="3"/>
      <c r="E30" s="3"/>
      <c r="F30" s="3"/>
    </row>
    <row r="31" spans="1:9">
      <c r="D31" s="3"/>
      <c r="E31" s="3"/>
      <c r="F31" s="3"/>
    </row>
    <row r="32" spans="1:9">
      <c r="D32" s="3"/>
      <c r="E32" s="3"/>
      <c r="F32" s="3"/>
    </row>
    <row r="33" spans="2:6">
      <c r="D33" s="3"/>
      <c r="E33" s="3"/>
      <c r="F33" s="3"/>
    </row>
    <row r="34" spans="2:6">
      <c r="D34" s="3"/>
      <c r="E34" s="3"/>
      <c r="F34" s="3"/>
    </row>
    <row r="35" spans="2:6">
      <c r="D35" s="3"/>
      <c r="E35" s="3"/>
      <c r="F35" s="3"/>
    </row>
    <row r="36" spans="2:6" s="5" customFormat="1">
      <c r="B36" s="2"/>
      <c r="C36" s="2"/>
      <c r="D36" s="4"/>
      <c r="E36" s="4"/>
      <c r="F36" s="4"/>
    </row>
    <row r="38" spans="2:6" ht="28.5" customHeight="1"/>
  </sheetData>
  <sheetProtection algorithmName="SHA-512" hashValue="vhXIwchMxz2pP85xBuOOzsWbwABs0IyOScmFjRncB4HeVgrjVl2luOQryyzHFA4IoEjIQf+nHVyMFuqbtxtxyw==" saltValue="OzSsWRrH0QDujCphQfBR3A==" spinCount="100000" sheet="1" objects="1" scenarios="1" selectLockedCells="1"/>
  <mergeCells count="5">
    <mergeCell ref="B28:C28"/>
    <mergeCell ref="B13:E13"/>
    <mergeCell ref="B6:E6"/>
    <mergeCell ref="B25:E25"/>
    <mergeCell ref="E21:E23"/>
  </mergeCells>
  <conditionalFormatting sqref="C7">
    <cfRule type="cellIs" dxfId="88" priority="47" operator="equal">
      <formula>0</formula>
    </cfRule>
    <cfRule type="cellIs" dxfId="87" priority="48" operator="lessThan">
      <formula>$E$7</formula>
    </cfRule>
  </conditionalFormatting>
  <conditionalFormatting sqref="C8">
    <cfRule type="cellIs" dxfId="86" priority="45" operator="equal">
      <formula>0</formula>
    </cfRule>
    <cfRule type="cellIs" dxfId="85" priority="46" operator="lessThan">
      <formula>$E$8</formula>
    </cfRule>
  </conditionalFormatting>
  <conditionalFormatting sqref="C9">
    <cfRule type="cellIs" dxfId="84" priority="43" operator="equal">
      <formula>0</formula>
    </cfRule>
    <cfRule type="cellIs" dxfId="83" priority="44" operator="lessThan">
      <formula>$E$9</formula>
    </cfRule>
  </conditionalFormatting>
  <conditionalFormatting sqref="C10">
    <cfRule type="cellIs" dxfId="82" priority="41" operator="equal">
      <formula>0</formula>
    </cfRule>
    <cfRule type="cellIs" dxfId="81" priority="42" operator="lessThan">
      <formula>$E$10</formula>
    </cfRule>
  </conditionalFormatting>
  <conditionalFormatting sqref="C5">
    <cfRule type="cellIs" dxfId="80" priority="39" operator="equal">
      <formula>0</formula>
    </cfRule>
    <cfRule type="cellIs" dxfId="79" priority="40" operator="lessThan">
      <formula>$E$5</formula>
    </cfRule>
  </conditionalFormatting>
  <conditionalFormatting sqref="C12">
    <cfRule type="cellIs" dxfId="78" priority="37" operator="equal">
      <formula>0</formula>
    </cfRule>
    <cfRule type="cellIs" dxfId="77" priority="38" operator="lessThan">
      <formula>$E$12</formula>
    </cfRule>
  </conditionalFormatting>
  <conditionalFormatting sqref="C14">
    <cfRule type="cellIs" dxfId="76" priority="31" operator="equal">
      <formula>0</formula>
    </cfRule>
    <cfRule type="cellIs" dxfId="75" priority="32" operator="lessThan">
      <formula>$E$14</formula>
    </cfRule>
  </conditionalFormatting>
  <conditionalFormatting sqref="C15">
    <cfRule type="cellIs" dxfId="74" priority="29" operator="equal">
      <formula>0</formula>
    </cfRule>
    <cfRule type="cellIs" dxfId="73" priority="30" operator="lessThan">
      <formula>$E$15</formula>
    </cfRule>
  </conditionalFormatting>
  <conditionalFormatting sqref="C16">
    <cfRule type="cellIs" dxfId="72" priority="27" operator="equal">
      <formula>0</formula>
    </cfRule>
    <cfRule type="cellIs" dxfId="71" priority="28" operator="lessThan">
      <formula>$E$16</formula>
    </cfRule>
  </conditionalFormatting>
  <conditionalFormatting sqref="C17">
    <cfRule type="cellIs" dxfId="70" priority="23" operator="equal">
      <formula>0</formula>
    </cfRule>
    <cfRule type="cellIs" dxfId="69" priority="24" operator="lessThan">
      <formula>$E$17</formula>
    </cfRule>
  </conditionalFormatting>
  <conditionalFormatting sqref="C18">
    <cfRule type="cellIs" dxfId="68" priority="19" operator="equal">
      <formula>0</formula>
    </cfRule>
    <cfRule type="cellIs" dxfId="67" priority="20" operator="lessThan">
      <formula>$E$18</formula>
    </cfRule>
  </conditionalFormatting>
  <conditionalFormatting sqref="C19">
    <cfRule type="cellIs" dxfId="66" priority="15" operator="equal">
      <formula>0</formula>
    </cfRule>
    <cfRule type="cellIs" dxfId="65" priority="16" operator="lessThan">
      <formula>$E$19</formula>
    </cfRule>
  </conditionalFormatting>
  <conditionalFormatting sqref="C20">
    <cfRule type="cellIs" dxfId="64" priority="13" operator="equal">
      <formula>0</formula>
    </cfRule>
    <cfRule type="cellIs" dxfId="63" priority="14" operator="lessThan">
      <formula>$E$20</formula>
    </cfRule>
  </conditionalFormatting>
  <conditionalFormatting sqref="C26">
    <cfRule type="cellIs" dxfId="62" priority="2" operator="notEqual">
      <formula>$C$27</formula>
    </cfRule>
  </conditionalFormatting>
  <conditionalFormatting sqref="C24">
    <cfRule type="cellIs" dxfId="61" priority="49" operator="notEqual">
      <formula>#REF!</formula>
    </cfRule>
    <cfRule type="cellIs" dxfId="60" priority="50" operator="equal">
      <formula>0</formula>
    </cfRule>
    <cfRule type="cellIs" dxfId="59" priority="51" operator="notEqual">
      <formula>$E$24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67"/>
  <sheetViews>
    <sheetView topLeftCell="A5" zoomScaleSheetLayoutView="145" workbookViewId="0">
      <selection activeCell="C5" sqref="C5"/>
    </sheetView>
  </sheetViews>
  <sheetFormatPr defaultColWidth="9.140625" defaultRowHeight="15.75"/>
  <cols>
    <col min="1" max="1" width="2.140625" style="72" customWidth="1"/>
    <col min="2" max="2" width="5.28515625" style="77" customWidth="1"/>
    <col min="3" max="3" width="12.28515625" style="77" customWidth="1"/>
    <col min="4" max="4" width="37.85546875" style="72" customWidth="1"/>
    <col min="5" max="6" width="13.28515625" style="72" customWidth="1"/>
    <col min="7" max="7" width="14.85546875" style="72" customWidth="1"/>
    <col min="8" max="8" width="14.5703125" style="72" customWidth="1"/>
    <col min="9" max="9" width="2.140625" style="72" customWidth="1"/>
    <col min="10" max="16384" width="9.140625" style="72"/>
  </cols>
  <sheetData>
    <row r="1" spans="1:9" ht="28.5" customHeight="1">
      <c r="A1" s="200"/>
      <c r="B1" s="228" t="s">
        <v>122</v>
      </c>
      <c r="C1" s="228"/>
      <c r="D1" s="228"/>
      <c r="E1" s="228"/>
      <c r="F1" s="228"/>
      <c r="G1" s="229"/>
      <c r="H1" s="229" t="s">
        <v>32</v>
      </c>
      <c r="I1" s="200"/>
    </row>
    <row r="2" spans="1:9" ht="15" customHeight="1" thickBot="1">
      <c r="A2" s="200"/>
      <c r="B2" s="227"/>
      <c r="C2" s="219"/>
      <c r="D2" s="227" t="s">
        <v>171</v>
      </c>
      <c r="E2" s="219"/>
      <c r="F2" s="219"/>
      <c r="G2" s="71"/>
      <c r="H2" s="71"/>
      <c r="I2" s="200"/>
    </row>
    <row r="3" spans="1:9" ht="15" customHeight="1" thickBot="1">
      <c r="A3" s="200"/>
      <c r="B3" s="24"/>
      <c r="C3" s="24"/>
      <c r="D3" s="71"/>
      <c r="E3" s="71"/>
      <c r="F3" s="71"/>
      <c r="G3" s="417" t="s">
        <v>173</v>
      </c>
      <c r="H3" s="418"/>
      <c r="I3" s="200"/>
    </row>
    <row r="4" spans="1:9" ht="35.25" customHeight="1" thickBot="1">
      <c r="A4" s="200"/>
      <c r="B4" s="225" t="s">
        <v>57</v>
      </c>
      <c r="C4" s="226" t="s">
        <v>115</v>
      </c>
      <c r="D4" s="226" t="s">
        <v>58</v>
      </c>
      <c r="E4" s="226" t="s">
        <v>110</v>
      </c>
      <c r="F4" s="310" t="s">
        <v>61</v>
      </c>
      <c r="G4" s="329" t="s">
        <v>177</v>
      </c>
      <c r="H4" s="330" t="s">
        <v>178</v>
      </c>
      <c r="I4" s="200"/>
    </row>
    <row r="5" spans="1:9" ht="15" customHeight="1">
      <c r="A5" s="200"/>
      <c r="B5" s="74">
        <v>1</v>
      </c>
      <c r="C5" s="161"/>
      <c r="D5" s="161"/>
      <c r="E5" s="162"/>
      <c r="F5" s="352"/>
      <c r="G5" s="356"/>
      <c r="H5" s="331">
        <f>IF(G5="Ano",F5,0)</f>
        <v>0</v>
      </c>
      <c r="I5" s="200"/>
    </row>
    <row r="6" spans="1:9" ht="15" customHeight="1">
      <c r="A6" s="200"/>
      <c r="B6" s="75">
        <v>2</v>
      </c>
      <c r="C6" s="161"/>
      <c r="D6" s="161"/>
      <c r="E6" s="162"/>
      <c r="F6" s="353"/>
      <c r="G6" s="356"/>
      <c r="H6" s="331">
        <f t="shared" ref="H6:H59" si="0">IF(G6="Ano",F6,0)</f>
        <v>0</v>
      </c>
      <c r="I6" s="200"/>
    </row>
    <row r="7" spans="1:9" ht="15" customHeight="1">
      <c r="A7" s="200"/>
      <c r="B7" s="75">
        <v>3</v>
      </c>
      <c r="C7" s="161"/>
      <c r="D7" s="161"/>
      <c r="E7" s="162"/>
      <c r="F7" s="353"/>
      <c r="G7" s="356"/>
      <c r="H7" s="331">
        <f t="shared" si="0"/>
        <v>0</v>
      </c>
      <c r="I7" s="200"/>
    </row>
    <row r="8" spans="1:9" ht="15" customHeight="1">
      <c r="A8" s="200"/>
      <c r="B8" s="75">
        <v>4</v>
      </c>
      <c r="C8" s="161"/>
      <c r="D8" s="161"/>
      <c r="E8" s="162"/>
      <c r="F8" s="353"/>
      <c r="G8" s="356"/>
      <c r="H8" s="331">
        <f t="shared" si="0"/>
        <v>0</v>
      </c>
      <c r="I8" s="200"/>
    </row>
    <row r="9" spans="1:9" ht="15" customHeight="1">
      <c r="A9" s="200"/>
      <c r="B9" s="75">
        <v>5</v>
      </c>
      <c r="C9" s="161"/>
      <c r="D9" s="161"/>
      <c r="E9" s="162"/>
      <c r="F9" s="353"/>
      <c r="G9" s="356"/>
      <c r="H9" s="331">
        <f t="shared" si="0"/>
        <v>0</v>
      </c>
      <c r="I9" s="200"/>
    </row>
    <row r="10" spans="1:9" ht="15" customHeight="1">
      <c r="A10" s="200"/>
      <c r="B10" s="75">
        <v>6</v>
      </c>
      <c r="C10" s="161"/>
      <c r="D10" s="161"/>
      <c r="E10" s="162"/>
      <c r="F10" s="353"/>
      <c r="G10" s="356"/>
      <c r="H10" s="331">
        <f t="shared" si="0"/>
        <v>0</v>
      </c>
      <c r="I10" s="200"/>
    </row>
    <row r="11" spans="1:9" ht="15" customHeight="1">
      <c r="A11" s="200"/>
      <c r="B11" s="75">
        <v>7</v>
      </c>
      <c r="C11" s="161"/>
      <c r="D11" s="161"/>
      <c r="E11" s="162"/>
      <c r="F11" s="353"/>
      <c r="G11" s="356"/>
      <c r="H11" s="331">
        <f t="shared" si="0"/>
        <v>0</v>
      </c>
      <c r="I11" s="200"/>
    </row>
    <row r="12" spans="1:9" ht="15" customHeight="1">
      <c r="A12" s="200"/>
      <c r="B12" s="75">
        <v>8</v>
      </c>
      <c r="C12" s="161"/>
      <c r="D12" s="161"/>
      <c r="E12" s="162"/>
      <c r="F12" s="353"/>
      <c r="G12" s="356"/>
      <c r="H12" s="331">
        <f t="shared" si="0"/>
        <v>0</v>
      </c>
      <c r="I12" s="200"/>
    </row>
    <row r="13" spans="1:9" ht="15" customHeight="1">
      <c r="A13" s="200"/>
      <c r="B13" s="75">
        <v>9</v>
      </c>
      <c r="C13" s="161"/>
      <c r="D13" s="161"/>
      <c r="E13" s="162"/>
      <c r="F13" s="353"/>
      <c r="G13" s="356"/>
      <c r="H13" s="331">
        <f t="shared" si="0"/>
        <v>0</v>
      </c>
      <c r="I13" s="200"/>
    </row>
    <row r="14" spans="1:9" ht="15" customHeight="1">
      <c r="A14" s="200"/>
      <c r="B14" s="75">
        <v>10</v>
      </c>
      <c r="C14" s="161"/>
      <c r="D14" s="161"/>
      <c r="E14" s="162"/>
      <c r="F14" s="353"/>
      <c r="G14" s="356"/>
      <c r="H14" s="331">
        <f t="shared" si="0"/>
        <v>0</v>
      </c>
      <c r="I14" s="200"/>
    </row>
    <row r="15" spans="1:9" ht="15" customHeight="1">
      <c r="A15" s="200"/>
      <c r="B15" s="75">
        <v>11</v>
      </c>
      <c r="C15" s="161"/>
      <c r="D15" s="161"/>
      <c r="E15" s="162"/>
      <c r="F15" s="353"/>
      <c r="G15" s="356"/>
      <c r="H15" s="331">
        <f t="shared" si="0"/>
        <v>0</v>
      </c>
      <c r="I15" s="200"/>
    </row>
    <row r="16" spans="1:9" ht="15" customHeight="1">
      <c r="A16" s="200"/>
      <c r="B16" s="75">
        <v>12</v>
      </c>
      <c r="C16" s="161"/>
      <c r="D16" s="161"/>
      <c r="E16" s="162"/>
      <c r="F16" s="353"/>
      <c r="G16" s="356"/>
      <c r="H16" s="331">
        <f t="shared" si="0"/>
        <v>0</v>
      </c>
      <c r="I16" s="200"/>
    </row>
    <row r="17" spans="1:9" ht="15" customHeight="1">
      <c r="A17" s="200"/>
      <c r="B17" s="75">
        <v>13</v>
      </c>
      <c r="C17" s="161"/>
      <c r="D17" s="161"/>
      <c r="E17" s="162"/>
      <c r="F17" s="353"/>
      <c r="G17" s="356"/>
      <c r="H17" s="331">
        <f t="shared" si="0"/>
        <v>0</v>
      </c>
      <c r="I17" s="200"/>
    </row>
    <row r="18" spans="1:9" ht="15" customHeight="1">
      <c r="A18" s="200"/>
      <c r="B18" s="75">
        <v>14</v>
      </c>
      <c r="C18" s="161"/>
      <c r="D18" s="161"/>
      <c r="E18" s="162"/>
      <c r="F18" s="353"/>
      <c r="G18" s="356"/>
      <c r="H18" s="331">
        <f t="shared" si="0"/>
        <v>0</v>
      </c>
      <c r="I18" s="200"/>
    </row>
    <row r="19" spans="1:9" ht="15" customHeight="1">
      <c r="A19" s="200"/>
      <c r="B19" s="75">
        <v>15</v>
      </c>
      <c r="C19" s="161"/>
      <c r="D19" s="161"/>
      <c r="E19" s="162"/>
      <c r="F19" s="353"/>
      <c r="G19" s="356"/>
      <c r="H19" s="331">
        <f t="shared" si="0"/>
        <v>0</v>
      </c>
      <c r="I19" s="200"/>
    </row>
    <row r="20" spans="1:9" ht="15" customHeight="1">
      <c r="A20" s="200"/>
      <c r="B20" s="75">
        <v>16</v>
      </c>
      <c r="C20" s="161"/>
      <c r="D20" s="161"/>
      <c r="E20" s="162"/>
      <c r="F20" s="353"/>
      <c r="G20" s="356"/>
      <c r="H20" s="331">
        <f t="shared" si="0"/>
        <v>0</v>
      </c>
      <c r="I20" s="200"/>
    </row>
    <row r="21" spans="1:9" ht="15" customHeight="1">
      <c r="A21" s="200"/>
      <c r="B21" s="75">
        <v>17</v>
      </c>
      <c r="C21" s="161"/>
      <c r="D21" s="161"/>
      <c r="E21" s="162"/>
      <c r="F21" s="353"/>
      <c r="G21" s="356"/>
      <c r="H21" s="331">
        <f t="shared" si="0"/>
        <v>0</v>
      </c>
      <c r="I21" s="200"/>
    </row>
    <row r="22" spans="1:9" ht="15" customHeight="1">
      <c r="A22" s="200"/>
      <c r="B22" s="75">
        <v>18</v>
      </c>
      <c r="C22" s="161"/>
      <c r="D22" s="161"/>
      <c r="E22" s="162"/>
      <c r="F22" s="353"/>
      <c r="G22" s="356"/>
      <c r="H22" s="331">
        <f t="shared" si="0"/>
        <v>0</v>
      </c>
      <c r="I22" s="200"/>
    </row>
    <row r="23" spans="1:9" ht="15" customHeight="1">
      <c r="A23" s="200"/>
      <c r="B23" s="75">
        <v>19</v>
      </c>
      <c r="C23" s="161"/>
      <c r="D23" s="161"/>
      <c r="E23" s="162"/>
      <c r="F23" s="353"/>
      <c r="G23" s="356"/>
      <c r="H23" s="331">
        <f t="shared" si="0"/>
        <v>0</v>
      </c>
      <c r="I23" s="200"/>
    </row>
    <row r="24" spans="1:9" ht="15" customHeight="1">
      <c r="A24" s="200"/>
      <c r="B24" s="75">
        <v>20</v>
      </c>
      <c r="C24" s="161"/>
      <c r="D24" s="161"/>
      <c r="E24" s="162"/>
      <c r="F24" s="353"/>
      <c r="G24" s="356"/>
      <c r="H24" s="331">
        <f t="shared" si="0"/>
        <v>0</v>
      </c>
      <c r="I24" s="200"/>
    </row>
    <row r="25" spans="1:9" ht="15" customHeight="1">
      <c r="A25" s="200"/>
      <c r="B25" s="75">
        <v>21</v>
      </c>
      <c r="C25" s="161"/>
      <c r="D25" s="161"/>
      <c r="E25" s="162"/>
      <c r="F25" s="353"/>
      <c r="G25" s="356"/>
      <c r="H25" s="331">
        <f t="shared" si="0"/>
        <v>0</v>
      </c>
      <c r="I25" s="200"/>
    </row>
    <row r="26" spans="1:9" ht="15" customHeight="1">
      <c r="A26" s="200"/>
      <c r="B26" s="75">
        <v>22</v>
      </c>
      <c r="C26" s="161"/>
      <c r="D26" s="161"/>
      <c r="E26" s="162"/>
      <c r="F26" s="353"/>
      <c r="G26" s="356"/>
      <c r="H26" s="331">
        <f t="shared" si="0"/>
        <v>0</v>
      </c>
      <c r="I26" s="200"/>
    </row>
    <row r="27" spans="1:9" ht="15" customHeight="1">
      <c r="A27" s="200"/>
      <c r="B27" s="75">
        <v>23</v>
      </c>
      <c r="C27" s="161"/>
      <c r="D27" s="161"/>
      <c r="E27" s="162"/>
      <c r="F27" s="353"/>
      <c r="G27" s="356"/>
      <c r="H27" s="331">
        <f t="shared" si="0"/>
        <v>0</v>
      </c>
      <c r="I27" s="200"/>
    </row>
    <row r="28" spans="1:9" ht="15" customHeight="1">
      <c r="A28" s="200"/>
      <c r="B28" s="75">
        <v>24</v>
      </c>
      <c r="C28" s="161"/>
      <c r="D28" s="161"/>
      <c r="E28" s="162"/>
      <c r="F28" s="353"/>
      <c r="G28" s="356"/>
      <c r="H28" s="331">
        <f t="shared" si="0"/>
        <v>0</v>
      </c>
      <c r="I28" s="200"/>
    </row>
    <row r="29" spans="1:9" ht="15" customHeight="1">
      <c r="A29" s="200"/>
      <c r="B29" s="75">
        <v>25</v>
      </c>
      <c r="C29" s="161"/>
      <c r="D29" s="161"/>
      <c r="E29" s="162"/>
      <c r="F29" s="353"/>
      <c r="G29" s="356"/>
      <c r="H29" s="331">
        <f t="shared" si="0"/>
        <v>0</v>
      </c>
      <c r="I29" s="200"/>
    </row>
    <row r="30" spans="1:9" ht="15" customHeight="1">
      <c r="A30" s="200"/>
      <c r="B30" s="75">
        <v>26</v>
      </c>
      <c r="C30" s="161"/>
      <c r="D30" s="161"/>
      <c r="E30" s="162"/>
      <c r="F30" s="353"/>
      <c r="G30" s="356"/>
      <c r="H30" s="331">
        <f t="shared" si="0"/>
        <v>0</v>
      </c>
      <c r="I30" s="200"/>
    </row>
    <row r="31" spans="1:9" ht="15" customHeight="1">
      <c r="A31" s="200"/>
      <c r="B31" s="75">
        <v>27</v>
      </c>
      <c r="C31" s="161"/>
      <c r="D31" s="161"/>
      <c r="E31" s="162"/>
      <c r="F31" s="353"/>
      <c r="G31" s="356"/>
      <c r="H31" s="331">
        <f t="shared" si="0"/>
        <v>0</v>
      </c>
      <c r="I31" s="200"/>
    </row>
    <row r="32" spans="1:9" ht="15" customHeight="1">
      <c r="A32" s="200"/>
      <c r="B32" s="75">
        <v>28</v>
      </c>
      <c r="C32" s="161"/>
      <c r="D32" s="161"/>
      <c r="E32" s="162"/>
      <c r="F32" s="353"/>
      <c r="G32" s="356"/>
      <c r="H32" s="331">
        <f t="shared" si="0"/>
        <v>0</v>
      </c>
      <c r="I32" s="200"/>
    </row>
    <row r="33" spans="1:9" ht="15" customHeight="1">
      <c r="A33" s="200"/>
      <c r="B33" s="75">
        <v>29</v>
      </c>
      <c r="C33" s="161"/>
      <c r="D33" s="161"/>
      <c r="E33" s="162"/>
      <c r="F33" s="353"/>
      <c r="G33" s="356"/>
      <c r="H33" s="331">
        <f t="shared" si="0"/>
        <v>0</v>
      </c>
      <c r="I33" s="200"/>
    </row>
    <row r="34" spans="1:9" ht="15" customHeight="1">
      <c r="A34" s="200"/>
      <c r="B34" s="75">
        <v>30</v>
      </c>
      <c r="C34" s="161"/>
      <c r="D34" s="161"/>
      <c r="E34" s="162"/>
      <c r="F34" s="353"/>
      <c r="G34" s="356"/>
      <c r="H34" s="331">
        <f t="shared" si="0"/>
        <v>0</v>
      </c>
      <c r="I34" s="200"/>
    </row>
    <row r="35" spans="1:9" ht="15" customHeight="1">
      <c r="A35" s="200"/>
      <c r="B35" s="75">
        <v>31</v>
      </c>
      <c r="C35" s="161"/>
      <c r="D35" s="161"/>
      <c r="E35" s="162"/>
      <c r="F35" s="353"/>
      <c r="G35" s="356"/>
      <c r="H35" s="331">
        <f t="shared" si="0"/>
        <v>0</v>
      </c>
      <c r="I35" s="200"/>
    </row>
    <row r="36" spans="1:9" ht="15" customHeight="1">
      <c r="A36" s="200"/>
      <c r="B36" s="75">
        <v>32</v>
      </c>
      <c r="C36" s="161"/>
      <c r="D36" s="161"/>
      <c r="E36" s="162"/>
      <c r="F36" s="353"/>
      <c r="G36" s="356"/>
      <c r="H36" s="331">
        <f t="shared" si="0"/>
        <v>0</v>
      </c>
      <c r="I36" s="200"/>
    </row>
    <row r="37" spans="1:9" ht="15" customHeight="1">
      <c r="A37" s="200"/>
      <c r="B37" s="75">
        <v>33</v>
      </c>
      <c r="C37" s="161"/>
      <c r="D37" s="161"/>
      <c r="E37" s="162"/>
      <c r="F37" s="353"/>
      <c r="G37" s="356"/>
      <c r="H37" s="331">
        <f t="shared" si="0"/>
        <v>0</v>
      </c>
      <c r="I37" s="200"/>
    </row>
    <row r="38" spans="1:9" ht="15" customHeight="1">
      <c r="A38" s="200"/>
      <c r="B38" s="75">
        <v>34</v>
      </c>
      <c r="C38" s="161"/>
      <c r="D38" s="161"/>
      <c r="E38" s="162"/>
      <c r="F38" s="353"/>
      <c r="G38" s="356"/>
      <c r="H38" s="331">
        <f t="shared" si="0"/>
        <v>0</v>
      </c>
      <c r="I38" s="200"/>
    </row>
    <row r="39" spans="1:9" ht="15" customHeight="1">
      <c r="A39" s="200"/>
      <c r="B39" s="75">
        <v>35</v>
      </c>
      <c r="C39" s="161"/>
      <c r="D39" s="161"/>
      <c r="E39" s="162"/>
      <c r="F39" s="353"/>
      <c r="G39" s="356"/>
      <c r="H39" s="331">
        <f t="shared" si="0"/>
        <v>0</v>
      </c>
      <c r="I39" s="200"/>
    </row>
    <row r="40" spans="1:9" ht="15" customHeight="1">
      <c r="A40" s="200"/>
      <c r="B40" s="75">
        <v>36</v>
      </c>
      <c r="C40" s="161"/>
      <c r="D40" s="161"/>
      <c r="E40" s="162"/>
      <c r="F40" s="353"/>
      <c r="G40" s="356"/>
      <c r="H40" s="331">
        <f t="shared" si="0"/>
        <v>0</v>
      </c>
      <c r="I40" s="200"/>
    </row>
    <row r="41" spans="1:9" ht="15" customHeight="1">
      <c r="A41" s="200"/>
      <c r="B41" s="75">
        <v>37</v>
      </c>
      <c r="C41" s="161"/>
      <c r="D41" s="161"/>
      <c r="E41" s="162"/>
      <c r="F41" s="353"/>
      <c r="G41" s="356"/>
      <c r="H41" s="331">
        <f t="shared" si="0"/>
        <v>0</v>
      </c>
      <c r="I41" s="200"/>
    </row>
    <row r="42" spans="1:9" ht="15" customHeight="1">
      <c r="A42" s="200"/>
      <c r="B42" s="75">
        <v>38</v>
      </c>
      <c r="C42" s="161"/>
      <c r="D42" s="161"/>
      <c r="E42" s="162"/>
      <c r="F42" s="353"/>
      <c r="G42" s="356"/>
      <c r="H42" s="331">
        <f t="shared" si="0"/>
        <v>0</v>
      </c>
      <c r="I42" s="200"/>
    </row>
    <row r="43" spans="1:9" ht="15" customHeight="1">
      <c r="A43" s="200"/>
      <c r="B43" s="75">
        <v>39</v>
      </c>
      <c r="C43" s="161"/>
      <c r="D43" s="161"/>
      <c r="E43" s="162"/>
      <c r="F43" s="353"/>
      <c r="G43" s="356"/>
      <c r="H43" s="331">
        <f t="shared" si="0"/>
        <v>0</v>
      </c>
      <c r="I43" s="200"/>
    </row>
    <row r="44" spans="1:9" ht="15" customHeight="1">
      <c r="A44" s="200"/>
      <c r="B44" s="75">
        <v>40</v>
      </c>
      <c r="C44" s="161"/>
      <c r="D44" s="161"/>
      <c r="E44" s="162"/>
      <c r="F44" s="353"/>
      <c r="G44" s="356"/>
      <c r="H44" s="331">
        <f t="shared" si="0"/>
        <v>0</v>
      </c>
      <c r="I44" s="200"/>
    </row>
    <row r="45" spans="1:9" ht="15" customHeight="1">
      <c r="A45" s="200"/>
      <c r="B45" s="75">
        <v>41</v>
      </c>
      <c r="C45" s="161"/>
      <c r="D45" s="161"/>
      <c r="E45" s="162"/>
      <c r="F45" s="353"/>
      <c r="G45" s="356"/>
      <c r="H45" s="331">
        <f t="shared" si="0"/>
        <v>0</v>
      </c>
      <c r="I45" s="200"/>
    </row>
    <row r="46" spans="1:9" ht="15" customHeight="1">
      <c r="A46" s="200"/>
      <c r="B46" s="75">
        <v>42</v>
      </c>
      <c r="C46" s="161"/>
      <c r="D46" s="161"/>
      <c r="E46" s="162"/>
      <c r="F46" s="353"/>
      <c r="G46" s="356"/>
      <c r="H46" s="331">
        <f t="shared" si="0"/>
        <v>0</v>
      </c>
      <c r="I46" s="200"/>
    </row>
    <row r="47" spans="1:9" ht="15" customHeight="1">
      <c r="A47" s="200"/>
      <c r="B47" s="75">
        <v>43</v>
      </c>
      <c r="C47" s="161"/>
      <c r="D47" s="161"/>
      <c r="E47" s="162"/>
      <c r="F47" s="353"/>
      <c r="G47" s="356"/>
      <c r="H47" s="331">
        <f t="shared" si="0"/>
        <v>0</v>
      </c>
      <c r="I47" s="200"/>
    </row>
    <row r="48" spans="1:9" ht="15" customHeight="1">
      <c r="A48" s="200"/>
      <c r="B48" s="75">
        <v>44</v>
      </c>
      <c r="C48" s="161"/>
      <c r="D48" s="161"/>
      <c r="E48" s="162"/>
      <c r="F48" s="353"/>
      <c r="G48" s="356"/>
      <c r="H48" s="331">
        <f t="shared" si="0"/>
        <v>0</v>
      </c>
      <c r="I48" s="200"/>
    </row>
    <row r="49" spans="1:9" ht="15" customHeight="1">
      <c r="A49" s="200"/>
      <c r="B49" s="75">
        <v>45</v>
      </c>
      <c r="C49" s="161"/>
      <c r="D49" s="161"/>
      <c r="E49" s="162"/>
      <c r="F49" s="353"/>
      <c r="G49" s="356"/>
      <c r="H49" s="331">
        <f t="shared" si="0"/>
        <v>0</v>
      </c>
      <c r="I49" s="200"/>
    </row>
    <row r="50" spans="1:9" ht="15" customHeight="1">
      <c r="A50" s="200"/>
      <c r="B50" s="75">
        <v>46</v>
      </c>
      <c r="C50" s="161"/>
      <c r="D50" s="161"/>
      <c r="E50" s="162"/>
      <c r="F50" s="353"/>
      <c r="G50" s="356"/>
      <c r="H50" s="331">
        <f t="shared" si="0"/>
        <v>0</v>
      </c>
      <c r="I50" s="200"/>
    </row>
    <row r="51" spans="1:9" ht="15" customHeight="1">
      <c r="A51" s="200"/>
      <c r="B51" s="75">
        <v>47</v>
      </c>
      <c r="C51" s="161"/>
      <c r="D51" s="161"/>
      <c r="E51" s="162"/>
      <c r="F51" s="353"/>
      <c r="G51" s="356"/>
      <c r="H51" s="331">
        <f t="shared" si="0"/>
        <v>0</v>
      </c>
      <c r="I51" s="200"/>
    </row>
    <row r="52" spans="1:9" ht="15" customHeight="1">
      <c r="A52" s="200"/>
      <c r="B52" s="75">
        <v>48</v>
      </c>
      <c r="C52" s="161"/>
      <c r="D52" s="161"/>
      <c r="E52" s="162"/>
      <c r="F52" s="353"/>
      <c r="G52" s="356"/>
      <c r="H52" s="331">
        <f t="shared" si="0"/>
        <v>0</v>
      </c>
      <c r="I52" s="200"/>
    </row>
    <row r="53" spans="1:9" ht="15" customHeight="1">
      <c r="A53" s="200"/>
      <c r="B53" s="75">
        <v>49</v>
      </c>
      <c r="C53" s="161"/>
      <c r="D53" s="161"/>
      <c r="E53" s="162"/>
      <c r="F53" s="353"/>
      <c r="G53" s="356"/>
      <c r="H53" s="331">
        <f t="shared" si="0"/>
        <v>0</v>
      </c>
      <c r="I53" s="200"/>
    </row>
    <row r="54" spans="1:9" ht="15" customHeight="1">
      <c r="A54" s="200"/>
      <c r="B54" s="75">
        <v>50</v>
      </c>
      <c r="C54" s="161"/>
      <c r="D54" s="161"/>
      <c r="E54" s="162"/>
      <c r="F54" s="353"/>
      <c r="G54" s="356"/>
      <c r="H54" s="331">
        <f t="shared" si="0"/>
        <v>0</v>
      </c>
      <c r="I54" s="200"/>
    </row>
    <row r="55" spans="1:9" ht="15" customHeight="1">
      <c r="A55" s="200"/>
      <c r="B55" s="75">
        <v>51</v>
      </c>
      <c r="C55" s="161"/>
      <c r="D55" s="161"/>
      <c r="E55" s="162"/>
      <c r="F55" s="353"/>
      <c r="G55" s="356"/>
      <c r="H55" s="331">
        <f t="shared" si="0"/>
        <v>0</v>
      </c>
      <c r="I55" s="200"/>
    </row>
    <row r="56" spans="1:9" ht="15" customHeight="1">
      <c r="A56" s="200"/>
      <c r="B56" s="75">
        <v>52</v>
      </c>
      <c r="C56" s="161"/>
      <c r="D56" s="161"/>
      <c r="E56" s="162"/>
      <c r="F56" s="353"/>
      <c r="G56" s="356"/>
      <c r="H56" s="331">
        <f t="shared" si="0"/>
        <v>0</v>
      </c>
      <c r="I56" s="200"/>
    </row>
    <row r="57" spans="1:9" ht="15" customHeight="1">
      <c r="A57" s="200"/>
      <c r="B57" s="75">
        <v>53</v>
      </c>
      <c r="C57" s="161"/>
      <c r="D57" s="161"/>
      <c r="E57" s="162"/>
      <c r="F57" s="353"/>
      <c r="G57" s="356"/>
      <c r="H57" s="331">
        <f t="shared" si="0"/>
        <v>0</v>
      </c>
      <c r="I57" s="200"/>
    </row>
    <row r="58" spans="1:9" ht="15" customHeight="1">
      <c r="A58" s="200"/>
      <c r="B58" s="75">
        <v>54</v>
      </c>
      <c r="C58" s="161"/>
      <c r="D58" s="161"/>
      <c r="E58" s="162"/>
      <c r="F58" s="353"/>
      <c r="G58" s="356"/>
      <c r="H58" s="331">
        <f t="shared" si="0"/>
        <v>0</v>
      </c>
      <c r="I58" s="200"/>
    </row>
    <row r="59" spans="1:9" ht="15" customHeight="1" thickBot="1">
      <c r="A59" s="200"/>
      <c r="B59" s="179">
        <v>55</v>
      </c>
      <c r="C59" s="308"/>
      <c r="D59" s="308"/>
      <c r="E59" s="309"/>
      <c r="F59" s="311"/>
      <c r="G59" s="356"/>
      <c r="H59" s="331">
        <f t="shared" si="0"/>
        <v>0</v>
      </c>
      <c r="I59" s="200"/>
    </row>
    <row r="60" spans="1:9" ht="15" customHeight="1" thickBot="1">
      <c r="A60" s="200"/>
      <c r="B60" s="24"/>
      <c r="C60" s="24"/>
      <c r="D60" s="71"/>
      <c r="E60" s="76"/>
      <c r="F60" s="76"/>
      <c r="G60" s="333"/>
      <c r="H60" s="328"/>
      <c r="I60" s="200"/>
    </row>
    <row r="61" spans="1:9" ht="15" customHeight="1" thickBot="1">
      <c r="A61" s="200"/>
      <c r="B61" s="415" t="s">
        <v>62</v>
      </c>
      <c r="C61" s="415"/>
      <c r="D61" s="416"/>
      <c r="E61" s="305">
        <f>SUM(E5:E59)</f>
        <v>0</v>
      </c>
      <c r="F61" s="335">
        <f>SUM(F5:F59)</f>
        <v>0</v>
      </c>
      <c r="G61" s="336" t="s">
        <v>179</v>
      </c>
      <c r="H61" s="334">
        <f>SUM(H5:H59)</f>
        <v>0</v>
      </c>
      <c r="I61" s="200"/>
    </row>
    <row r="62" spans="1:9" ht="15" customHeight="1" thickBot="1">
      <c r="A62" s="200"/>
      <c r="B62" s="345" t="s">
        <v>174</v>
      </c>
      <c r="C62" s="345"/>
      <c r="D62" s="345"/>
      <c r="E62" s="346"/>
      <c r="F62" s="337">
        <f>'D3b-Součtová tab. pro pr. 2 - 4'!C22</f>
        <v>0</v>
      </c>
      <c r="G62" s="332" t="s">
        <v>175</v>
      </c>
      <c r="H62" s="327">
        <f>F62*0.35</f>
        <v>0</v>
      </c>
      <c r="I62" s="200"/>
    </row>
    <row r="63" spans="1:9" ht="15" customHeight="1">
      <c r="A63" s="200"/>
      <c r="B63" s="184"/>
      <c r="C63" s="184"/>
      <c r="D63" s="184"/>
      <c r="E63" s="104"/>
      <c r="F63" s="104"/>
      <c r="G63" s="312"/>
      <c r="H63" s="71"/>
      <c r="I63" s="200"/>
    </row>
    <row r="64" spans="1:9" ht="15" customHeight="1">
      <c r="A64" s="200"/>
      <c r="B64" s="220" t="s">
        <v>116</v>
      </c>
      <c r="C64" s="221" t="s">
        <v>119</v>
      </c>
      <c r="D64" s="220"/>
      <c r="E64" s="222"/>
      <c r="F64" s="222"/>
      <c r="G64" s="224"/>
      <c r="H64" s="224"/>
      <c r="I64" s="200"/>
    </row>
    <row r="65" spans="1:9" ht="15" customHeight="1">
      <c r="A65" s="200"/>
      <c r="B65" s="220"/>
      <c r="C65" s="221" t="s">
        <v>120</v>
      </c>
      <c r="D65" s="220"/>
      <c r="E65" s="222"/>
      <c r="F65" s="222"/>
      <c r="G65" s="224"/>
      <c r="H65" s="224"/>
      <c r="I65" s="200"/>
    </row>
    <row r="66" spans="1:9" ht="15" customHeight="1">
      <c r="A66" s="200"/>
      <c r="B66" s="220"/>
      <c r="C66" s="221" t="s">
        <v>121</v>
      </c>
      <c r="D66" s="220"/>
      <c r="E66" s="222"/>
      <c r="F66" s="222"/>
      <c r="G66" s="224"/>
      <c r="H66" s="224"/>
      <c r="I66" s="200"/>
    </row>
    <row r="67" spans="1:9" ht="15" customHeight="1">
      <c r="A67" s="200"/>
      <c r="B67" s="223" t="s">
        <v>117</v>
      </c>
      <c r="C67" s="221" t="s">
        <v>118</v>
      </c>
      <c r="D67" s="224"/>
      <c r="E67" s="224"/>
      <c r="F67" s="224"/>
      <c r="G67" s="224"/>
      <c r="H67" s="224"/>
      <c r="I67" s="200"/>
    </row>
  </sheetData>
  <sheetProtection algorithmName="SHA-512" hashValue="VGVnCbeInuX/tQLsfVC4qcoup+59w6pLG+LcfZGMcO8u5LP2D/36wR60DM+vVP6ckgp7TF/ouYot88T8V1/OUg==" saltValue="FO4CmhXjb7JzpMbro7QeiA==" spinCount="100000" sheet="1" objects="1" scenarios="1" selectLockedCells="1"/>
  <mergeCells count="2">
    <mergeCell ref="B61:D61"/>
    <mergeCell ref="G3:H3"/>
  </mergeCells>
  <conditionalFormatting sqref="F62">
    <cfRule type="cellIs" dxfId="58" priority="5" operator="greaterThan">
      <formula>$H$62</formula>
    </cfRule>
  </conditionalFormatting>
  <conditionalFormatting sqref="H61">
    <cfRule type="cellIs" dxfId="57" priority="3" operator="greaterThan">
      <formula>$H$62</formula>
    </cfRule>
  </conditionalFormatting>
  <conditionalFormatting sqref="E62">
    <cfRule type="cellIs" dxfId="56" priority="2" operator="notEqual">
      <formula>$H$61</formula>
    </cfRule>
  </conditionalFormatting>
  <conditionalFormatting sqref="F5:F59">
    <cfRule type="cellIs" dxfId="55" priority="1" operator="greaterThan">
      <formula>$E5</formula>
    </cfRule>
  </conditionalFormatting>
  <dataValidations disablePrompts="1" xWindow="647" yWindow="459" count="1">
    <dataValidation type="list" allowBlank="1" showInputMessage="1" showErrorMessage="1" errorTitle="Zadali jste špatnou hodnotu" error="Vyberte ze seznamu (tzn. bud ANO nebo NE)_x000a_" promptTitle="Výběr" prompt="Vyberte ze seznamu" sqref="G5:G59">
      <formula1>"ANO,NE"</formula1>
    </dataValidation>
  </dataValidation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47"/>
  <sheetViews>
    <sheetView topLeftCell="A4" zoomScaleSheetLayoutView="100" zoomScalePageLayoutView="85" workbookViewId="0">
      <selection activeCell="D5" sqref="D5:I5"/>
    </sheetView>
  </sheetViews>
  <sheetFormatPr defaultColWidth="9.140625" defaultRowHeight="12.75"/>
  <cols>
    <col min="1" max="1" width="2.85546875" style="7" customWidth="1"/>
    <col min="2" max="3" width="7" style="7" customWidth="1"/>
    <col min="4" max="8" width="9.140625" style="7"/>
    <col min="9" max="9" width="11.28515625" style="7" customWidth="1"/>
    <col min="10" max="10" width="27.42578125" style="7" customWidth="1"/>
    <col min="11" max="11" width="3" style="7" customWidth="1"/>
    <col min="12" max="16384" width="9.140625" style="7"/>
  </cols>
  <sheetData>
    <row r="1" spans="1:11" ht="25.5" customHeight="1">
      <c r="A1" s="1"/>
      <c r="B1" s="255" t="s">
        <v>113</v>
      </c>
      <c r="C1" s="254"/>
      <c r="D1" s="254"/>
      <c r="E1" s="254"/>
      <c r="F1" s="254"/>
      <c r="G1" s="254"/>
      <c r="H1" s="254"/>
      <c r="I1" s="254"/>
      <c r="J1" s="256" t="s">
        <v>53</v>
      </c>
      <c r="K1" s="6"/>
    </row>
    <row r="2" spans="1:11" ht="15" customHeight="1">
      <c r="A2" s="1"/>
      <c r="B2" s="9"/>
      <c r="C2" s="9"/>
      <c r="D2" s="9"/>
      <c r="E2" s="9"/>
      <c r="F2" s="9"/>
      <c r="G2" s="9"/>
      <c r="H2" s="9"/>
      <c r="I2" s="9"/>
      <c r="J2" s="9"/>
      <c r="K2" s="8"/>
    </row>
    <row r="3" spans="1:11" ht="15" customHeight="1" thickBot="1">
      <c r="A3" s="1"/>
      <c r="B3" s="9"/>
      <c r="C3" s="9"/>
      <c r="D3" s="437"/>
      <c r="E3" s="437"/>
      <c r="F3" s="437"/>
      <c r="G3" s="437"/>
      <c r="H3" s="437"/>
      <c r="I3" s="437"/>
      <c r="J3" s="9"/>
      <c r="K3" s="8"/>
    </row>
    <row r="4" spans="1:11" ht="15" customHeight="1" thickBot="1">
      <c r="A4" s="1"/>
      <c r="B4" s="438" t="s">
        <v>20</v>
      </c>
      <c r="C4" s="439"/>
      <c r="D4" s="439" t="s">
        <v>86</v>
      </c>
      <c r="E4" s="439"/>
      <c r="F4" s="439"/>
      <c r="G4" s="439"/>
      <c r="H4" s="439"/>
      <c r="I4" s="439"/>
      <c r="J4" s="257" t="s">
        <v>21</v>
      </c>
      <c r="K4" s="1"/>
    </row>
    <row r="5" spans="1:11" ht="15" customHeight="1">
      <c r="A5" s="1"/>
      <c r="B5" s="434"/>
      <c r="C5" s="435"/>
      <c r="D5" s="436"/>
      <c r="E5" s="436"/>
      <c r="F5" s="436"/>
      <c r="G5" s="436"/>
      <c r="H5" s="436"/>
      <c r="I5" s="436"/>
      <c r="J5" s="157"/>
      <c r="K5" s="1"/>
    </row>
    <row r="6" spans="1:11" ht="15" customHeight="1">
      <c r="A6" s="1"/>
      <c r="B6" s="429"/>
      <c r="C6" s="430"/>
      <c r="D6" s="431"/>
      <c r="E6" s="432"/>
      <c r="F6" s="432"/>
      <c r="G6" s="432"/>
      <c r="H6" s="432"/>
      <c r="I6" s="433"/>
      <c r="J6" s="158"/>
      <c r="K6" s="1"/>
    </row>
    <row r="7" spans="1:11" ht="15" customHeight="1">
      <c r="A7" s="1"/>
      <c r="B7" s="429"/>
      <c r="C7" s="430"/>
      <c r="D7" s="431"/>
      <c r="E7" s="432"/>
      <c r="F7" s="432"/>
      <c r="G7" s="432"/>
      <c r="H7" s="432"/>
      <c r="I7" s="433"/>
      <c r="J7" s="158"/>
      <c r="K7" s="1"/>
    </row>
    <row r="8" spans="1:11" ht="15" customHeight="1">
      <c r="A8" s="1"/>
      <c r="B8" s="429"/>
      <c r="C8" s="430"/>
      <c r="D8" s="431"/>
      <c r="E8" s="432"/>
      <c r="F8" s="432"/>
      <c r="G8" s="432"/>
      <c r="H8" s="432"/>
      <c r="I8" s="433"/>
      <c r="J8" s="158"/>
      <c r="K8" s="1"/>
    </row>
    <row r="9" spans="1:11" ht="15" customHeight="1">
      <c r="A9" s="1"/>
      <c r="B9" s="429"/>
      <c r="C9" s="430"/>
      <c r="D9" s="431"/>
      <c r="E9" s="432"/>
      <c r="F9" s="432"/>
      <c r="G9" s="432"/>
      <c r="H9" s="432"/>
      <c r="I9" s="433"/>
      <c r="J9" s="158"/>
      <c r="K9" s="1"/>
    </row>
    <row r="10" spans="1:11" ht="15" customHeight="1">
      <c r="A10" s="1"/>
      <c r="B10" s="429"/>
      <c r="C10" s="430"/>
      <c r="D10" s="431"/>
      <c r="E10" s="432"/>
      <c r="F10" s="432"/>
      <c r="G10" s="432"/>
      <c r="H10" s="432"/>
      <c r="I10" s="433"/>
      <c r="J10" s="158"/>
      <c r="K10" s="1"/>
    </row>
    <row r="11" spans="1:11" ht="15" customHeight="1">
      <c r="A11" s="1"/>
      <c r="B11" s="429"/>
      <c r="C11" s="430"/>
      <c r="D11" s="431"/>
      <c r="E11" s="432"/>
      <c r="F11" s="432"/>
      <c r="G11" s="432"/>
      <c r="H11" s="432"/>
      <c r="I11" s="433"/>
      <c r="J11" s="158"/>
      <c r="K11" s="1"/>
    </row>
    <row r="12" spans="1:11" ht="15" customHeight="1">
      <c r="A12" s="1"/>
      <c r="B12" s="429"/>
      <c r="C12" s="430"/>
      <c r="D12" s="431"/>
      <c r="E12" s="432"/>
      <c r="F12" s="432"/>
      <c r="G12" s="432"/>
      <c r="H12" s="432"/>
      <c r="I12" s="433"/>
      <c r="J12" s="158"/>
      <c r="K12" s="1"/>
    </row>
    <row r="13" spans="1:11" ht="15" customHeight="1">
      <c r="A13" s="1"/>
      <c r="B13" s="429"/>
      <c r="C13" s="430"/>
      <c r="D13" s="431"/>
      <c r="E13" s="432"/>
      <c r="F13" s="432"/>
      <c r="G13" s="432"/>
      <c r="H13" s="432"/>
      <c r="I13" s="433"/>
      <c r="J13" s="158"/>
      <c r="K13" s="1"/>
    </row>
    <row r="14" spans="1:11" ht="15" customHeight="1">
      <c r="A14" s="1"/>
      <c r="B14" s="429"/>
      <c r="C14" s="430"/>
      <c r="D14" s="431"/>
      <c r="E14" s="432"/>
      <c r="F14" s="432"/>
      <c r="G14" s="432"/>
      <c r="H14" s="432"/>
      <c r="I14" s="433"/>
      <c r="J14" s="158"/>
      <c r="K14" s="1"/>
    </row>
    <row r="15" spans="1:11" ht="15" customHeight="1">
      <c r="A15" s="1"/>
      <c r="B15" s="429"/>
      <c r="C15" s="430"/>
      <c r="D15" s="431"/>
      <c r="E15" s="432"/>
      <c r="F15" s="432"/>
      <c r="G15" s="432"/>
      <c r="H15" s="432"/>
      <c r="I15" s="433"/>
      <c r="J15" s="158"/>
      <c r="K15" s="1"/>
    </row>
    <row r="16" spans="1:11" ht="15" customHeight="1">
      <c r="A16" s="1"/>
      <c r="B16" s="429"/>
      <c r="C16" s="430"/>
      <c r="D16" s="431"/>
      <c r="E16" s="432"/>
      <c r="F16" s="432"/>
      <c r="G16" s="432"/>
      <c r="H16" s="432"/>
      <c r="I16" s="433"/>
      <c r="J16" s="158"/>
      <c r="K16" s="1"/>
    </row>
    <row r="17" spans="1:14" ht="15" customHeight="1">
      <c r="A17" s="1"/>
      <c r="B17" s="419"/>
      <c r="C17" s="420"/>
      <c r="D17" s="421"/>
      <c r="E17" s="421"/>
      <c r="F17" s="421"/>
      <c r="G17" s="421"/>
      <c r="H17" s="421"/>
      <c r="I17" s="421"/>
      <c r="J17" s="159"/>
      <c r="K17" s="1"/>
    </row>
    <row r="18" spans="1:14" ht="15" customHeight="1">
      <c r="A18" s="1"/>
      <c r="B18" s="419"/>
      <c r="C18" s="420"/>
      <c r="D18" s="421"/>
      <c r="E18" s="421"/>
      <c r="F18" s="421"/>
      <c r="G18" s="421"/>
      <c r="H18" s="421"/>
      <c r="I18" s="421"/>
      <c r="J18" s="159"/>
      <c r="K18" s="1"/>
    </row>
    <row r="19" spans="1:14" ht="15" customHeight="1">
      <c r="A19" s="1"/>
      <c r="B19" s="419"/>
      <c r="C19" s="420"/>
      <c r="D19" s="421"/>
      <c r="E19" s="421"/>
      <c r="F19" s="421"/>
      <c r="G19" s="421"/>
      <c r="H19" s="421"/>
      <c r="I19" s="421"/>
      <c r="J19" s="159"/>
      <c r="K19" s="1"/>
    </row>
    <row r="20" spans="1:14" ht="15" customHeight="1">
      <c r="A20" s="1"/>
      <c r="B20" s="419"/>
      <c r="C20" s="420"/>
      <c r="D20" s="421"/>
      <c r="E20" s="421"/>
      <c r="F20" s="421"/>
      <c r="G20" s="421"/>
      <c r="H20" s="421"/>
      <c r="I20" s="421"/>
      <c r="J20" s="159"/>
      <c r="K20" s="1"/>
    </row>
    <row r="21" spans="1:14" ht="15" customHeight="1">
      <c r="A21" s="1"/>
      <c r="B21" s="419"/>
      <c r="C21" s="420"/>
      <c r="D21" s="421"/>
      <c r="E21" s="421"/>
      <c r="F21" s="421"/>
      <c r="G21" s="421"/>
      <c r="H21" s="421"/>
      <c r="I21" s="421"/>
      <c r="J21" s="159"/>
      <c r="K21" s="1"/>
      <c r="N21" s="11"/>
    </row>
    <row r="22" spans="1:14" ht="15" customHeight="1">
      <c r="A22" s="1"/>
      <c r="B22" s="419"/>
      <c r="C22" s="420"/>
      <c r="D22" s="421"/>
      <c r="E22" s="421"/>
      <c r="F22" s="421"/>
      <c r="G22" s="421"/>
      <c r="H22" s="421"/>
      <c r="I22" s="421"/>
      <c r="J22" s="159"/>
      <c r="K22" s="1"/>
      <c r="N22" s="11"/>
    </row>
    <row r="23" spans="1:14" ht="15" customHeight="1">
      <c r="A23" s="1"/>
      <c r="B23" s="419"/>
      <c r="C23" s="420"/>
      <c r="D23" s="421"/>
      <c r="E23" s="421"/>
      <c r="F23" s="421"/>
      <c r="G23" s="421"/>
      <c r="H23" s="421"/>
      <c r="I23" s="421"/>
      <c r="J23" s="159"/>
      <c r="K23" s="1"/>
      <c r="N23" s="11"/>
    </row>
    <row r="24" spans="1:14" ht="15" customHeight="1">
      <c r="A24" s="1"/>
      <c r="B24" s="419"/>
      <c r="C24" s="420"/>
      <c r="D24" s="421"/>
      <c r="E24" s="421"/>
      <c r="F24" s="421"/>
      <c r="G24" s="421"/>
      <c r="H24" s="421"/>
      <c r="I24" s="421"/>
      <c r="J24" s="159"/>
      <c r="K24" s="1"/>
    </row>
    <row r="25" spans="1:14" ht="15" customHeight="1">
      <c r="A25" s="1"/>
      <c r="B25" s="419"/>
      <c r="C25" s="420"/>
      <c r="D25" s="421"/>
      <c r="E25" s="421"/>
      <c r="F25" s="421"/>
      <c r="G25" s="421"/>
      <c r="H25" s="421"/>
      <c r="I25" s="421"/>
      <c r="J25" s="159"/>
      <c r="K25" s="1"/>
    </row>
    <row r="26" spans="1:14" ht="15" customHeight="1">
      <c r="A26" s="1"/>
      <c r="B26" s="419"/>
      <c r="C26" s="420"/>
      <c r="D26" s="421"/>
      <c r="E26" s="421"/>
      <c r="F26" s="421"/>
      <c r="G26" s="421"/>
      <c r="H26" s="421"/>
      <c r="I26" s="421"/>
      <c r="J26" s="159"/>
      <c r="K26" s="1"/>
    </row>
    <row r="27" spans="1:14" ht="15" customHeight="1">
      <c r="A27" s="1"/>
      <c r="B27" s="419"/>
      <c r="C27" s="420"/>
      <c r="D27" s="421"/>
      <c r="E27" s="421"/>
      <c r="F27" s="421"/>
      <c r="G27" s="421"/>
      <c r="H27" s="421"/>
      <c r="I27" s="421"/>
      <c r="J27" s="159"/>
      <c r="K27" s="1"/>
      <c r="L27" s="12"/>
      <c r="M27" s="12"/>
      <c r="N27" s="12"/>
    </row>
    <row r="28" spans="1:14" ht="15" customHeight="1" thickBot="1">
      <c r="A28" s="1"/>
      <c r="B28" s="423"/>
      <c r="C28" s="424"/>
      <c r="D28" s="425"/>
      <c r="E28" s="425"/>
      <c r="F28" s="425"/>
      <c r="G28" s="425"/>
      <c r="H28" s="425"/>
      <c r="I28" s="425"/>
      <c r="J28" s="160"/>
      <c r="K28" s="1"/>
      <c r="L28" s="12"/>
      <c r="M28" s="12"/>
      <c r="N28" s="12"/>
    </row>
    <row r="29" spans="1:14" ht="15" customHeight="1" thickBot="1">
      <c r="A29" s="1"/>
      <c r="B29" s="83"/>
      <c r="C29" s="83"/>
      <c r="D29" s="83"/>
      <c r="E29" s="83"/>
      <c r="F29" s="83"/>
      <c r="G29" s="426" t="s">
        <v>67</v>
      </c>
      <c r="H29" s="427"/>
      <c r="I29" s="428"/>
      <c r="J29" s="300">
        <f>SUM(J5:J28)</f>
        <v>0</v>
      </c>
      <c r="K29" s="82"/>
      <c r="L29" s="12"/>
      <c r="M29" s="12"/>
      <c r="N29" s="12"/>
    </row>
    <row r="30" spans="1:14" ht="15" customHeight="1" thickBot="1">
      <c r="A30" s="1"/>
      <c r="B30" s="82"/>
      <c r="C30" s="82"/>
      <c r="D30" s="82"/>
      <c r="E30" s="82"/>
      <c r="F30" s="82"/>
      <c r="G30" s="426" t="s">
        <v>68</v>
      </c>
      <c r="H30" s="427"/>
      <c r="I30" s="428"/>
      <c r="J30" s="301"/>
      <c r="K30" s="13"/>
      <c r="L30" s="12"/>
      <c r="M30" s="12"/>
      <c r="N30" s="12"/>
    </row>
    <row r="31" spans="1:14" ht="15" customHeight="1" thickBot="1">
      <c r="A31" s="1"/>
      <c r="B31" s="82"/>
      <c r="C31" s="82"/>
      <c r="D31" s="82"/>
      <c r="E31" s="82"/>
      <c r="F31" s="82"/>
      <c r="G31" s="426" t="s">
        <v>69</v>
      </c>
      <c r="H31" s="427"/>
      <c r="I31" s="428"/>
      <c r="J31" s="301"/>
      <c r="K31" s="13"/>
      <c r="L31" s="12"/>
      <c r="M31" s="12"/>
      <c r="N31" s="12"/>
    </row>
    <row r="32" spans="1:14" ht="15" customHeight="1" thickBot="1">
      <c r="A32" s="1"/>
      <c r="B32" s="14"/>
      <c r="C32" s="14"/>
      <c r="D32" s="14"/>
      <c r="E32" s="14"/>
      <c r="F32" s="14"/>
      <c r="G32" s="14"/>
      <c r="H32" s="14"/>
      <c r="I32" s="13"/>
      <c r="J32" s="183">
        <f>SUM(J30:J31)</f>
        <v>0</v>
      </c>
      <c r="K32" s="13"/>
      <c r="L32" s="12"/>
      <c r="M32" s="12"/>
      <c r="N32" s="12"/>
    </row>
    <row r="33" spans="1:14" ht="15" customHeight="1">
      <c r="A33" s="1"/>
      <c r="B33" s="422" t="s">
        <v>22</v>
      </c>
      <c r="C33" s="422"/>
      <c r="D33" s="422"/>
      <c r="E33" s="422"/>
      <c r="F33" s="422"/>
      <c r="G33" s="422"/>
      <c r="H33" s="422"/>
      <c r="I33" s="422"/>
      <c r="J33" s="422"/>
      <c r="K33" s="1"/>
      <c r="L33" s="12"/>
      <c r="M33" s="12"/>
      <c r="N33" s="12"/>
    </row>
    <row r="34" spans="1:14">
      <c r="L34" s="12"/>
      <c r="M34" s="12"/>
      <c r="N34" s="12"/>
    </row>
    <row r="35" spans="1:14">
      <c r="L35" s="12"/>
      <c r="M35" s="12"/>
      <c r="N35" s="12"/>
    </row>
    <row r="36" spans="1:14">
      <c r="L36" s="12"/>
      <c r="M36" s="12"/>
      <c r="N36" s="12"/>
    </row>
    <row r="37" spans="1:14">
      <c r="L37" s="12"/>
      <c r="M37" s="12"/>
      <c r="N37" s="12"/>
    </row>
    <row r="38" spans="1:14">
      <c r="L38" s="12"/>
      <c r="M38" s="12"/>
      <c r="N38" s="12"/>
    </row>
    <row r="39" spans="1:14">
      <c r="L39" s="12"/>
      <c r="M39" s="12"/>
      <c r="N39" s="12"/>
    </row>
    <row r="40" spans="1:14">
      <c r="L40" s="12"/>
      <c r="M40" s="12"/>
      <c r="N40" s="12"/>
    </row>
    <row r="41" spans="1:14">
      <c r="L41" s="12"/>
      <c r="M41" s="12"/>
      <c r="N41" s="12"/>
    </row>
    <row r="42" spans="1:14">
      <c r="M42" s="12"/>
      <c r="N42" s="12"/>
    </row>
    <row r="43" spans="1:14">
      <c r="M43" s="12"/>
      <c r="N43" s="12"/>
    </row>
    <row r="44" spans="1:14">
      <c r="M44" s="12"/>
      <c r="N44" s="12"/>
    </row>
    <row r="45" spans="1:14">
      <c r="M45" s="12"/>
      <c r="N45" s="12"/>
    </row>
    <row r="46" spans="1:14">
      <c r="M46" s="12"/>
      <c r="N46" s="12"/>
    </row>
    <row r="47" spans="1:14">
      <c r="M47" s="12"/>
      <c r="N47" s="12"/>
    </row>
  </sheetData>
  <sheetProtection algorithmName="SHA-512" hashValue="DjpiPeyhiN8ncuHQ7VtL/Ojs7prtGr8iqKLgRcPWQbu5bbH54Qjw6VRp0UYgymhmSYiKjxpCV1hO9hPkmtXgBg==" saltValue="CaIgNi4XlKOZeyIMagr44Q==" spinCount="100000" sheet="1" objects="1" scenarios="1" selectLockedCells="1"/>
  <mergeCells count="55">
    <mergeCell ref="B9:C9"/>
    <mergeCell ref="D9:I9"/>
    <mergeCell ref="B6:C6"/>
    <mergeCell ref="D6:I6"/>
    <mergeCell ref="B7:C7"/>
    <mergeCell ref="D7:I7"/>
    <mergeCell ref="B8:C8"/>
    <mergeCell ref="D8:I8"/>
    <mergeCell ref="B5:C5"/>
    <mergeCell ref="D5:I5"/>
    <mergeCell ref="D3:I3"/>
    <mergeCell ref="B4:C4"/>
    <mergeCell ref="D4:I4"/>
    <mergeCell ref="B10:C10"/>
    <mergeCell ref="D10:I10"/>
    <mergeCell ref="B11:C11"/>
    <mergeCell ref="D11:I11"/>
    <mergeCell ref="B12:C12"/>
    <mergeCell ref="D12:I12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33:J33"/>
    <mergeCell ref="B27:C27"/>
    <mergeCell ref="D27:I27"/>
    <mergeCell ref="B28:C28"/>
    <mergeCell ref="D28:I28"/>
    <mergeCell ref="G29:I29"/>
    <mergeCell ref="G30:I30"/>
    <mergeCell ref="G31:I31"/>
  </mergeCells>
  <conditionalFormatting sqref="J29">
    <cfRule type="cellIs" dxfId="54" priority="1" operator="notEqual">
      <formula>$J$32</formula>
    </cfRule>
  </conditionalFormatting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O30"/>
  <sheetViews>
    <sheetView zoomScaleSheetLayoutView="100" workbookViewId="0">
      <selection activeCell="B21" sqref="B21"/>
    </sheetView>
  </sheetViews>
  <sheetFormatPr defaultRowHeight="12.75"/>
  <cols>
    <col min="1" max="1" width="2.140625" customWidth="1"/>
    <col min="2" max="2" width="27.5703125" customWidth="1"/>
    <col min="3" max="3" width="14.28515625" customWidth="1"/>
    <col min="4" max="4" width="7.7109375" customWidth="1"/>
    <col min="5" max="5" width="9.7109375" customWidth="1"/>
    <col min="6" max="6" width="9.28515625" customWidth="1"/>
    <col min="7" max="7" width="10.42578125" customWidth="1"/>
    <col min="8" max="9" width="9.5703125" customWidth="1"/>
    <col min="10" max="10" width="10.85546875" customWidth="1"/>
    <col min="11" max="11" width="13.85546875" style="84" customWidth="1"/>
    <col min="12" max="12" width="12.42578125" style="84" customWidth="1"/>
    <col min="14" max="14" width="10.85546875" customWidth="1"/>
    <col min="15" max="15" width="2.140625" customWidth="1"/>
  </cols>
  <sheetData>
    <row r="1" spans="1:15" ht="24.75" customHeight="1">
      <c r="A1" s="107"/>
      <c r="B1" s="259" t="s">
        <v>23</v>
      </c>
      <c r="C1" s="259"/>
      <c r="D1" s="259"/>
      <c r="E1" s="259"/>
      <c r="F1" s="259"/>
      <c r="G1" s="259"/>
      <c r="H1" s="259"/>
      <c r="I1" s="259"/>
      <c r="J1" s="259"/>
      <c r="K1" s="81"/>
      <c r="L1" s="85"/>
      <c r="M1" s="80"/>
      <c r="N1" s="108" t="s">
        <v>54</v>
      </c>
      <c r="O1" s="107"/>
    </row>
    <row r="2" spans="1:15" ht="21" customHeight="1">
      <c r="A2" s="107"/>
      <c r="B2" s="454"/>
      <c r="C2" s="454"/>
      <c r="D2" s="454"/>
      <c r="E2" s="454"/>
      <c r="F2" s="454"/>
      <c r="G2" s="454"/>
      <c r="H2" s="454"/>
      <c r="I2" s="454"/>
      <c r="J2" s="454"/>
      <c r="K2" s="81"/>
      <c r="L2" s="85"/>
      <c r="M2" s="17"/>
      <c r="N2" s="107"/>
      <c r="O2" s="107"/>
    </row>
    <row r="3" spans="1:15" ht="28.15" customHeight="1" thickBot="1">
      <c r="A3" s="107"/>
      <c r="B3" s="92" t="s">
        <v>111</v>
      </c>
      <c r="C3" s="17"/>
      <c r="D3" s="17"/>
      <c r="E3" s="17"/>
      <c r="F3" s="17"/>
      <c r="G3" s="17"/>
      <c r="H3" s="17"/>
      <c r="I3" s="17"/>
      <c r="J3" s="17"/>
      <c r="K3" s="81"/>
      <c r="L3" s="85"/>
      <c r="M3" s="17"/>
      <c r="N3" s="107"/>
      <c r="O3" s="107"/>
    </row>
    <row r="4" spans="1:15" ht="24" customHeight="1">
      <c r="A4" s="107"/>
      <c r="B4" s="445" t="s">
        <v>24</v>
      </c>
      <c r="C4" s="441" t="s">
        <v>25</v>
      </c>
      <c r="D4" s="441" t="s">
        <v>26</v>
      </c>
      <c r="E4" s="441" t="s">
        <v>28</v>
      </c>
      <c r="F4" s="441"/>
      <c r="G4" s="447"/>
      <c r="H4" s="447"/>
      <c r="I4" s="447"/>
      <c r="J4" s="447"/>
      <c r="K4" s="441" t="s">
        <v>97</v>
      </c>
      <c r="L4" s="441" t="s">
        <v>27</v>
      </c>
      <c r="M4" s="441" t="s">
        <v>29</v>
      </c>
      <c r="N4" s="452" t="s">
        <v>124</v>
      </c>
      <c r="O4" s="107"/>
    </row>
    <row r="5" spans="1:15" ht="28.15" customHeight="1" thickBot="1">
      <c r="A5" s="107"/>
      <c r="B5" s="446"/>
      <c r="C5" s="444"/>
      <c r="D5" s="444"/>
      <c r="E5" s="261" t="s">
        <v>93</v>
      </c>
      <c r="F5" s="261" t="s">
        <v>30</v>
      </c>
      <c r="G5" s="261" t="s">
        <v>87</v>
      </c>
      <c r="H5" s="261" t="s">
        <v>88</v>
      </c>
      <c r="I5" s="261" t="s">
        <v>59</v>
      </c>
      <c r="J5" s="261" t="s">
        <v>89</v>
      </c>
      <c r="K5" s="442"/>
      <c r="L5" s="444"/>
      <c r="M5" s="444"/>
      <c r="N5" s="453"/>
      <c r="O5" s="107"/>
    </row>
    <row r="6" spans="1:15" ht="15" customHeight="1">
      <c r="A6" s="107"/>
      <c r="B6" s="137"/>
      <c r="C6" s="138"/>
      <c r="D6" s="354"/>
      <c r="E6" s="139"/>
      <c r="F6" s="139"/>
      <c r="G6" s="140"/>
      <c r="H6" s="140"/>
      <c r="I6" s="140"/>
      <c r="J6" s="140"/>
      <c r="K6" s="141"/>
      <c r="L6" s="141"/>
      <c r="M6" s="260"/>
      <c r="N6" s="114">
        <f t="shared" ref="N6:N14" si="0">((F6*80)+(G6*250)+(I6*250))*D6</f>
        <v>0</v>
      </c>
      <c r="O6" s="107"/>
    </row>
    <row r="7" spans="1:15" ht="15" customHeight="1">
      <c r="A7" s="107"/>
      <c r="B7" s="125"/>
      <c r="C7" s="126"/>
      <c r="D7" s="354"/>
      <c r="E7" s="127"/>
      <c r="F7" s="127"/>
      <c r="G7" s="128"/>
      <c r="H7" s="136"/>
      <c r="I7" s="128"/>
      <c r="J7" s="128"/>
      <c r="K7" s="129"/>
      <c r="L7" s="129"/>
      <c r="M7" s="124"/>
      <c r="N7" s="114">
        <f t="shared" si="0"/>
        <v>0</v>
      </c>
      <c r="O7" s="107"/>
    </row>
    <row r="8" spans="1:15" ht="15" customHeight="1">
      <c r="A8" s="107"/>
      <c r="B8" s="125"/>
      <c r="C8" s="126"/>
      <c r="D8" s="354"/>
      <c r="E8" s="127"/>
      <c r="F8" s="127"/>
      <c r="G8" s="128"/>
      <c r="H8" s="128"/>
      <c r="I8" s="128"/>
      <c r="J8" s="128"/>
      <c r="K8" s="129"/>
      <c r="L8" s="129"/>
      <c r="M8" s="124"/>
      <c r="N8" s="114">
        <f t="shared" si="0"/>
        <v>0</v>
      </c>
      <c r="O8" s="107"/>
    </row>
    <row r="9" spans="1:15" ht="15" customHeight="1">
      <c r="A9" s="107"/>
      <c r="B9" s="125"/>
      <c r="C9" s="126"/>
      <c r="D9" s="354"/>
      <c r="E9" s="127"/>
      <c r="F9" s="127"/>
      <c r="G9" s="128"/>
      <c r="H9" s="128"/>
      <c r="I9" s="128"/>
      <c r="J9" s="128"/>
      <c r="K9" s="129"/>
      <c r="L9" s="129"/>
      <c r="M9" s="124"/>
      <c r="N9" s="114">
        <f t="shared" si="0"/>
        <v>0</v>
      </c>
      <c r="O9" s="107"/>
    </row>
    <row r="10" spans="1:15" ht="15" customHeight="1">
      <c r="A10" s="107"/>
      <c r="B10" s="125"/>
      <c r="C10" s="126"/>
      <c r="D10" s="354"/>
      <c r="E10" s="127"/>
      <c r="F10" s="127"/>
      <c r="G10" s="128"/>
      <c r="H10" s="128"/>
      <c r="I10" s="128"/>
      <c r="J10" s="128"/>
      <c r="K10" s="129"/>
      <c r="L10" s="129"/>
      <c r="M10" s="124"/>
      <c r="N10" s="114">
        <f t="shared" si="0"/>
        <v>0</v>
      </c>
      <c r="O10" s="107"/>
    </row>
    <row r="11" spans="1:15" ht="15" customHeight="1">
      <c r="A11" s="107"/>
      <c r="B11" s="125"/>
      <c r="C11" s="126"/>
      <c r="D11" s="354"/>
      <c r="E11" s="127"/>
      <c r="F11" s="127"/>
      <c r="G11" s="128"/>
      <c r="H11" s="128"/>
      <c r="I11" s="128"/>
      <c r="J11" s="128"/>
      <c r="K11" s="129"/>
      <c r="L11" s="129"/>
      <c r="M11" s="124"/>
      <c r="N11" s="114">
        <f t="shared" si="0"/>
        <v>0</v>
      </c>
      <c r="O11" s="107"/>
    </row>
    <row r="12" spans="1:15" ht="15" customHeight="1">
      <c r="A12" s="107"/>
      <c r="B12" s="125"/>
      <c r="C12" s="126"/>
      <c r="D12" s="354"/>
      <c r="E12" s="127"/>
      <c r="F12" s="127"/>
      <c r="G12" s="128"/>
      <c r="H12" s="128"/>
      <c r="I12" s="128"/>
      <c r="J12" s="128"/>
      <c r="K12" s="129"/>
      <c r="L12" s="129"/>
      <c r="M12" s="124"/>
      <c r="N12" s="114">
        <f t="shared" si="0"/>
        <v>0</v>
      </c>
      <c r="O12" s="107"/>
    </row>
    <row r="13" spans="1:15" ht="15" customHeight="1">
      <c r="A13" s="107"/>
      <c r="B13" s="125"/>
      <c r="C13" s="126"/>
      <c r="D13" s="354"/>
      <c r="E13" s="127"/>
      <c r="F13" s="127"/>
      <c r="G13" s="128"/>
      <c r="H13" s="128"/>
      <c r="I13" s="128"/>
      <c r="J13" s="128"/>
      <c r="K13" s="129"/>
      <c r="L13" s="129"/>
      <c r="M13" s="124"/>
      <c r="N13" s="114">
        <f t="shared" si="0"/>
        <v>0</v>
      </c>
      <c r="O13" s="107"/>
    </row>
    <row r="14" spans="1:15" ht="15" customHeight="1" thickBot="1">
      <c r="A14" s="107"/>
      <c r="B14" s="130"/>
      <c r="C14" s="131"/>
      <c r="D14" s="355"/>
      <c r="E14" s="132"/>
      <c r="F14" s="132"/>
      <c r="G14" s="133"/>
      <c r="H14" s="133"/>
      <c r="I14" s="133"/>
      <c r="J14" s="133"/>
      <c r="K14" s="134"/>
      <c r="L14" s="134"/>
      <c r="M14" s="135"/>
      <c r="N14" s="115">
        <f t="shared" si="0"/>
        <v>0</v>
      </c>
      <c r="O14" s="107"/>
    </row>
    <row r="15" spans="1:15" s="97" customFormat="1" ht="15" customHeight="1">
      <c r="B15" s="93"/>
      <c r="C15" s="94"/>
      <c r="D15" s="93"/>
      <c r="E15" s="93"/>
      <c r="F15" s="93"/>
      <c r="G15" s="93"/>
      <c r="H15" s="93"/>
      <c r="I15" s="93"/>
      <c r="J15" s="93"/>
      <c r="K15" s="95"/>
      <c r="L15" s="95"/>
      <c r="M15" s="96"/>
    </row>
    <row r="16" spans="1:15" s="97" customFormat="1" ht="15" customHeight="1">
      <c r="B16" s="93"/>
      <c r="C16" s="94"/>
      <c r="D16" s="93"/>
      <c r="E16" s="93"/>
      <c r="F16" s="93"/>
      <c r="G16" s="93"/>
      <c r="H16" s="93"/>
      <c r="I16" s="93"/>
      <c r="J16" s="93"/>
      <c r="K16" s="95"/>
      <c r="L16" s="95"/>
      <c r="M16" s="96"/>
    </row>
    <row r="17" spans="1:15" ht="18.600000000000001" customHeight="1" thickBot="1">
      <c r="A17" s="107"/>
      <c r="B17" s="98" t="s">
        <v>112</v>
      </c>
      <c r="C17" s="99"/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107"/>
      <c r="O17" s="107"/>
    </row>
    <row r="18" spans="1:15" ht="24" customHeight="1">
      <c r="A18" s="107"/>
      <c r="B18" s="445" t="s">
        <v>24</v>
      </c>
      <c r="C18" s="441" t="s">
        <v>25</v>
      </c>
      <c r="D18" s="441" t="s">
        <v>26</v>
      </c>
      <c r="E18" s="441" t="s">
        <v>28</v>
      </c>
      <c r="F18" s="441"/>
      <c r="G18" s="447"/>
      <c r="H18" s="447"/>
      <c r="I18" s="447"/>
      <c r="J18" s="447"/>
      <c r="K18" s="441" t="s">
        <v>97</v>
      </c>
      <c r="L18" s="441" t="s">
        <v>27</v>
      </c>
      <c r="M18" s="441" t="s">
        <v>29</v>
      </c>
      <c r="N18" s="452" t="s">
        <v>124</v>
      </c>
      <c r="O18" s="107"/>
    </row>
    <row r="19" spans="1:15" ht="28.15" customHeight="1" thickBot="1">
      <c r="A19" s="107"/>
      <c r="B19" s="446"/>
      <c r="C19" s="444"/>
      <c r="D19" s="444"/>
      <c r="E19" s="261" t="s">
        <v>93</v>
      </c>
      <c r="F19" s="261" t="s">
        <v>30</v>
      </c>
      <c r="G19" s="261" t="s">
        <v>87</v>
      </c>
      <c r="H19" s="261" t="s">
        <v>88</v>
      </c>
      <c r="I19" s="261" t="s">
        <v>59</v>
      </c>
      <c r="J19" s="261" t="s">
        <v>89</v>
      </c>
      <c r="K19" s="442"/>
      <c r="L19" s="444"/>
      <c r="M19" s="442"/>
      <c r="N19" s="453"/>
      <c r="O19" s="107"/>
    </row>
    <row r="20" spans="1:15" ht="15" customHeight="1">
      <c r="A20" s="107"/>
      <c r="B20" s="137"/>
      <c r="C20" s="138"/>
      <c r="D20" s="139"/>
      <c r="E20" s="139"/>
      <c r="F20" s="139"/>
      <c r="G20" s="140"/>
      <c r="H20" s="140"/>
      <c r="I20" s="140"/>
      <c r="J20" s="140"/>
      <c r="K20" s="141"/>
      <c r="L20" s="141"/>
      <c r="M20" s="124"/>
      <c r="N20" s="116">
        <f>((F20*150)+(G20*250)+(I20*250))*D20</f>
        <v>0</v>
      </c>
      <c r="O20" s="107"/>
    </row>
    <row r="21" spans="1:15" ht="15" customHeight="1">
      <c r="A21" s="107"/>
      <c r="B21" s="125"/>
      <c r="C21" s="126"/>
      <c r="D21" s="139"/>
      <c r="E21" s="127"/>
      <c r="F21" s="127"/>
      <c r="G21" s="128"/>
      <c r="H21" s="128"/>
      <c r="I21" s="128"/>
      <c r="J21" s="128"/>
      <c r="K21" s="129"/>
      <c r="L21" s="129"/>
      <c r="M21" s="124"/>
      <c r="N21" s="116">
        <f>((F21*150)+(G21*250)+(I21*250))*D21</f>
        <v>0</v>
      </c>
      <c r="O21" s="107"/>
    </row>
    <row r="22" spans="1:15" ht="15" customHeight="1">
      <c r="A22" s="107"/>
      <c r="B22" s="125"/>
      <c r="C22" s="126"/>
      <c r="D22" s="139"/>
      <c r="E22" s="127"/>
      <c r="F22" s="127"/>
      <c r="G22" s="128"/>
      <c r="H22" s="128"/>
      <c r="I22" s="128"/>
      <c r="J22" s="128"/>
      <c r="K22" s="129"/>
      <c r="L22" s="129"/>
      <c r="M22" s="124"/>
      <c r="N22" s="116">
        <f>((F22*150)+(G22*250)+(I22*250))*D22</f>
        <v>0</v>
      </c>
      <c r="O22" s="107"/>
    </row>
    <row r="23" spans="1:15" ht="15" customHeight="1">
      <c r="A23" s="107"/>
      <c r="B23" s="125"/>
      <c r="C23" s="126"/>
      <c r="D23" s="139"/>
      <c r="E23" s="127"/>
      <c r="F23" s="127"/>
      <c r="G23" s="128"/>
      <c r="H23" s="128"/>
      <c r="I23" s="128"/>
      <c r="J23" s="128"/>
      <c r="K23" s="129"/>
      <c r="L23" s="129"/>
      <c r="M23" s="124"/>
      <c r="N23" s="116">
        <f>((F23*150)+(G23*250)+(I23*250))*D23</f>
        <v>0</v>
      </c>
      <c r="O23" s="107"/>
    </row>
    <row r="24" spans="1:15" ht="15" customHeight="1" thickBot="1">
      <c r="A24" s="107"/>
      <c r="B24" s="130"/>
      <c r="C24" s="131"/>
      <c r="D24" s="132"/>
      <c r="E24" s="132"/>
      <c r="F24" s="132"/>
      <c r="G24" s="133"/>
      <c r="H24" s="133"/>
      <c r="I24" s="133"/>
      <c r="J24" s="133"/>
      <c r="K24" s="134"/>
      <c r="L24" s="134"/>
      <c r="M24" s="135"/>
      <c r="N24" s="117">
        <f>((F24*150)+(G24*250)+(I24*250))*D24</f>
        <v>0</v>
      </c>
      <c r="O24" s="107"/>
    </row>
    <row r="25" spans="1:15" ht="15" customHeight="1">
      <c r="A25" s="107"/>
      <c r="B25" s="18"/>
      <c r="C25" s="19"/>
      <c r="D25" s="18"/>
      <c r="E25" s="18"/>
      <c r="F25" s="18"/>
      <c r="G25" s="18"/>
      <c r="H25" s="18"/>
      <c r="I25" s="18"/>
      <c r="J25" s="18"/>
      <c r="K25" s="20"/>
      <c r="L25" s="20"/>
      <c r="M25" s="20"/>
      <c r="N25" s="107"/>
      <c r="O25" s="107"/>
    </row>
    <row r="26" spans="1:15" ht="15" customHeight="1">
      <c r="A26" s="107"/>
      <c r="B26" s="21"/>
      <c r="C26" s="21"/>
      <c r="D26" s="21"/>
      <c r="E26" s="21"/>
      <c r="F26" s="22"/>
      <c r="G26" s="22"/>
      <c r="H26" s="22"/>
      <c r="I26" s="22"/>
      <c r="J26" s="23"/>
      <c r="K26" s="87" t="s">
        <v>92</v>
      </c>
      <c r="L26" s="88"/>
      <c r="M26" s="89">
        <f>SUM(M6:M24)</f>
        <v>0</v>
      </c>
      <c r="N26" s="107"/>
      <c r="O26" s="107"/>
    </row>
    <row r="27" spans="1:15" ht="15" customHeight="1">
      <c r="A27" s="107"/>
      <c r="B27" s="24"/>
      <c r="C27" s="25"/>
      <c r="D27" s="25"/>
      <c r="E27" s="25"/>
      <c r="F27" s="25"/>
      <c r="G27" s="25"/>
      <c r="H27" s="25"/>
      <c r="I27" s="25"/>
      <c r="J27" s="25"/>
      <c r="K27" s="451" t="s">
        <v>90</v>
      </c>
      <c r="L27" s="451"/>
      <c r="M27" s="451"/>
      <c r="N27" s="107"/>
      <c r="O27" s="107"/>
    </row>
    <row r="28" spans="1:15" ht="15" customHeight="1">
      <c r="A28" s="107"/>
      <c r="B28" s="26"/>
      <c r="C28" s="25"/>
      <c r="D28" s="25"/>
      <c r="E28" s="25"/>
      <c r="F28" s="25"/>
      <c r="G28" s="25"/>
      <c r="H28" s="25"/>
      <c r="I28" s="25"/>
      <c r="J28" s="25"/>
      <c r="K28" s="90" t="s">
        <v>91</v>
      </c>
      <c r="L28" s="90"/>
      <c r="M28" s="90"/>
      <c r="N28" s="107"/>
      <c r="O28" s="107"/>
    </row>
    <row r="29" spans="1:15" ht="15" customHeight="1">
      <c r="A29" s="107"/>
      <c r="B29" s="443" t="s">
        <v>31</v>
      </c>
      <c r="C29" s="443"/>
      <c r="D29" s="443"/>
      <c r="E29" s="448"/>
      <c r="F29" s="449"/>
      <c r="G29" s="450"/>
      <c r="H29" s="24"/>
      <c r="I29" s="24"/>
      <c r="J29" s="25"/>
      <c r="K29" s="25"/>
      <c r="L29" s="25"/>
      <c r="M29" s="25"/>
      <c r="N29" s="107"/>
      <c r="O29" s="107"/>
    </row>
    <row r="30" spans="1:15" ht="15" customHeight="1">
      <c r="A30" s="107"/>
      <c r="B30" s="27"/>
      <c r="C30" s="27"/>
      <c r="D30" s="27"/>
      <c r="E30" s="17"/>
      <c r="F30" s="28"/>
      <c r="G30" s="28"/>
      <c r="H30" s="28"/>
      <c r="I30" s="28"/>
      <c r="J30" s="17"/>
      <c r="K30" s="440"/>
      <c r="L30" s="440"/>
      <c r="M30" s="440"/>
      <c r="N30" s="107"/>
      <c r="O30" s="107"/>
    </row>
  </sheetData>
  <sheetProtection algorithmName="SHA-512" hashValue="cChLnQ8TRw9KcK8RlqnCZndlrVrpkQlfYHA/g8yTvQ67H+khzTjPL4YiActmXXwASiBS5bE1jyqH+EGtDI1gVg==" saltValue="k7+Pmq/4JRl/vpVqUt7w5w==" spinCount="100000" sheet="1" objects="1" scenarios="1" selectLockedCells="1"/>
  <mergeCells count="21">
    <mergeCell ref="N4:N5"/>
    <mergeCell ref="N18:N19"/>
    <mergeCell ref="B2:J2"/>
    <mergeCell ref="B4:B5"/>
    <mergeCell ref="C4:C5"/>
    <mergeCell ref="D4:D5"/>
    <mergeCell ref="E4:J4"/>
    <mergeCell ref="M4:M5"/>
    <mergeCell ref="K30:M30"/>
    <mergeCell ref="K4:K5"/>
    <mergeCell ref="M18:M19"/>
    <mergeCell ref="B29:D29"/>
    <mergeCell ref="L4:L5"/>
    <mergeCell ref="B18:B19"/>
    <mergeCell ref="C18:C19"/>
    <mergeCell ref="D18:D19"/>
    <mergeCell ref="E18:J18"/>
    <mergeCell ref="K18:K19"/>
    <mergeCell ref="L18:L19"/>
    <mergeCell ref="E29:G29"/>
    <mergeCell ref="K27:M27"/>
  </mergeCells>
  <conditionalFormatting sqref="M6">
    <cfRule type="cellIs" dxfId="53" priority="18" operator="greaterThan">
      <formula>$N$6</formula>
    </cfRule>
  </conditionalFormatting>
  <conditionalFormatting sqref="M20">
    <cfRule type="cellIs" dxfId="52" priority="17" operator="greaterThan">
      <formula>$N$20</formula>
    </cfRule>
  </conditionalFormatting>
  <conditionalFormatting sqref="M7">
    <cfRule type="cellIs" dxfId="51" priority="15" operator="greaterThan">
      <formula>$N$7</formula>
    </cfRule>
  </conditionalFormatting>
  <conditionalFormatting sqref="M8">
    <cfRule type="cellIs" dxfId="50" priority="14" operator="greaterThan">
      <formula>$N$8</formula>
    </cfRule>
  </conditionalFormatting>
  <conditionalFormatting sqref="M9">
    <cfRule type="cellIs" dxfId="49" priority="13" operator="greaterThan">
      <formula>$N$9</formula>
    </cfRule>
  </conditionalFormatting>
  <conditionalFormatting sqref="M10">
    <cfRule type="cellIs" dxfId="48" priority="12" operator="greaterThan">
      <formula>$N$10</formula>
    </cfRule>
  </conditionalFormatting>
  <conditionalFormatting sqref="M11">
    <cfRule type="cellIs" dxfId="47" priority="11" operator="greaterThan">
      <formula>$N$11</formula>
    </cfRule>
  </conditionalFormatting>
  <conditionalFormatting sqref="M12">
    <cfRule type="cellIs" dxfId="46" priority="10" operator="greaterThan">
      <formula>$N$12</formula>
    </cfRule>
  </conditionalFormatting>
  <conditionalFormatting sqref="M13">
    <cfRule type="cellIs" dxfId="45" priority="9" operator="greaterThan">
      <formula>$N$13</formula>
    </cfRule>
  </conditionalFormatting>
  <conditionalFormatting sqref="M14">
    <cfRule type="cellIs" dxfId="44" priority="8" operator="greaterThan">
      <formula>$N$14</formula>
    </cfRule>
  </conditionalFormatting>
  <conditionalFormatting sqref="M21">
    <cfRule type="cellIs" dxfId="43" priority="7" operator="greaterThan">
      <formula>$N$21</formula>
    </cfRule>
  </conditionalFormatting>
  <conditionalFormatting sqref="M22">
    <cfRule type="cellIs" dxfId="42" priority="6" operator="greaterThan">
      <formula>$N$22</formula>
    </cfRule>
  </conditionalFormatting>
  <conditionalFormatting sqref="M23">
    <cfRule type="cellIs" dxfId="41" priority="5" operator="greaterThan">
      <formula>$N$23</formula>
    </cfRule>
  </conditionalFormatting>
  <conditionalFormatting sqref="M24">
    <cfRule type="cellIs" dxfId="40" priority="4" operator="greaterThan">
      <formula>$N$24</formula>
    </cfRule>
  </conditionalFormatting>
  <conditionalFormatting sqref="D6:D14">
    <cfRule type="cellIs" dxfId="39" priority="3" operator="notBetween">
      <formula>7</formula>
      <formula>21</formula>
    </cfRule>
  </conditionalFormatting>
  <conditionalFormatting sqref="D20:D24">
    <cfRule type="cellIs" dxfId="38" priority="1" operator="notBetween">
      <formula>7</formula>
      <formula>21</formula>
    </cfRule>
  </conditionalFormatting>
  <pageMargins left="0.75" right="0.75" top="1" bottom="1" header="0.4921259845" footer="0.4921259845"/>
  <pageSetup paperSize="9" scale="8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I30"/>
  <sheetViews>
    <sheetView zoomScaleSheetLayoutView="100" workbookViewId="0">
      <selection activeCell="G7" sqref="G7"/>
    </sheetView>
  </sheetViews>
  <sheetFormatPr defaultColWidth="9.140625" defaultRowHeight="12.75"/>
  <cols>
    <col min="1" max="1" width="2.140625" style="154" customWidth="1"/>
    <col min="2" max="2" width="29.7109375" style="42" customWidth="1"/>
    <col min="3" max="3" width="11" style="42" customWidth="1"/>
    <col min="4" max="4" width="13.5703125" style="11" customWidth="1"/>
    <col min="5" max="5" width="9.42578125" style="42" customWidth="1"/>
    <col min="6" max="6" width="10.7109375" style="42" customWidth="1"/>
    <col min="7" max="7" width="23.85546875" style="11" customWidth="1"/>
    <col min="8" max="8" width="11.5703125" style="11" customWidth="1"/>
    <col min="9" max="9" width="2.140625" style="11" customWidth="1"/>
    <col min="10" max="16384" width="9.140625" style="11"/>
  </cols>
  <sheetData>
    <row r="1" spans="1:9" ht="25.5" customHeight="1">
      <c r="A1" s="29"/>
      <c r="B1" s="262" t="s">
        <v>60</v>
      </c>
      <c r="C1" s="262"/>
      <c r="D1" s="262"/>
      <c r="E1" s="262"/>
      <c r="F1" s="262"/>
      <c r="G1" s="262"/>
      <c r="H1" s="110" t="s">
        <v>55</v>
      </c>
      <c r="I1" s="109"/>
    </row>
    <row r="2" spans="1:9" ht="15" customHeight="1">
      <c r="A2" s="29"/>
      <c r="B2" s="457" t="s">
        <v>114</v>
      </c>
      <c r="C2" s="458"/>
      <c r="D2" s="458"/>
      <c r="E2" s="458"/>
      <c r="F2" s="458"/>
      <c r="G2" s="204"/>
      <c r="H2" s="263"/>
      <c r="I2" s="109"/>
    </row>
    <row r="3" spans="1:9" ht="15" customHeight="1">
      <c r="A3" s="29"/>
      <c r="B3" s="464"/>
      <c r="C3" s="464"/>
      <c r="D3" s="464"/>
      <c r="E3" s="464"/>
      <c r="F3" s="464"/>
      <c r="G3" s="464"/>
      <c r="H3" s="465"/>
      <c r="I3" s="109"/>
    </row>
    <row r="4" spans="1:9" ht="15" customHeight="1" thickBot="1">
      <c r="A4" s="29"/>
      <c r="B4" s="30"/>
      <c r="C4" s="31"/>
      <c r="D4" s="29"/>
      <c r="E4" s="31"/>
      <c r="F4" s="31"/>
      <c r="G4" s="29"/>
      <c r="H4" s="109"/>
      <c r="I4" s="109"/>
    </row>
    <row r="5" spans="1:9" ht="19.5" customHeight="1">
      <c r="A5" s="29"/>
      <c r="B5" s="467" t="s">
        <v>33</v>
      </c>
      <c r="C5" s="455" t="s">
        <v>25</v>
      </c>
      <c r="D5" s="455" t="s">
        <v>34</v>
      </c>
      <c r="E5" s="455" t="s">
        <v>26</v>
      </c>
      <c r="F5" s="455" t="s">
        <v>35</v>
      </c>
      <c r="G5" s="455" t="s">
        <v>36</v>
      </c>
      <c r="H5" s="462" t="s">
        <v>124</v>
      </c>
      <c r="I5" s="109"/>
    </row>
    <row r="6" spans="1:9" ht="40.5" customHeight="1" thickBot="1">
      <c r="A6" s="29"/>
      <c r="B6" s="468"/>
      <c r="C6" s="456"/>
      <c r="D6" s="456"/>
      <c r="E6" s="456"/>
      <c r="F6" s="456"/>
      <c r="G6" s="456"/>
      <c r="H6" s="463"/>
      <c r="I6" s="109"/>
    </row>
    <row r="7" spans="1:9" ht="15" customHeight="1">
      <c r="A7" s="29"/>
      <c r="B7" s="142"/>
      <c r="C7" s="143"/>
      <c r="D7" s="144"/>
      <c r="E7" s="145"/>
      <c r="F7" s="145"/>
      <c r="G7" s="124"/>
      <c r="H7" s="118">
        <f>E7*F7*350</f>
        <v>0</v>
      </c>
      <c r="I7" s="109"/>
    </row>
    <row r="8" spans="1:9" ht="15" customHeight="1">
      <c r="A8" s="29"/>
      <c r="B8" s="146"/>
      <c r="C8" s="147"/>
      <c r="D8" s="148"/>
      <c r="E8" s="149"/>
      <c r="F8" s="149"/>
      <c r="G8" s="124"/>
      <c r="H8" s="118">
        <f t="shared" ref="H8:H23" si="0">E8*F8*350</f>
        <v>0</v>
      </c>
      <c r="I8" s="109"/>
    </row>
    <row r="9" spans="1:9" ht="15" customHeight="1">
      <c r="A9" s="29"/>
      <c r="B9" s="146"/>
      <c r="C9" s="147"/>
      <c r="D9" s="148"/>
      <c r="E9" s="149"/>
      <c r="F9" s="149"/>
      <c r="G9" s="124"/>
      <c r="H9" s="118">
        <f t="shared" si="0"/>
        <v>0</v>
      </c>
      <c r="I9" s="109"/>
    </row>
    <row r="10" spans="1:9" ht="15" customHeight="1">
      <c r="A10" s="29"/>
      <c r="B10" s="146"/>
      <c r="C10" s="147"/>
      <c r="D10" s="148"/>
      <c r="E10" s="149"/>
      <c r="F10" s="149"/>
      <c r="G10" s="124"/>
      <c r="H10" s="118">
        <f t="shared" si="0"/>
        <v>0</v>
      </c>
      <c r="I10" s="109"/>
    </row>
    <row r="11" spans="1:9" ht="15" customHeight="1">
      <c r="A11" s="29"/>
      <c r="B11" s="146"/>
      <c r="C11" s="147"/>
      <c r="D11" s="148"/>
      <c r="E11" s="149"/>
      <c r="F11" s="149"/>
      <c r="G11" s="124"/>
      <c r="H11" s="118">
        <f t="shared" si="0"/>
        <v>0</v>
      </c>
      <c r="I11" s="109"/>
    </row>
    <row r="12" spans="1:9" ht="15" customHeight="1">
      <c r="A12" s="29"/>
      <c r="B12" s="146"/>
      <c r="C12" s="147"/>
      <c r="D12" s="148"/>
      <c r="E12" s="149"/>
      <c r="F12" s="149"/>
      <c r="G12" s="124"/>
      <c r="H12" s="118">
        <f t="shared" si="0"/>
        <v>0</v>
      </c>
      <c r="I12" s="109"/>
    </row>
    <row r="13" spans="1:9" ht="15" customHeight="1">
      <c r="A13" s="29"/>
      <c r="B13" s="146"/>
      <c r="C13" s="147"/>
      <c r="D13" s="148"/>
      <c r="E13" s="149"/>
      <c r="F13" s="149"/>
      <c r="G13" s="124"/>
      <c r="H13" s="118">
        <f t="shared" si="0"/>
        <v>0</v>
      </c>
      <c r="I13" s="109"/>
    </row>
    <row r="14" spans="1:9" ht="15" customHeight="1">
      <c r="A14" s="29"/>
      <c r="B14" s="146"/>
      <c r="C14" s="147"/>
      <c r="D14" s="148"/>
      <c r="E14" s="149"/>
      <c r="F14" s="149"/>
      <c r="G14" s="124"/>
      <c r="H14" s="118">
        <f t="shared" si="0"/>
        <v>0</v>
      </c>
      <c r="I14" s="109"/>
    </row>
    <row r="15" spans="1:9" ht="15" customHeight="1">
      <c r="A15" s="29"/>
      <c r="B15" s="146"/>
      <c r="C15" s="147"/>
      <c r="D15" s="148"/>
      <c r="E15" s="149"/>
      <c r="F15" s="149"/>
      <c r="G15" s="124"/>
      <c r="H15" s="118">
        <f t="shared" si="0"/>
        <v>0</v>
      </c>
      <c r="I15" s="109"/>
    </row>
    <row r="16" spans="1:9" ht="15" customHeight="1">
      <c r="A16" s="29"/>
      <c r="B16" s="146"/>
      <c r="C16" s="147"/>
      <c r="D16" s="148"/>
      <c r="E16" s="149"/>
      <c r="F16" s="149"/>
      <c r="G16" s="124"/>
      <c r="H16" s="118">
        <f t="shared" si="0"/>
        <v>0</v>
      </c>
      <c r="I16" s="109"/>
    </row>
    <row r="17" spans="1:9" ht="15" customHeight="1">
      <c r="A17" s="29"/>
      <c r="B17" s="146"/>
      <c r="C17" s="147"/>
      <c r="D17" s="148"/>
      <c r="E17" s="149"/>
      <c r="F17" s="149"/>
      <c r="G17" s="124"/>
      <c r="H17" s="118">
        <f t="shared" si="0"/>
        <v>0</v>
      </c>
      <c r="I17" s="109"/>
    </row>
    <row r="18" spans="1:9" ht="15" customHeight="1">
      <c r="A18" s="29"/>
      <c r="B18" s="146"/>
      <c r="C18" s="147"/>
      <c r="D18" s="148"/>
      <c r="E18" s="149"/>
      <c r="F18" s="149"/>
      <c r="G18" s="124"/>
      <c r="H18" s="118">
        <f t="shared" si="0"/>
        <v>0</v>
      </c>
      <c r="I18" s="109"/>
    </row>
    <row r="19" spans="1:9" ht="15" customHeight="1">
      <c r="A19" s="29"/>
      <c r="B19" s="146"/>
      <c r="C19" s="147"/>
      <c r="D19" s="148"/>
      <c r="E19" s="149"/>
      <c r="F19" s="149"/>
      <c r="G19" s="124"/>
      <c r="H19" s="118">
        <f t="shared" si="0"/>
        <v>0</v>
      </c>
      <c r="I19" s="109"/>
    </row>
    <row r="20" spans="1:9" ht="15" customHeight="1">
      <c r="A20" s="29"/>
      <c r="B20" s="146"/>
      <c r="C20" s="147"/>
      <c r="D20" s="148"/>
      <c r="E20" s="149"/>
      <c r="F20" s="149"/>
      <c r="G20" s="124"/>
      <c r="H20" s="118">
        <f t="shared" si="0"/>
        <v>0</v>
      </c>
      <c r="I20" s="109"/>
    </row>
    <row r="21" spans="1:9" ht="15" customHeight="1">
      <c r="A21" s="29"/>
      <c r="B21" s="146"/>
      <c r="C21" s="147"/>
      <c r="D21" s="148"/>
      <c r="E21" s="149"/>
      <c r="F21" s="149"/>
      <c r="G21" s="124"/>
      <c r="H21" s="118">
        <f t="shared" si="0"/>
        <v>0</v>
      </c>
      <c r="I21" s="109"/>
    </row>
    <row r="22" spans="1:9" ht="15" customHeight="1">
      <c r="A22" s="29"/>
      <c r="B22" s="146"/>
      <c r="C22" s="147"/>
      <c r="D22" s="148"/>
      <c r="E22" s="149"/>
      <c r="F22" s="149"/>
      <c r="G22" s="124"/>
      <c r="H22" s="118">
        <f t="shared" si="0"/>
        <v>0</v>
      </c>
      <c r="I22" s="109"/>
    </row>
    <row r="23" spans="1:9" ht="15" customHeight="1" thickBot="1">
      <c r="A23" s="29"/>
      <c r="B23" s="150"/>
      <c r="C23" s="151"/>
      <c r="D23" s="152"/>
      <c r="E23" s="153"/>
      <c r="F23" s="153"/>
      <c r="G23" s="135"/>
      <c r="H23" s="119">
        <f t="shared" si="0"/>
        <v>0</v>
      </c>
      <c r="I23" s="109"/>
    </row>
    <row r="24" spans="1:9" ht="15" customHeight="1" thickBot="1">
      <c r="A24" s="29"/>
      <c r="B24" s="32"/>
      <c r="C24" s="33"/>
      <c r="D24" s="34"/>
      <c r="E24" s="32"/>
      <c r="F24" s="32"/>
      <c r="G24" s="34"/>
      <c r="H24" s="109"/>
      <c r="I24" s="109"/>
    </row>
    <row r="25" spans="1:9" ht="15" customHeight="1" thickBot="1">
      <c r="A25" s="29"/>
      <c r="B25" s="466"/>
      <c r="C25" s="466"/>
      <c r="D25" s="466"/>
      <c r="E25" s="466"/>
      <c r="F25" s="466"/>
      <c r="G25" s="302">
        <f>SUM(G7:G23)</f>
        <v>0</v>
      </c>
      <c r="H25" s="109"/>
      <c r="I25" s="109"/>
    </row>
    <row r="26" spans="1:9" ht="15" customHeight="1">
      <c r="A26" s="29"/>
      <c r="B26" s="35"/>
      <c r="C26" s="35"/>
      <c r="D26" s="35"/>
      <c r="E26" s="35"/>
      <c r="F26" s="35"/>
      <c r="G26" s="36"/>
      <c r="H26" s="109"/>
      <c r="I26" s="109"/>
    </row>
    <row r="27" spans="1:9" ht="15" customHeight="1">
      <c r="A27" s="29"/>
      <c r="B27" s="37"/>
      <c r="C27" s="37"/>
      <c r="D27" s="10"/>
      <c r="E27" s="37"/>
      <c r="F27" s="37"/>
      <c r="G27" s="10"/>
      <c r="H27" s="109"/>
      <c r="I27" s="109"/>
    </row>
    <row r="28" spans="1:9" ht="15" customHeight="1">
      <c r="A28" s="29"/>
      <c r="B28" s="373" t="s">
        <v>31</v>
      </c>
      <c r="C28" s="373"/>
      <c r="D28" s="459"/>
      <c r="E28" s="460"/>
      <c r="F28" s="460"/>
      <c r="G28" s="461"/>
      <c r="H28" s="109"/>
      <c r="I28" s="109"/>
    </row>
    <row r="29" spans="1:9" ht="15" customHeight="1">
      <c r="A29" s="29"/>
      <c r="B29" s="38"/>
      <c r="C29" s="38"/>
      <c r="D29" s="39"/>
      <c r="E29" s="38"/>
      <c r="F29" s="38"/>
      <c r="G29" s="39"/>
      <c r="H29" s="109"/>
      <c r="I29" s="109"/>
    </row>
    <row r="30" spans="1:9" ht="15" customHeight="1">
      <c r="A30" s="29"/>
      <c r="B30" s="40"/>
      <c r="C30" s="41"/>
      <c r="D30" s="1"/>
      <c r="E30" s="41"/>
      <c r="F30" s="41"/>
      <c r="G30" s="1"/>
      <c r="H30" s="109"/>
      <c r="I30" s="109"/>
    </row>
  </sheetData>
  <sheetProtection algorithmName="SHA-512" hashValue="3FVzBE7WrTVT2IW02ilT3cqo1DYfvGLyLzJCy+WkYBExfMF/gRm8WcquFIJWKIO/P60GTOdbEy28olC6U4yLtw==" saltValue="t4unQxEmSij62H6OE3Rjqg==" spinCount="100000" sheet="1" objects="1" scenarios="1" selectLockedCells="1"/>
  <mergeCells count="12">
    <mergeCell ref="G5:G6"/>
    <mergeCell ref="B2:F2"/>
    <mergeCell ref="D28:G28"/>
    <mergeCell ref="H5:H6"/>
    <mergeCell ref="B3:H3"/>
    <mergeCell ref="B25:F25"/>
    <mergeCell ref="B28:C28"/>
    <mergeCell ref="B5:B6"/>
    <mergeCell ref="C5:C6"/>
    <mergeCell ref="D5:D6"/>
    <mergeCell ref="E5:E6"/>
    <mergeCell ref="F5:F6"/>
  </mergeCells>
  <conditionalFormatting sqref="G7">
    <cfRule type="cellIs" dxfId="37" priority="17" operator="greaterThan">
      <formula>$H$7</formula>
    </cfRule>
  </conditionalFormatting>
  <conditionalFormatting sqref="G8">
    <cfRule type="cellIs" dxfId="36" priority="16" operator="greaterThan">
      <formula>$H$8</formula>
    </cfRule>
  </conditionalFormatting>
  <conditionalFormatting sqref="G9">
    <cfRule type="cellIs" dxfId="35" priority="15" operator="greaterThan">
      <formula>$H$9</formula>
    </cfRule>
  </conditionalFormatting>
  <conditionalFormatting sqref="G10">
    <cfRule type="cellIs" dxfId="34" priority="14" operator="greaterThan">
      <formula>$H$10</formula>
    </cfRule>
  </conditionalFormatting>
  <conditionalFormatting sqref="G11">
    <cfRule type="cellIs" dxfId="33" priority="13" operator="greaterThan">
      <formula>$H$11</formula>
    </cfRule>
  </conditionalFormatting>
  <conditionalFormatting sqref="G12">
    <cfRule type="cellIs" dxfId="32" priority="12" operator="greaterThan">
      <formula>$H$12</formula>
    </cfRule>
  </conditionalFormatting>
  <conditionalFormatting sqref="G13">
    <cfRule type="cellIs" dxfId="31" priority="11" operator="greaterThan">
      <formula>$H$13</formula>
    </cfRule>
  </conditionalFormatting>
  <conditionalFormatting sqref="G14">
    <cfRule type="cellIs" dxfId="30" priority="10" operator="greaterThan">
      <formula>$H$14</formula>
    </cfRule>
  </conditionalFormatting>
  <conditionalFormatting sqref="G15">
    <cfRule type="cellIs" dxfId="29" priority="9" operator="greaterThan">
      <formula>$H$15</formula>
    </cfRule>
  </conditionalFormatting>
  <conditionalFormatting sqref="G16">
    <cfRule type="cellIs" dxfId="28" priority="8" operator="greaterThan">
      <formula>$H$16</formula>
    </cfRule>
  </conditionalFormatting>
  <conditionalFormatting sqref="G17">
    <cfRule type="cellIs" dxfId="27" priority="7" operator="greaterThan">
      <formula>$H$17</formula>
    </cfRule>
  </conditionalFormatting>
  <conditionalFormatting sqref="G18">
    <cfRule type="cellIs" dxfId="26" priority="6" operator="greaterThan">
      <formula>$H$18</formula>
    </cfRule>
  </conditionalFormatting>
  <conditionalFormatting sqref="G19">
    <cfRule type="cellIs" dxfId="25" priority="5" operator="greaterThan">
      <formula>$H$19</formula>
    </cfRule>
  </conditionalFormatting>
  <conditionalFormatting sqref="G20">
    <cfRule type="cellIs" dxfId="24" priority="4" operator="greaterThan">
      <formula>$H$20</formula>
    </cfRule>
  </conditionalFormatting>
  <conditionalFormatting sqref="G21">
    <cfRule type="cellIs" dxfId="23" priority="3" operator="greaterThan">
      <formula>$H$21</formula>
    </cfRule>
  </conditionalFormatting>
  <conditionalFormatting sqref="G22">
    <cfRule type="cellIs" dxfId="22" priority="2" operator="greaterThan">
      <formula>$H$22</formula>
    </cfRule>
  </conditionalFormatting>
  <conditionalFormatting sqref="G23">
    <cfRule type="cellIs" dxfId="21" priority="1" operator="greaterThan">
      <formula>$H$23</formula>
    </cfRule>
  </conditionalFormatting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N35"/>
  <sheetViews>
    <sheetView tabSelected="1" zoomScaleSheetLayoutView="100" workbookViewId="0">
      <selection activeCell="K15" sqref="K15"/>
    </sheetView>
  </sheetViews>
  <sheetFormatPr defaultColWidth="9.140625" defaultRowHeight="22.5" customHeight="1"/>
  <cols>
    <col min="1" max="1" width="2.5703125" style="264" customWidth="1"/>
    <col min="2" max="2" width="22.140625" style="65" customWidth="1"/>
    <col min="3" max="3" width="12.140625" style="11" customWidth="1"/>
    <col min="4" max="4" width="13.28515625" style="45" customWidth="1"/>
    <col min="5" max="6" width="11.42578125" style="11" customWidth="1"/>
    <col min="7" max="7" width="11.42578125" style="70" customWidth="1"/>
    <col min="8" max="9" width="14.85546875" style="70" customWidth="1"/>
    <col min="10" max="10" width="17.5703125" style="70" customWidth="1"/>
    <col min="11" max="11" width="14.140625" style="11" customWidth="1"/>
    <col min="12" max="12" width="12.42578125" style="11" customWidth="1"/>
    <col min="13" max="13" width="9.85546875" style="11" customWidth="1"/>
    <col min="14" max="14" width="2.5703125" style="11" customWidth="1"/>
    <col min="15" max="16384" width="9.140625" style="11"/>
  </cols>
  <sheetData>
    <row r="1" spans="1:14" ht="24" customHeight="1">
      <c r="A1" s="265"/>
      <c r="B1" s="206" t="s">
        <v>37</v>
      </c>
      <c r="C1" s="206"/>
      <c r="D1" s="206"/>
      <c r="E1" s="206"/>
      <c r="F1" s="206"/>
      <c r="G1" s="206"/>
      <c r="H1" s="206"/>
      <c r="I1" s="206"/>
      <c r="J1" s="206"/>
      <c r="K1" s="79"/>
      <c r="L1" s="79"/>
      <c r="M1" s="110" t="s">
        <v>82</v>
      </c>
      <c r="N1" s="109"/>
    </row>
    <row r="2" spans="1:14" ht="27.75" customHeight="1">
      <c r="A2" s="265"/>
      <c r="B2" s="43"/>
      <c r="C2" s="478"/>
      <c r="D2" s="478"/>
      <c r="E2" s="478"/>
      <c r="F2" s="478"/>
      <c r="G2" s="478"/>
      <c r="H2" s="478"/>
      <c r="I2" s="478"/>
      <c r="J2" s="478"/>
      <c r="K2" s="478"/>
      <c r="L2" s="359"/>
      <c r="M2" s="109"/>
      <c r="N2" s="109"/>
    </row>
    <row r="3" spans="1:14" ht="6" customHeight="1" thickBot="1">
      <c r="A3" s="265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109"/>
      <c r="N3" s="109"/>
    </row>
    <row r="4" spans="1:14" s="45" customFormat="1" ht="33.75" customHeight="1">
      <c r="A4" s="266"/>
      <c r="B4" s="479" t="s">
        <v>24</v>
      </c>
      <c r="C4" s="481" t="s">
        <v>25</v>
      </c>
      <c r="D4" s="481" t="s">
        <v>65</v>
      </c>
      <c r="E4" s="483" t="s">
        <v>35</v>
      </c>
      <c r="F4" s="484"/>
      <c r="G4" s="487" t="s">
        <v>38</v>
      </c>
      <c r="H4" s="485" t="s">
        <v>63</v>
      </c>
      <c r="I4" s="486"/>
      <c r="J4" s="485" t="s">
        <v>39</v>
      </c>
      <c r="K4" s="503"/>
      <c r="L4" s="507"/>
      <c r="M4" s="505" t="s">
        <v>124</v>
      </c>
      <c r="N4" s="272"/>
    </row>
    <row r="5" spans="1:14" s="46" customFormat="1" ht="60" customHeight="1" thickBot="1">
      <c r="A5" s="267"/>
      <c r="B5" s="480"/>
      <c r="C5" s="482"/>
      <c r="D5" s="482"/>
      <c r="E5" s="180" t="s">
        <v>64</v>
      </c>
      <c r="F5" s="181" t="s">
        <v>40</v>
      </c>
      <c r="G5" s="488"/>
      <c r="H5" s="181" t="s">
        <v>41</v>
      </c>
      <c r="I5" s="181" t="s">
        <v>42</v>
      </c>
      <c r="J5" s="181" t="s">
        <v>43</v>
      </c>
      <c r="K5" s="504" t="s">
        <v>180</v>
      </c>
      <c r="L5" s="529" t="s">
        <v>181</v>
      </c>
      <c r="M5" s="506"/>
      <c r="N5" s="111"/>
    </row>
    <row r="6" spans="1:14" s="46" customFormat="1" ht="15" customHeight="1" thickBot="1">
      <c r="A6" s="267"/>
      <c r="B6" s="493" t="s">
        <v>44</v>
      </c>
      <c r="C6" s="494"/>
      <c r="D6" s="495" t="s">
        <v>172</v>
      </c>
      <c r="E6" s="545">
        <f>SUM(E7:E12)</f>
        <v>0</v>
      </c>
      <c r="F6" s="545">
        <f>SUM(F7:F12)</f>
        <v>0</v>
      </c>
      <c r="G6" s="545">
        <f>SUM(G7:G12)</f>
        <v>0</v>
      </c>
      <c r="H6" s="538">
        <f>SUM(H7:H12)</f>
        <v>0</v>
      </c>
      <c r="I6" s="538">
        <f>SUM(I7:I12)</f>
        <v>0</v>
      </c>
      <c r="J6" s="538">
        <f>SUM(J7:J12)</f>
        <v>0</v>
      </c>
      <c r="K6" s="539">
        <f>SUM(K7:K12)</f>
        <v>0</v>
      </c>
      <c r="L6" s="544">
        <f>SUM(L7:L12)</f>
        <v>0</v>
      </c>
      <c r="M6" s="546">
        <f>SUM(M7:M12)</f>
        <v>0</v>
      </c>
      <c r="N6" s="111"/>
    </row>
    <row r="7" spans="1:14" s="46" customFormat="1" ht="15" customHeight="1">
      <c r="A7" s="267"/>
      <c r="B7" s="518"/>
      <c r="C7" s="519"/>
      <c r="D7" s="513"/>
      <c r="E7" s="509"/>
      <c r="F7" s="509"/>
      <c r="G7" s="509"/>
      <c r="H7" s="491"/>
      <c r="I7" s="491"/>
      <c r="J7" s="535"/>
      <c r="K7" s="540"/>
      <c r="L7" s="532">
        <f>J7+K7</f>
        <v>0</v>
      </c>
      <c r="M7" s="492">
        <f>(H7/2)+((E7+F7)*D7)*350</f>
        <v>0</v>
      </c>
      <c r="N7" s="111"/>
    </row>
    <row r="8" spans="1:14" s="46" customFormat="1" ht="15" customHeight="1">
      <c r="A8" s="267"/>
      <c r="B8" s="520"/>
      <c r="C8" s="521"/>
      <c r="D8" s="514"/>
      <c r="E8" s="510"/>
      <c r="F8" s="510"/>
      <c r="G8" s="510"/>
      <c r="H8" s="155"/>
      <c r="I8" s="155"/>
      <c r="J8" s="536"/>
      <c r="K8" s="541"/>
      <c r="L8" s="533">
        <f>J8+K8</f>
        <v>0</v>
      </c>
      <c r="M8" s="120">
        <f>(H8/2)+((E8+F8)*D8)*350</f>
        <v>0</v>
      </c>
      <c r="N8" s="111"/>
    </row>
    <row r="9" spans="1:14" s="46" customFormat="1" ht="15" customHeight="1">
      <c r="A9" s="267"/>
      <c r="B9" s="520"/>
      <c r="C9" s="508"/>
      <c r="D9" s="516"/>
      <c r="E9" s="510"/>
      <c r="F9" s="510"/>
      <c r="G9" s="510"/>
      <c r="H9" s="155"/>
      <c r="I9" s="155"/>
      <c r="J9" s="536"/>
      <c r="K9" s="541"/>
      <c r="L9" s="533">
        <f>J9+K9</f>
        <v>0</v>
      </c>
      <c r="M9" s="120">
        <f>(H9/2)+((E9+F9)*D9)*350</f>
        <v>0</v>
      </c>
      <c r="N9" s="111"/>
    </row>
    <row r="10" spans="1:14" s="46" customFormat="1" ht="15" customHeight="1">
      <c r="A10" s="267"/>
      <c r="B10" s="520"/>
      <c r="C10" s="521"/>
      <c r="D10" s="516"/>
      <c r="E10" s="510"/>
      <c r="F10" s="510"/>
      <c r="G10" s="510"/>
      <c r="H10" s="155"/>
      <c r="I10" s="155"/>
      <c r="J10" s="536"/>
      <c r="K10" s="541"/>
      <c r="L10" s="533">
        <f>J10+K10</f>
        <v>0</v>
      </c>
      <c r="M10" s="120">
        <f>(H10/2)+((E10+F10)*D10)*350</f>
        <v>0</v>
      </c>
      <c r="N10" s="111"/>
    </row>
    <row r="11" spans="1:14" s="46" customFormat="1" ht="15" customHeight="1">
      <c r="A11" s="267"/>
      <c r="B11" s="520"/>
      <c r="C11" s="521"/>
      <c r="D11" s="516"/>
      <c r="E11" s="510"/>
      <c r="F11" s="510"/>
      <c r="G11" s="510"/>
      <c r="H11" s="155"/>
      <c r="I11" s="155"/>
      <c r="J11" s="536"/>
      <c r="K11" s="541"/>
      <c r="L11" s="533">
        <f>J11+K11</f>
        <v>0</v>
      </c>
      <c r="M11" s="120">
        <f>(H11/2)+((E11+F11)*D11)*350</f>
        <v>0</v>
      </c>
      <c r="N11" s="111"/>
    </row>
    <row r="12" spans="1:14" s="46" customFormat="1" ht="15" customHeight="1" thickBot="1">
      <c r="A12" s="267"/>
      <c r="B12" s="522"/>
      <c r="C12" s="523"/>
      <c r="D12" s="517"/>
      <c r="E12" s="511"/>
      <c r="F12" s="511"/>
      <c r="G12" s="511"/>
      <c r="H12" s="496"/>
      <c r="I12" s="496"/>
      <c r="J12" s="542"/>
      <c r="K12" s="543"/>
      <c r="L12" s="534">
        <f>J12+K12</f>
        <v>0</v>
      </c>
      <c r="M12" s="497">
        <f>(H12/2)+((E12+F12)*D12)*350</f>
        <v>0</v>
      </c>
      <c r="N12" s="111"/>
    </row>
    <row r="13" spans="1:14" s="46" customFormat="1" ht="15" customHeight="1" thickBot="1">
      <c r="A13" s="267"/>
      <c r="B13" s="493" t="s">
        <v>46</v>
      </c>
      <c r="C13" s="494"/>
      <c r="D13" s="499" t="s">
        <v>172</v>
      </c>
      <c r="E13" s="545">
        <f>SUM(E14:E20)</f>
        <v>0</v>
      </c>
      <c r="F13" s="545">
        <f>SUM(F14:F20)</f>
        <v>0</v>
      </c>
      <c r="G13" s="545">
        <f>SUM(G14:G20)</f>
        <v>0</v>
      </c>
      <c r="H13" s="538">
        <f>SUM(H14:H20)</f>
        <v>0</v>
      </c>
      <c r="I13" s="538">
        <f>SUM(I14:I20)</f>
        <v>0</v>
      </c>
      <c r="J13" s="530" t="s">
        <v>45</v>
      </c>
      <c r="K13" s="544">
        <f>SUM(K14:K20)</f>
        <v>0</v>
      </c>
      <c r="L13" s="531" t="s">
        <v>45</v>
      </c>
      <c r="M13" s="546">
        <f>SUM(M14:M20)</f>
        <v>0</v>
      </c>
      <c r="N13" s="111"/>
    </row>
    <row r="14" spans="1:14" s="46" customFormat="1" ht="15" customHeight="1">
      <c r="A14" s="267"/>
      <c r="B14" s="524"/>
      <c r="C14" s="525"/>
      <c r="D14" s="513"/>
      <c r="E14" s="509"/>
      <c r="F14" s="509"/>
      <c r="G14" s="509"/>
      <c r="H14" s="491"/>
      <c r="I14" s="491"/>
      <c r="J14" s="498" t="s">
        <v>45</v>
      </c>
      <c r="K14" s="535"/>
      <c r="L14" s="500" t="s">
        <v>45</v>
      </c>
      <c r="M14" s="492">
        <f>((E14+F14)*D14)*350</f>
        <v>0</v>
      </c>
      <c r="N14" s="111"/>
    </row>
    <row r="15" spans="1:14" s="46" customFormat="1" ht="15" customHeight="1">
      <c r="A15" s="267"/>
      <c r="B15" s="520"/>
      <c r="C15" s="521"/>
      <c r="D15" s="514"/>
      <c r="E15" s="510"/>
      <c r="F15" s="510"/>
      <c r="G15" s="510"/>
      <c r="H15" s="155"/>
      <c r="I15" s="155"/>
      <c r="J15" s="102" t="s">
        <v>45</v>
      </c>
      <c r="K15" s="536"/>
      <c r="L15" s="501" t="s">
        <v>45</v>
      </c>
      <c r="M15" s="120">
        <f t="shared" ref="M15:M20" si="0">((E15+F15)*D15)*350</f>
        <v>0</v>
      </c>
      <c r="N15" s="111"/>
    </row>
    <row r="16" spans="1:14" s="46" customFormat="1" ht="15" customHeight="1">
      <c r="A16" s="267"/>
      <c r="B16" s="520"/>
      <c r="C16" s="508"/>
      <c r="D16" s="514"/>
      <c r="E16" s="510"/>
      <c r="F16" s="510"/>
      <c r="G16" s="510"/>
      <c r="H16" s="155"/>
      <c r="I16" s="155"/>
      <c r="J16" s="102" t="s">
        <v>45</v>
      </c>
      <c r="K16" s="536"/>
      <c r="L16" s="501" t="s">
        <v>45</v>
      </c>
      <c r="M16" s="120">
        <f t="shared" si="0"/>
        <v>0</v>
      </c>
      <c r="N16" s="111"/>
    </row>
    <row r="17" spans="1:14" s="46" customFormat="1" ht="15" customHeight="1">
      <c r="A17" s="267"/>
      <c r="B17" s="526"/>
      <c r="C17" s="521"/>
      <c r="D17" s="514"/>
      <c r="E17" s="510"/>
      <c r="F17" s="510"/>
      <c r="G17" s="510"/>
      <c r="H17" s="155"/>
      <c r="I17" s="155"/>
      <c r="J17" s="102" t="s">
        <v>45</v>
      </c>
      <c r="K17" s="536"/>
      <c r="L17" s="501" t="s">
        <v>45</v>
      </c>
      <c r="M17" s="120">
        <f t="shared" si="0"/>
        <v>0</v>
      </c>
      <c r="N17" s="111"/>
    </row>
    <row r="18" spans="1:14" s="46" customFormat="1" ht="15" customHeight="1">
      <c r="A18" s="267"/>
      <c r="B18" s="526"/>
      <c r="C18" s="521"/>
      <c r="D18" s="514"/>
      <c r="E18" s="510"/>
      <c r="F18" s="510"/>
      <c r="G18" s="510"/>
      <c r="H18" s="155"/>
      <c r="I18" s="155"/>
      <c r="J18" s="102" t="s">
        <v>45</v>
      </c>
      <c r="K18" s="536"/>
      <c r="L18" s="501" t="s">
        <v>45</v>
      </c>
      <c r="M18" s="120">
        <f t="shared" si="0"/>
        <v>0</v>
      </c>
      <c r="N18" s="111"/>
    </row>
    <row r="19" spans="1:14" s="46" customFormat="1" ht="15" customHeight="1">
      <c r="A19" s="267"/>
      <c r="B19" s="526"/>
      <c r="C19" s="521"/>
      <c r="D19" s="514"/>
      <c r="E19" s="510"/>
      <c r="F19" s="510"/>
      <c r="G19" s="510"/>
      <c r="H19" s="155"/>
      <c r="I19" s="155"/>
      <c r="J19" s="102" t="s">
        <v>45</v>
      </c>
      <c r="K19" s="536"/>
      <c r="L19" s="501" t="s">
        <v>45</v>
      </c>
      <c r="M19" s="120">
        <f t="shared" si="0"/>
        <v>0</v>
      </c>
      <c r="N19" s="111"/>
    </row>
    <row r="20" spans="1:14" s="46" customFormat="1" ht="15" customHeight="1" thickBot="1">
      <c r="A20" s="267"/>
      <c r="B20" s="527"/>
      <c r="C20" s="528"/>
      <c r="D20" s="515"/>
      <c r="E20" s="512"/>
      <c r="F20" s="512"/>
      <c r="G20" s="512"/>
      <c r="H20" s="156"/>
      <c r="I20" s="156"/>
      <c r="J20" s="103" t="s">
        <v>45</v>
      </c>
      <c r="K20" s="537"/>
      <c r="L20" s="502" t="s">
        <v>45</v>
      </c>
      <c r="M20" s="121">
        <f t="shared" si="0"/>
        <v>0</v>
      </c>
      <c r="N20" s="111"/>
    </row>
    <row r="21" spans="1:14" ht="15" customHeight="1">
      <c r="A21" s="268"/>
      <c r="B21" s="47"/>
      <c r="C21" s="48"/>
      <c r="D21" s="49"/>
      <c r="E21" s="48"/>
      <c r="F21" s="48"/>
      <c r="G21" s="50"/>
      <c r="H21" s="50"/>
      <c r="I21" s="50"/>
      <c r="J21" s="50"/>
      <c r="K21" s="48"/>
      <c r="L21" s="48"/>
      <c r="M21" s="111"/>
      <c r="N21" s="109"/>
    </row>
    <row r="22" spans="1:14" ht="15" customHeight="1">
      <c r="A22" s="268"/>
      <c r="B22" s="490" t="s">
        <v>47</v>
      </c>
      <c r="C22" s="490"/>
      <c r="D22" s="490"/>
      <c r="E22" s="490"/>
      <c r="F22" s="490"/>
      <c r="G22" s="50"/>
      <c r="H22" s="50"/>
      <c r="I22" s="50"/>
      <c r="J22" s="50"/>
      <c r="K22" s="48"/>
      <c r="L22" s="48"/>
      <c r="M22" s="111"/>
      <c r="N22" s="109"/>
    </row>
    <row r="23" spans="1:14" ht="15" customHeight="1">
      <c r="A23" s="268"/>
      <c r="B23" s="47"/>
      <c r="C23" s="48"/>
      <c r="D23" s="49"/>
      <c r="E23" s="48"/>
      <c r="F23" s="48"/>
      <c r="G23" s="50"/>
      <c r="H23" s="50"/>
      <c r="I23" s="50"/>
      <c r="J23" s="50"/>
      <c r="K23" s="48"/>
      <c r="L23" s="48"/>
      <c r="M23" s="109"/>
      <c r="N23" s="109"/>
    </row>
    <row r="24" spans="1:14" s="52" customFormat="1" ht="14.25" customHeight="1">
      <c r="A24" s="269"/>
      <c r="B24" s="47" t="s">
        <v>48</v>
      </c>
      <c r="C24" s="471" t="s">
        <v>49</v>
      </c>
      <c r="D24" s="472"/>
      <c r="E24" s="473" t="s">
        <v>50</v>
      </c>
      <c r="F24" s="473"/>
      <c r="G24" s="473"/>
      <c r="H24" s="473"/>
      <c r="I24" s="50"/>
      <c r="J24" s="50"/>
      <c r="K24" s="48"/>
      <c r="L24" s="48"/>
      <c r="M24" s="112"/>
      <c r="N24" s="112"/>
    </row>
    <row r="25" spans="1:14" s="60" customFormat="1" ht="19.5" customHeight="1">
      <c r="A25" s="270"/>
      <c r="B25" s="53"/>
      <c r="C25" s="54"/>
      <c r="D25" s="55"/>
      <c r="E25" s="56"/>
      <c r="F25" s="57"/>
      <c r="G25" s="57"/>
      <c r="H25" s="58"/>
      <c r="I25" s="58"/>
      <c r="J25" s="58"/>
      <c r="K25" s="59"/>
      <c r="L25" s="59"/>
      <c r="M25" s="113"/>
      <c r="N25" s="273"/>
    </row>
    <row r="26" spans="1:14" s="52" customFormat="1" ht="14.25" customHeight="1">
      <c r="A26" s="269"/>
      <c r="B26" s="474" t="s">
        <v>51</v>
      </c>
      <c r="C26" s="474"/>
      <c r="D26" s="475"/>
      <c r="E26" s="476"/>
      <c r="F26" s="477"/>
      <c r="G26" s="61"/>
      <c r="H26" s="58"/>
      <c r="I26" s="58"/>
      <c r="J26" s="58"/>
      <c r="K26" s="51"/>
      <c r="L26" s="51"/>
      <c r="M26" s="112"/>
      <c r="N26" s="112"/>
    </row>
    <row r="27" spans="1:14" s="52" customFormat="1" ht="14.25" customHeight="1">
      <c r="A27" s="269"/>
      <c r="B27" s="62"/>
      <c r="C27" s="48"/>
      <c r="D27" s="63"/>
      <c r="E27" s="51"/>
      <c r="F27" s="51"/>
      <c r="G27" s="64"/>
      <c r="H27" s="469"/>
      <c r="I27" s="469"/>
      <c r="J27" s="64"/>
      <c r="K27" s="51"/>
      <c r="L27" s="51"/>
      <c r="M27" s="112"/>
      <c r="N27" s="112"/>
    </row>
    <row r="28" spans="1:14" s="52" customFormat="1" ht="18" customHeight="1">
      <c r="A28" s="271"/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360"/>
      <c r="M28" s="112"/>
      <c r="N28" s="112"/>
    </row>
    <row r="29" spans="1:14" ht="22.5" customHeight="1">
      <c r="C29" s="66"/>
      <c r="D29" s="67"/>
      <c r="E29" s="68"/>
      <c r="F29" s="68"/>
      <c r="G29" s="69"/>
      <c r="H29" s="69"/>
      <c r="I29" s="69"/>
      <c r="J29" s="69"/>
      <c r="K29" s="68"/>
      <c r="L29" s="68"/>
    </row>
    <row r="35" spans="1:13" s="70" customFormat="1" ht="22.5" customHeight="1">
      <c r="A35" s="264"/>
      <c r="B35" s="65"/>
      <c r="C35" s="11"/>
      <c r="D35" s="45"/>
      <c r="E35" s="11"/>
      <c r="F35" s="11" t="s">
        <v>52</v>
      </c>
      <c r="K35" s="11"/>
      <c r="L35" s="11"/>
      <c r="M35" s="11"/>
    </row>
  </sheetData>
  <sheetProtection algorithmName="SHA-512" hashValue="1uP8zj1ohVKWPjvMC1mIkR1Ziz0y+6b2DG9+T1rLNmRi7DitTTfuX3ultGZjSkd0RU4THknaCWy/YSaeQOeL5g==" saltValue="ZrUM013wkeA1+kPLchH1tw==" spinCount="100000" sheet="1" objects="1" scenarios="1" selectLockedCells="1"/>
  <mergeCells count="18">
    <mergeCell ref="M4:M5"/>
    <mergeCell ref="C2:K2"/>
    <mergeCell ref="B4:B5"/>
    <mergeCell ref="C4:C5"/>
    <mergeCell ref="D4:D5"/>
    <mergeCell ref="E4:F4"/>
    <mergeCell ref="H4:I4"/>
    <mergeCell ref="G4:G5"/>
    <mergeCell ref="B6:C6"/>
    <mergeCell ref="B13:C13"/>
    <mergeCell ref="J4:L4"/>
    <mergeCell ref="H27:I27"/>
    <mergeCell ref="B28:K28"/>
    <mergeCell ref="B22:F22"/>
    <mergeCell ref="C24:D24"/>
    <mergeCell ref="E24:H24"/>
    <mergeCell ref="B26:C26"/>
    <mergeCell ref="D26:F26"/>
  </mergeCells>
  <conditionalFormatting sqref="J7">
    <cfRule type="cellIs" dxfId="20" priority="29" operator="greaterThan">
      <formula>$M$7</formula>
    </cfRule>
  </conditionalFormatting>
  <conditionalFormatting sqref="J8">
    <cfRule type="cellIs" dxfId="19" priority="27" operator="greaterThan">
      <formula>$M$8</formula>
    </cfRule>
  </conditionalFormatting>
  <conditionalFormatting sqref="J9">
    <cfRule type="cellIs" dxfId="18" priority="26" operator="greaterThan">
      <formula>$M$9</formula>
    </cfRule>
  </conditionalFormatting>
  <conditionalFormatting sqref="J10">
    <cfRule type="cellIs" dxfId="17" priority="25" operator="greaterThan">
      <formula>$M$10</formula>
    </cfRule>
  </conditionalFormatting>
  <conditionalFormatting sqref="J11">
    <cfRule type="cellIs" dxfId="16" priority="24" operator="greaterThan">
      <formula>$M$11</formula>
    </cfRule>
  </conditionalFormatting>
  <conditionalFormatting sqref="J12">
    <cfRule type="cellIs" dxfId="15" priority="23" operator="greaterThan">
      <formula>$M$12</formula>
    </cfRule>
  </conditionalFormatting>
  <conditionalFormatting sqref="L6">
    <cfRule type="cellIs" dxfId="14" priority="15" operator="greaterThan">
      <formula>"$M$6"</formula>
    </cfRule>
  </conditionalFormatting>
  <conditionalFormatting sqref="L7">
    <cfRule type="cellIs" dxfId="13" priority="14" operator="greaterThan">
      <formula>"$M$7"</formula>
    </cfRule>
  </conditionalFormatting>
  <conditionalFormatting sqref="L8">
    <cfRule type="cellIs" dxfId="12" priority="13" operator="greaterThan">
      <formula>"$M$8"</formula>
    </cfRule>
  </conditionalFormatting>
  <conditionalFormatting sqref="L9">
    <cfRule type="cellIs" dxfId="11" priority="12" operator="greaterThan">
      <formula>"$M$9"</formula>
    </cfRule>
  </conditionalFormatting>
  <conditionalFormatting sqref="L10">
    <cfRule type="cellIs" dxfId="10" priority="11" operator="greaterThan">
      <formula>"$M$10"</formula>
    </cfRule>
  </conditionalFormatting>
  <conditionalFormatting sqref="L11">
    <cfRule type="cellIs" dxfId="9" priority="10" operator="greaterThan">
      <formula>"$M$11"</formula>
    </cfRule>
  </conditionalFormatting>
  <conditionalFormatting sqref="L12">
    <cfRule type="cellIs" dxfId="8" priority="9" operator="greaterThan">
      <formula>"$M$12"</formula>
    </cfRule>
  </conditionalFormatting>
  <conditionalFormatting sqref="K13">
    <cfRule type="cellIs" dxfId="7" priority="8" operator="greaterThan">
      <formula>"$M$13"</formula>
    </cfRule>
  </conditionalFormatting>
  <conditionalFormatting sqref="K14">
    <cfRule type="cellIs" dxfId="6" priority="7" operator="greaterThan">
      <formula>"$M$14"</formula>
    </cfRule>
  </conditionalFormatting>
  <conditionalFormatting sqref="K15">
    <cfRule type="cellIs" dxfId="5" priority="6" operator="greaterThan">
      <formula>"$M$15"</formula>
    </cfRule>
  </conditionalFormatting>
  <conditionalFormatting sqref="K16">
    <cfRule type="cellIs" dxfId="4" priority="5" operator="greaterThan">
      <formula>"$M$16"</formula>
    </cfRule>
  </conditionalFormatting>
  <conditionalFormatting sqref="K17">
    <cfRule type="cellIs" dxfId="3" priority="4" operator="greaterThan">
      <formula>"$M$17"</formula>
    </cfRule>
  </conditionalFormatting>
  <conditionalFormatting sqref="K18">
    <cfRule type="cellIs" dxfId="2" priority="3" operator="greaterThan">
      <formula>"M18"</formula>
    </cfRule>
  </conditionalFormatting>
  <conditionalFormatting sqref="K19">
    <cfRule type="cellIs" dxfId="1" priority="2" operator="greaterThan">
      <formula>"$M$19"</formula>
    </cfRule>
  </conditionalFormatting>
  <conditionalFormatting sqref="K20">
    <cfRule type="cellIs" dxfId="0" priority="1" operator="greaterThan">
      <formula>"$M$20"</formula>
    </cfRule>
  </conditionalFormatting>
  <pageMargins left="0.39370078740157483" right="0.39370078740157483" top="0.98425196850393704" bottom="0.9842519685039370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D1-Úvodní list</vt:lpstr>
      <vt:lpstr>D2-Přehled zdrojů financování</vt:lpstr>
      <vt:lpstr>D3a-Součtová tab. pro pr. 1</vt:lpstr>
      <vt:lpstr>D3b-Součtová tab. pro pr. 2 - 4</vt:lpstr>
      <vt:lpstr>D4-Přehled o úhradách plateb</vt:lpstr>
      <vt:lpstr>D5-Mzdové prostředky</vt:lpstr>
      <vt:lpstr>D6-Tábory</vt:lpstr>
      <vt:lpstr>D7-Vzdělávání</vt:lpstr>
      <vt:lpstr>D8-Zahraničí </vt:lpstr>
      <vt:lpstr>D9-Mládež_kraji-pr. 2</vt:lpstr>
      <vt:lpstr>'D1-Úvodní list'!Oblast_tisku</vt:lpstr>
      <vt:lpstr>'D3b-Součtová tab. pro pr. 2 - 4'!Oblast_tisku</vt:lpstr>
      <vt:lpstr>'D4-Přehled o úhradách plateb'!Oblast_tisku</vt:lpstr>
      <vt:lpstr>'D5-Mzdové prostředky'!Oblast_tisku</vt:lpstr>
      <vt:lpstr>'D6-Tábory'!Oblast_tisku</vt:lpstr>
      <vt:lpstr>'D7-Vzdělávání'!Oblast_tisku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2018-09-27T14:35:27Z</cp:lastPrinted>
  <dcterms:created xsi:type="dcterms:W3CDTF">2015-11-04T09:07:42Z</dcterms:created>
  <dcterms:modified xsi:type="dcterms:W3CDTF">2018-12-06T15:20:53Z</dcterms:modified>
</cp:coreProperties>
</file>