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hackova\Documents\Zucsr2018\zúčtování\VVŠ\konečná verze pro školy\"/>
    </mc:Choice>
  </mc:AlternateContent>
  <bookViews>
    <workbookView xWindow="0" yWindow="0" windowWidth="25410" windowHeight="1215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6" i="1" l="1"/>
  <c r="E156" i="1"/>
  <c r="D156" i="1"/>
  <c r="F153" i="1"/>
  <c r="E150" i="1"/>
  <c r="E153" i="1" s="1"/>
  <c r="D150" i="1"/>
  <c r="D153" i="1" s="1"/>
  <c r="F142" i="1"/>
  <c r="E142" i="1"/>
  <c r="D142" i="1"/>
  <c r="F140" i="1"/>
  <c r="E140" i="1"/>
  <c r="D140" i="1"/>
  <c r="F137" i="1"/>
  <c r="E137" i="1"/>
  <c r="D137" i="1"/>
  <c r="F134" i="1"/>
  <c r="E134" i="1"/>
  <c r="D134" i="1"/>
  <c r="F128" i="1"/>
  <c r="E128" i="1"/>
  <c r="D128" i="1"/>
  <c r="F125" i="1"/>
  <c r="E125" i="1"/>
  <c r="D125" i="1"/>
  <c r="F117" i="1"/>
  <c r="E117" i="1"/>
  <c r="D117" i="1"/>
  <c r="F114" i="1"/>
  <c r="E114" i="1"/>
  <c r="D114" i="1"/>
  <c r="F110" i="1"/>
  <c r="E110" i="1"/>
  <c r="D110" i="1"/>
  <c r="F105" i="1"/>
  <c r="E105" i="1"/>
  <c r="D105" i="1"/>
  <c r="F95" i="1"/>
  <c r="E95" i="1"/>
  <c r="D95" i="1"/>
  <c r="F74" i="1"/>
  <c r="E74" i="1"/>
  <c r="D74" i="1"/>
  <c r="F71" i="1"/>
  <c r="E71" i="1"/>
  <c r="D71" i="1"/>
  <c r="F68" i="1"/>
  <c r="E68" i="1"/>
  <c r="D68" i="1"/>
  <c r="F64" i="1"/>
  <c r="E64" i="1"/>
  <c r="D64" i="1"/>
  <c r="F61" i="1"/>
  <c r="E61" i="1"/>
  <c r="D61" i="1"/>
  <c r="F58" i="1"/>
  <c r="E58" i="1"/>
  <c r="D58" i="1"/>
  <c r="F53" i="1"/>
  <c r="E51" i="1"/>
  <c r="E53" i="1" s="1"/>
  <c r="D51" i="1"/>
  <c r="D53" i="1" s="1"/>
  <c r="F41" i="1"/>
  <c r="E41" i="1"/>
  <c r="D41" i="1"/>
  <c r="F36" i="1"/>
  <c r="E36" i="1"/>
  <c r="D36" i="1"/>
  <c r="F33" i="1"/>
  <c r="E33" i="1"/>
  <c r="D33" i="1"/>
  <c r="F18" i="1"/>
  <c r="E18" i="1"/>
  <c r="D18" i="1"/>
  <c r="F13" i="1"/>
  <c r="E13" i="1"/>
  <c r="D13" i="1"/>
  <c r="F10" i="1"/>
  <c r="E10" i="1"/>
  <c r="D10" i="1"/>
</calcChain>
</file>

<file path=xl/sharedStrings.xml><?xml version="1.0" encoding="utf-8"?>
<sst xmlns="http://schemas.openxmlformats.org/spreadsheetml/2006/main" count="278" uniqueCount="181">
  <si>
    <t>projekt</t>
  </si>
  <si>
    <t>Název obchodního partnera</t>
  </si>
  <si>
    <t>Dotace</t>
  </si>
  <si>
    <t>Skutečně čerpáno</t>
  </si>
  <si>
    <t>z toho investice</t>
  </si>
  <si>
    <t>1/SVV-18</t>
  </si>
  <si>
    <t>1-RVO/2018</t>
  </si>
  <si>
    <t xml:space="preserve">CELKEM Akademie múzických umění </t>
  </si>
  <si>
    <t>2/SVV-18</t>
  </si>
  <si>
    <t>2-RVO/2018</t>
  </si>
  <si>
    <t xml:space="preserve">CELKEM Akademie výtvarných umění </t>
  </si>
  <si>
    <t xml:space="preserve">8H17026      </t>
  </si>
  <si>
    <t xml:space="preserve">8X17040    </t>
  </si>
  <si>
    <t>3/SVV-18</t>
  </si>
  <si>
    <t>5-RVO/2018</t>
  </si>
  <si>
    <t>CELKEM Česká zemědělská univerzita</t>
  </si>
  <si>
    <t xml:space="preserve">7AMB17AT021      </t>
  </si>
  <si>
    <t xml:space="preserve">7AMB17DE025      </t>
  </si>
  <si>
    <t xml:space="preserve">7AMB17DE026      </t>
  </si>
  <si>
    <t xml:space="preserve">7AMB17FR020      </t>
  </si>
  <si>
    <t xml:space="preserve">7AMB17FR036      </t>
  </si>
  <si>
    <t xml:space="preserve">8H17019      </t>
  </si>
  <si>
    <t xml:space="preserve">8H17072      </t>
  </si>
  <si>
    <t xml:space="preserve">8X17013    </t>
  </si>
  <si>
    <t xml:space="preserve">8G15008  </t>
  </si>
  <si>
    <t>4/SVV-18</t>
  </si>
  <si>
    <t>6-RVO/2018</t>
  </si>
  <si>
    <t>LO1207</t>
  </si>
  <si>
    <t>LL1303</t>
  </si>
  <si>
    <t>8F15004</t>
  </si>
  <si>
    <t>CELKEM ČVUT</t>
  </si>
  <si>
    <t>5/SVV-18</t>
  </si>
  <si>
    <t>8-RVO/2018</t>
  </si>
  <si>
    <t>CELKEM JAMU</t>
  </si>
  <si>
    <t xml:space="preserve">7AMB17DE017      </t>
  </si>
  <si>
    <t>6/SVV-18</t>
  </si>
  <si>
    <t>9-RVO/2018</t>
  </si>
  <si>
    <t>LO1205</t>
  </si>
  <si>
    <t>CELKEM Jihočeská univerzita</t>
  </si>
  <si>
    <t xml:space="preserve">7AMB17AT030      </t>
  </si>
  <si>
    <t xml:space="preserve">7AMB17AT044      </t>
  </si>
  <si>
    <t xml:space="preserve">7AMB17FR011      </t>
  </si>
  <si>
    <t xml:space="preserve">7AMB17FR050      </t>
  </si>
  <si>
    <t xml:space="preserve">7D16003  </t>
  </si>
  <si>
    <t>7AMB17DE005</t>
  </si>
  <si>
    <t xml:space="preserve">8X17009    </t>
  </si>
  <si>
    <t>7/SVV-18</t>
  </si>
  <si>
    <t>10-RVO/201</t>
  </si>
  <si>
    <t>LO1214</t>
  </si>
  <si>
    <t>8A16002</t>
  </si>
  <si>
    <t>CELKEM Masarykova univerzita</t>
  </si>
  <si>
    <t xml:space="preserve">7AMB16PL001    </t>
  </si>
  <si>
    <t>Mendelova univerzita v Brně</t>
  </si>
  <si>
    <t xml:space="preserve">7AMB17AT027      </t>
  </si>
  <si>
    <t>8/SVV-18</t>
  </si>
  <si>
    <t>11-RVO/201</t>
  </si>
  <si>
    <t>CELKEM Mendelova univerzita</t>
  </si>
  <si>
    <t>9/SVV-18</t>
  </si>
  <si>
    <t>Ostravská univerzita</t>
  </si>
  <si>
    <t>13-RVO/201</t>
  </si>
  <si>
    <t>CELKEM Ostravská univerzita</t>
  </si>
  <si>
    <t>10/SVV-18</t>
  </si>
  <si>
    <t>Slezská univerzita v Opavě</t>
  </si>
  <si>
    <t>14-RVO/201</t>
  </si>
  <si>
    <t>CELKEM Slezská univerzita</t>
  </si>
  <si>
    <t>11/SVV-18</t>
  </si>
  <si>
    <t>Technická univerzita v Liberci</t>
  </si>
  <si>
    <t>15-RVO/201</t>
  </si>
  <si>
    <t>LO1201</t>
  </si>
  <si>
    <t>CELKEM Technická univerzita</t>
  </si>
  <si>
    <t>12/SVV-18</t>
  </si>
  <si>
    <t>Univerzita Hradec Králové</t>
  </si>
  <si>
    <t>17-RVO/201</t>
  </si>
  <si>
    <t>CELKEM  Univerzita Hradec Králové</t>
  </si>
  <si>
    <t>13/SVV-18</t>
  </si>
  <si>
    <t>19-RVO/201</t>
  </si>
  <si>
    <t>CELKEM  UJEP</t>
  </si>
  <si>
    <t xml:space="preserve">7AMB17DE014      </t>
  </si>
  <si>
    <t xml:space="preserve">7AMB17FR027      </t>
  </si>
  <si>
    <t xml:space="preserve">7AMB17FR028      </t>
  </si>
  <si>
    <t xml:space="preserve">7AMB17FR029      </t>
  </si>
  <si>
    <t xml:space="preserve">7AMB17FR030      </t>
  </si>
  <si>
    <t xml:space="preserve">7AMB17FR046      </t>
  </si>
  <si>
    <t xml:space="preserve">7AMB17FR051      </t>
  </si>
  <si>
    <t xml:space="preserve">8X17026    </t>
  </si>
  <si>
    <t xml:space="preserve">8X17028    </t>
  </si>
  <si>
    <t>LTT17019</t>
  </si>
  <si>
    <t xml:space="preserve">7AMB17AT043      </t>
  </si>
  <si>
    <t xml:space="preserve">7AMB17AT046      </t>
  </si>
  <si>
    <t xml:space="preserve">7AMB17AT058      </t>
  </si>
  <si>
    <t xml:space="preserve">8G15027  </t>
  </si>
  <si>
    <t>14/SVV-18</t>
  </si>
  <si>
    <t>20-RVO/201</t>
  </si>
  <si>
    <t>8F15001</t>
  </si>
  <si>
    <t>Univerzita Karlova v Praze</t>
  </si>
  <si>
    <t>8F15002</t>
  </si>
  <si>
    <t>7E13034</t>
  </si>
  <si>
    <t>7E13069</t>
  </si>
  <si>
    <t>CELKEM Univerzita Karlova</t>
  </si>
  <si>
    <t xml:space="preserve">7AMB17AT054      </t>
  </si>
  <si>
    <t xml:space="preserve">7AMB17DE009      </t>
  </si>
  <si>
    <t xml:space="preserve">7AMB17DE034      </t>
  </si>
  <si>
    <t xml:space="preserve">7AMB17FR026      </t>
  </si>
  <si>
    <t xml:space="preserve">7AMB17FR048      </t>
  </si>
  <si>
    <t xml:space="preserve">8H17065      </t>
  </si>
  <si>
    <t>15/SVV-18</t>
  </si>
  <si>
    <t>21-RVO/201</t>
  </si>
  <si>
    <t>LO1204</t>
  </si>
  <si>
    <t>CELKEM Univerzita Palackého</t>
  </si>
  <si>
    <t>16/SVV-18</t>
  </si>
  <si>
    <t>Univerzita Pardubice</t>
  </si>
  <si>
    <t>22-RVO/201</t>
  </si>
  <si>
    <t xml:space="preserve">7AMB17FR058      </t>
  </si>
  <si>
    <t>LL1302</t>
  </si>
  <si>
    <t>CELKEM Univerzita Pardubice</t>
  </si>
  <si>
    <t xml:space="preserve">8X17021    </t>
  </si>
  <si>
    <t>17/SVV-18</t>
  </si>
  <si>
    <t>23-RVO/201</t>
  </si>
  <si>
    <t>CELKEM Univerzita Tomáše Bati</t>
  </si>
  <si>
    <t>18/SVV-18</t>
  </si>
  <si>
    <t>24-RVO/201</t>
  </si>
  <si>
    <t>CELKEM VFU</t>
  </si>
  <si>
    <t xml:space="preserve">7AMB17AT028      </t>
  </si>
  <si>
    <t xml:space="preserve">8X17039    </t>
  </si>
  <si>
    <t xml:space="preserve">8X17046    </t>
  </si>
  <si>
    <t>19/SVV-18</t>
  </si>
  <si>
    <t>25-RVO/201</t>
  </si>
  <si>
    <t>LO1203</t>
  </si>
  <si>
    <t>LO1208</t>
  </si>
  <si>
    <t>CELKEM Vysoká škola báňská</t>
  </si>
  <si>
    <t>20/SVV-18</t>
  </si>
  <si>
    <t>26-RVO/201</t>
  </si>
  <si>
    <t>CELKEM Vysoká škola ekonomická</t>
  </si>
  <si>
    <t xml:space="preserve">8H17043      </t>
  </si>
  <si>
    <t xml:space="preserve">8X17020    </t>
  </si>
  <si>
    <t xml:space="preserve">8X17059    </t>
  </si>
  <si>
    <t>21/SVV-18</t>
  </si>
  <si>
    <t>28-RVO/201</t>
  </si>
  <si>
    <t>CELKEM VŠCHT</t>
  </si>
  <si>
    <t>22/SVV-18</t>
  </si>
  <si>
    <t>29-RVO/201</t>
  </si>
  <si>
    <t>CELKEM VŠTE</t>
  </si>
  <si>
    <t>23/SVV-18</t>
  </si>
  <si>
    <t>30-RVO/201</t>
  </si>
  <si>
    <t>CELKEM VŠUP</t>
  </si>
  <si>
    <t>31-RVO/201</t>
  </si>
  <si>
    <t>CELKEM VŠPJ</t>
  </si>
  <si>
    <t xml:space="preserve">8H17027      </t>
  </si>
  <si>
    <t>Vysoké učení technické v Brně</t>
  </si>
  <si>
    <t xml:space="preserve">8H17074      </t>
  </si>
  <si>
    <t xml:space="preserve">8X17030    </t>
  </si>
  <si>
    <t xml:space="preserve">8X17060    </t>
  </si>
  <si>
    <t>24/SVV-18</t>
  </si>
  <si>
    <t>32-RVO/201</t>
  </si>
  <si>
    <t>LO1202</t>
  </si>
  <si>
    <t>LO1210</t>
  </si>
  <si>
    <t>LO1211</t>
  </si>
  <si>
    <t>8A15001</t>
  </si>
  <si>
    <t>CELKEM VUT</t>
  </si>
  <si>
    <t>25/VV-18</t>
  </si>
  <si>
    <t>Západočeská univerzita v Plzni</t>
  </si>
  <si>
    <t>34-RVO/201</t>
  </si>
  <si>
    <t>CELKEM Západočeská univerzita</t>
  </si>
  <si>
    <t xml:space="preserve">              Seznam končících projektů  finančního vypořádání  VVŠ</t>
  </si>
  <si>
    <t>Akademie múzických umění v Praze</t>
  </si>
  <si>
    <t>Akademie výtvarných umění v Praze</t>
  </si>
  <si>
    <t>Česká zemědělská univerzita v Praze</t>
  </si>
  <si>
    <t>Jihočeská univerzita v Českých Budějovicích</t>
  </si>
  <si>
    <t>Janáčkova akademie múzických umění v Brně</t>
  </si>
  <si>
    <t>Univerzita Palackého v Olomouci</t>
  </si>
  <si>
    <t>Univerzita Tomáše Bati ve Zlíně</t>
  </si>
  <si>
    <t>Vysoká škola ekonomická v Praze</t>
  </si>
  <si>
    <t xml:space="preserve">Masarykova univerzita </t>
  </si>
  <si>
    <t>České vysoké učení technické v Praze</t>
  </si>
  <si>
    <t>Univerzita Jana Evangelisty Purkyně v Ústí nad Labem</t>
  </si>
  <si>
    <t>Veterinární a farmaceutická univerzita Brno</t>
  </si>
  <si>
    <t>Vysoká škola báňská - Technická univerzita Ostrava</t>
  </si>
  <si>
    <t>Vysoká škola chemicko-technologická v Praze</t>
  </si>
  <si>
    <t>Vysoká škola technická a ekonomická v ČB</t>
  </si>
  <si>
    <t>Vysoká škola uměleckoprůmyslová v Praze</t>
  </si>
  <si>
    <t>Vysoká škola polytechnická Jihlava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</si>
</sst>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.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2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4" fillId="0" borderId="3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vertical="top" wrapText="1"/>
    </xf>
    <xf numFmtId="4" fontId="0" fillId="0" borderId="4" xfId="0" applyNumberFormat="1" applyBorder="1"/>
    <xf numFmtId="4" fontId="1" fillId="0" borderId="4" xfId="0" applyNumberFormat="1" applyFont="1" applyBorder="1"/>
    <xf numFmtId="164" fontId="2" fillId="0" borderId="5" xfId="0" applyNumberFormat="1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/>
    </xf>
    <xf numFmtId="4" fontId="4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horizontal="left" vertical="top" wrapText="1"/>
    </xf>
    <xf numFmtId="4" fontId="4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 vertical="top" wrapText="1"/>
    </xf>
    <xf numFmtId="164" fontId="2" fillId="0" borderId="7" xfId="0" applyNumberFormat="1" applyFont="1" applyBorder="1" applyAlignment="1">
      <alignment vertical="top" wrapText="1"/>
    </xf>
    <xf numFmtId="164" fontId="3" fillId="0" borderId="7" xfId="0" applyNumberFormat="1" applyFont="1" applyBorder="1" applyAlignment="1">
      <alignment vertical="top" wrapText="1"/>
    </xf>
    <xf numFmtId="4" fontId="0" fillId="0" borderId="7" xfId="0" applyNumberFormat="1" applyBorder="1"/>
    <xf numFmtId="4" fontId="0" fillId="0" borderId="7" xfId="0" applyNumberFormat="1" applyFont="1" applyBorder="1"/>
    <xf numFmtId="4" fontId="1" fillId="0" borderId="7" xfId="0" applyNumberFormat="1" applyFont="1" applyBorder="1"/>
    <xf numFmtId="0" fontId="3" fillId="0" borderId="8" xfId="0" applyFont="1" applyBorder="1" applyAlignment="1">
      <alignment horizontal="left" vertical="top" wrapText="1"/>
    </xf>
    <xf numFmtId="164" fontId="3" fillId="0" borderId="8" xfId="0" applyNumberFormat="1" applyFont="1" applyBorder="1" applyAlignment="1">
      <alignment vertical="top" wrapText="1"/>
    </xf>
    <xf numFmtId="0" fontId="3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164" fontId="2" fillId="0" borderId="9" xfId="0" applyNumberFormat="1" applyFont="1" applyBorder="1" applyAlignment="1">
      <alignment vertical="top"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56"/>
  <sheetViews>
    <sheetView tabSelected="1" topLeftCell="A127" workbookViewId="0">
      <selection activeCell="I146" sqref="I146"/>
    </sheetView>
  </sheetViews>
  <sheetFormatPr defaultRowHeight="15" x14ac:dyDescent="0.25"/>
  <cols>
    <col min="1" max="1" width="14.28515625" customWidth="1"/>
    <col min="2" max="2" width="14.85546875" customWidth="1"/>
    <col min="3" max="3" width="51.42578125" customWidth="1"/>
    <col min="4" max="4" width="15" customWidth="1"/>
    <col min="5" max="5" width="16.28515625" customWidth="1"/>
    <col min="6" max="6" width="13.5703125" customWidth="1"/>
  </cols>
  <sheetData>
    <row r="3" spans="1:6" ht="28.5" x14ac:dyDescent="0.45">
      <c r="A3" s="22" t="s">
        <v>163</v>
      </c>
    </row>
    <row r="6" spans="1:6" ht="15.75" thickBot="1" x14ac:dyDescent="0.3"/>
    <row r="7" spans="1:6" ht="30.75" thickBot="1" x14ac:dyDescent="0.3">
      <c r="B7" s="23" t="s">
        <v>0</v>
      </c>
      <c r="C7" s="23" t="s">
        <v>1</v>
      </c>
      <c r="D7" s="23" t="s">
        <v>2</v>
      </c>
      <c r="E7" s="23" t="s">
        <v>3</v>
      </c>
      <c r="F7" s="24" t="s">
        <v>4</v>
      </c>
    </row>
    <row r="8" spans="1:6" x14ac:dyDescent="0.25">
      <c r="B8" s="7" t="s">
        <v>5</v>
      </c>
      <c r="C8" s="7" t="s">
        <v>164</v>
      </c>
      <c r="D8" s="8">
        <v>3904810</v>
      </c>
      <c r="E8" s="8">
        <v>3904810</v>
      </c>
      <c r="F8" s="1"/>
    </row>
    <row r="9" spans="1:6" x14ac:dyDescent="0.25">
      <c r="B9" s="9" t="s">
        <v>6</v>
      </c>
      <c r="C9" s="9" t="s">
        <v>164</v>
      </c>
      <c r="D9" s="10">
        <v>16003434</v>
      </c>
      <c r="E9" s="10">
        <v>16003434</v>
      </c>
      <c r="F9" s="2">
        <v>350000</v>
      </c>
    </row>
    <row r="10" spans="1:6" ht="14.25" customHeight="1" x14ac:dyDescent="0.25">
      <c r="B10" s="9"/>
      <c r="C10" s="11" t="s">
        <v>7</v>
      </c>
      <c r="D10" s="12">
        <f>SUM(D8:D9)</f>
        <v>19908244</v>
      </c>
      <c r="E10" s="12">
        <f>SUM(E8:E9)</f>
        <v>19908244</v>
      </c>
      <c r="F10" s="3">
        <f>SUM(F8:F9)</f>
        <v>350000</v>
      </c>
    </row>
    <row r="11" spans="1:6" ht="15.75" customHeight="1" x14ac:dyDescent="0.25">
      <c r="B11" s="9" t="s">
        <v>8</v>
      </c>
      <c r="C11" s="9" t="s">
        <v>165</v>
      </c>
      <c r="D11" s="13">
        <v>935102</v>
      </c>
      <c r="E11" s="13">
        <v>935102</v>
      </c>
      <c r="F11" s="2"/>
    </row>
    <row r="12" spans="1:6" ht="15.75" customHeight="1" x14ac:dyDescent="0.25">
      <c r="B12" s="9" t="s">
        <v>9</v>
      </c>
      <c r="C12" s="9" t="s">
        <v>165</v>
      </c>
      <c r="D12" s="13">
        <v>4162707</v>
      </c>
      <c r="E12" s="13">
        <v>4162707</v>
      </c>
      <c r="F12" s="2">
        <v>610000</v>
      </c>
    </row>
    <row r="13" spans="1:6" ht="15.75" customHeight="1" x14ac:dyDescent="0.25">
      <c r="B13" s="9"/>
      <c r="C13" s="11" t="s">
        <v>10</v>
      </c>
      <c r="D13" s="12">
        <f>SUM(D11:D12)</f>
        <v>5097809</v>
      </c>
      <c r="E13" s="12">
        <f>SUM(E11:E12)</f>
        <v>5097809</v>
      </c>
      <c r="F13" s="3">
        <f>SUM(F11:F12)</f>
        <v>610000</v>
      </c>
    </row>
    <row r="14" spans="1:6" x14ac:dyDescent="0.25">
      <c r="B14" s="9" t="s">
        <v>11</v>
      </c>
      <c r="C14" s="9" t="s">
        <v>166</v>
      </c>
      <c r="D14" s="13">
        <v>265000</v>
      </c>
      <c r="E14" s="14">
        <v>265000</v>
      </c>
      <c r="F14" s="2"/>
    </row>
    <row r="15" spans="1:6" x14ac:dyDescent="0.25">
      <c r="B15" s="9" t="s">
        <v>12</v>
      </c>
      <c r="C15" s="9" t="s">
        <v>166</v>
      </c>
      <c r="D15" s="13">
        <v>230000</v>
      </c>
      <c r="E15" s="14">
        <v>150631</v>
      </c>
      <c r="F15" s="2"/>
    </row>
    <row r="16" spans="1:6" x14ac:dyDescent="0.25">
      <c r="B16" s="9" t="s">
        <v>13</v>
      </c>
      <c r="C16" s="9" t="s">
        <v>166</v>
      </c>
      <c r="D16" s="13">
        <v>48758880</v>
      </c>
      <c r="E16" s="14">
        <v>48758880</v>
      </c>
      <c r="F16" s="3"/>
    </row>
    <row r="17" spans="2:6" x14ac:dyDescent="0.25">
      <c r="B17" s="9" t="s">
        <v>14</v>
      </c>
      <c r="C17" s="9" t="s">
        <v>166</v>
      </c>
      <c r="D17" s="13">
        <v>255552468</v>
      </c>
      <c r="E17" s="14">
        <v>255552468</v>
      </c>
      <c r="F17" s="4">
        <v>14885000</v>
      </c>
    </row>
    <row r="18" spans="2:6" ht="15" customHeight="1" x14ac:dyDescent="0.25">
      <c r="B18" s="11"/>
      <c r="C18" s="11" t="s">
        <v>15</v>
      </c>
      <c r="D18" s="12">
        <f>SUM(D14:D17)</f>
        <v>304806348</v>
      </c>
      <c r="E18" s="12">
        <f>SUM(E14:E17)</f>
        <v>304726979</v>
      </c>
      <c r="F18" s="3">
        <f>SUM(F14:F17)</f>
        <v>14885000</v>
      </c>
    </row>
    <row r="19" spans="2:6" x14ac:dyDescent="0.25">
      <c r="B19" s="9" t="s">
        <v>16</v>
      </c>
      <c r="C19" s="9" t="s">
        <v>173</v>
      </c>
      <c r="D19" s="13">
        <v>120000</v>
      </c>
      <c r="E19" s="14">
        <v>120000</v>
      </c>
      <c r="F19" s="4"/>
    </row>
    <row r="20" spans="2:6" x14ac:dyDescent="0.25">
      <c r="B20" s="9" t="s">
        <v>17</v>
      </c>
      <c r="C20" s="9" t="s">
        <v>173</v>
      </c>
      <c r="D20" s="13">
        <v>200000</v>
      </c>
      <c r="E20" s="14">
        <v>200000</v>
      </c>
      <c r="F20" s="4"/>
    </row>
    <row r="21" spans="2:6" x14ac:dyDescent="0.25">
      <c r="B21" s="9" t="s">
        <v>18</v>
      </c>
      <c r="C21" s="9" t="s">
        <v>173</v>
      </c>
      <c r="D21" s="13">
        <v>190000</v>
      </c>
      <c r="E21" s="14">
        <v>190000</v>
      </c>
      <c r="F21" s="4"/>
    </row>
    <row r="22" spans="2:6" x14ac:dyDescent="0.25">
      <c r="B22" s="9" t="s">
        <v>19</v>
      </c>
      <c r="C22" s="9" t="s">
        <v>173</v>
      </c>
      <c r="D22" s="13">
        <v>108000</v>
      </c>
      <c r="E22" s="14">
        <v>50958</v>
      </c>
      <c r="F22" s="4"/>
    </row>
    <row r="23" spans="2:6" x14ac:dyDescent="0.25">
      <c r="B23" s="9" t="s">
        <v>20</v>
      </c>
      <c r="C23" s="9" t="s">
        <v>173</v>
      </c>
      <c r="D23" s="13">
        <v>108000</v>
      </c>
      <c r="E23" s="14">
        <v>108000</v>
      </c>
      <c r="F23" s="4"/>
    </row>
    <row r="24" spans="2:6" x14ac:dyDescent="0.25">
      <c r="B24" s="9" t="s">
        <v>21</v>
      </c>
      <c r="C24" s="9" t="s">
        <v>173</v>
      </c>
      <c r="D24" s="13">
        <v>263000</v>
      </c>
      <c r="E24" s="14">
        <v>263000</v>
      </c>
      <c r="F24" s="4"/>
    </row>
    <row r="25" spans="2:6" x14ac:dyDescent="0.25">
      <c r="B25" s="9" t="s">
        <v>22</v>
      </c>
      <c r="C25" s="9" t="s">
        <v>173</v>
      </c>
      <c r="D25" s="13">
        <v>169000</v>
      </c>
      <c r="E25" s="14">
        <v>169000</v>
      </c>
      <c r="F25" s="4"/>
    </row>
    <row r="26" spans="2:6" x14ac:dyDescent="0.25">
      <c r="B26" s="9" t="s">
        <v>23</v>
      </c>
      <c r="C26" s="9" t="s">
        <v>173</v>
      </c>
      <c r="D26" s="13">
        <v>250000</v>
      </c>
      <c r="E26" s="14">
        <v>250000</v>
      </c>
      <c r="F26" s="4"/>
    </row>
    <row r="27" spans="2:6" x14ac:dyDescent="0.25">
      <c r="B27" s="9" t="s">
        <v>24</v>
      </c>
      <c r="C27" s="9" t="s">
        <v>173</v>
      </c>
      <c r="D27" s="13">
        <v>1219000</v>
      </c>
      <c r="E27" s="14">
        <v>1219000</v>
      </c>
      <c r="F27" s="4"/>
    </row>
    <row r="28" spans="2:6" x14ac:dyDescent="0.25">
      <c r="B28" s="9" t="s">
        <v>25</v>
      </c>
      <c r="C28" s="9" t="s">
        <v>173</v>
      </c>
      <c r="D28" s="13">
        <v>113951128</v>
      </c>
      <c r="E28" s="14">
        <v>113951128</v>
      </c>
      <c r="F28" s="4"/>
    </row>
    <row r="29" spans="2:6" x14ac:dyDescent="0.25">
      <c r="B29" s="9" t="s">
        <v>26</v>
      </c>
      <c r="C29" s="9" t="s">
        <v>173</v>
      </c>
      <c r="D29" s="13">
        <v>734025740</v>
      </c>
      <c r="E29" s="14">
        <v>734025740</v>
      </c>
      <c r="F29" s="4"/>
    </row>
    <row r="30" spans="2:6" x14ac:dyDescent="0.25">
      <c r="B30" s="9" t="s">
        <v>27</v>
      </c>
      <c r="C30" s="9" t="s">
        <v>173</v>
      </c>
      <c r="D30" s="13">
        <v>4607000</v>
      </c>
      <c r="E30" s="14">
        <v>4607000</v>
      </c>
      <c r="F30" s="4"/>
    </row>
    <row r="31" spans="2:6" x14ac:dyDescent="0.25">
      <c r="B31" s="9" t="s">
        <v>28</v>
      </c>
      <c r="C31" s="9" t="s">
        <v>173</v>
      </c>
      <c r="D31" s="13">
        <v>9116000</v>
      </c>
      <c r="E31" s="14">
        <v>9116000</v>
      </c>
      <c r="F31" s="4"/>
    </row>
    <row r="32" spans="2:6" x14ac:dyDescent="0.25">
      <c r="B32" s="9" t="s">
        <v>29</v>
      </c>
      <c r="C32" s="9" t="s">
        <v>173</v>
      </c>
      <c r="D32" s="13">
        <v>1848000</v>
      </c>
      <c r="E32" s="14">
        <v>1848000</v>
      </c>
      <c r="F32" s="4"/>
    </row>
    <row r="33" spans="2:6" x14ac:dyDescent="0.25">
      <c r="B33" s="11"/>
      <c r="C33" s="11" t="s">
        <v>30</v>
      </c>
      <c r="D33" s="12">
        <f>SUM(D19:D32)</f>
        <v>866174868</v>
      </c>
      <c r="E33" s="12">
        <f>SUM(E19:E32)</f>
        <v>866117826</v>
      </c>
      <c r="F33" s="3">
        <f>SUM(F19:F32)</f>
        <v>0</v>
      </c>
    </row>
    <row r="34" spans="2:6" ht="15" customHeight="1" x14ac:dyDescent="0.25">
      <c r="B34" s="9" t="s">
        <v>31</v>
      </c>
      <c r="C34" s="9" t="s">
        <v>168</v>
      </c>
      <c r="D34" s="13">
        <v>1380074</v>
      </c>
      <c r="E34" s="15">
        <v>1380074</v>
      </c>
      <c r="F34" s="4"/>
    </row>
    <row r="35" spans="2:6" x14ac:dyDescent="0.25">
      <c r="B35" s="9" t="s">
        <v>32</v>
      </c>
      <c r="C35" s="9" t="s">
        <v>168</v>
      </c>
      <c r="D35" s="13">
        <v>4380410</v>
      </c>
      <c r="E35" s="15">
        <v>4380410</v>
      </c>
      <c r="F35" s="4"/>
    </row>
    <row r="36" spans="2:6" x14ac:dyDescent="0.25">
      <c r="B36" s="11"/>
      <c r="C36" s="11" t="s">
        <v>33</v>
      </c>
      <c r="D36" s="12">
        <f>SUM(D34:D35)</f>
        <v>5760484</v>
      </c>
      <c r="E36" s="12">
        <f>SUM(E34:E35)</f>
        <v>5760484</v>
      </c>
      <c r="F36" s="3">
        <f>SUM(F34:F35)</f>
        <v>0</v>
      </c>
    </row>
    <row r="37" spans="2:6" ht="15" customHeight="1" x14ac:dyDescent="0.25">
      <c r="B37" s="9" t="s">
        <v>34</v>
      </c>
      <c r="C37" s="9" t="s">
        <v>167</v>
      </c>
      <c r="D37" s="13">
        <v>172000</v>
      </c>
      <c r="E37" s="14">
        <v>123905.35</v>
      </c>
      <c r="F37" s="4"/>
    </row>
    <row r="38" spans="2:6" ht="15" customHeight="1" x14ac:dyDescent="0.25">
      <c r="B38" s="9" t="s">
        <v>35</v>
      </c>
      <c r="C38" s="9" t="s">
        <v>167</v>
      </c>
      <c r="D38" s="13">
        <v>37919784</v>
      </c>
      <c r="E38" s="14">
        <v>37919784</v>
      </c>
      <c r="F38" s="4"/>
    </row>
    <row r="39" spans="2:6" ht="15" customHeight="1" x14ac:dyDescent="0.25">
      <c r="B39" s="9" t="s">
        <v>36</v>
      </c>
      <c r="C39" s="9" t="s">
        <v>167</v>
      </c>
      <c r="D39" s="13">
        <v>226647182</v>
      </c>
      <c r="E39" s="14">
        <v>226647182</v>
      </c>
      <c r="F39" s="4">
        <v>22624740</v>
      </c>
    </row>
    <row r="40" spans="2:6" ht="15" customHeight="1" x14ac:dyDescent="0.25">
      <c r="B40" s="9" t="s">
        <v>37</v>
      </c>
      <c r="C40" s="9" t="s">
        <v>167</v>
      </c>
      <c r="D40" s="13">
        <v>50642000</v>
      </c>
      <c r="E40" s="14">
        <v>50642000</v>
      </c>
      <c r="F40" s="4"/>
    </row>
    <row r="41" spans="2:6" x14ac:dyDescent="0.25">
      <c r="B41" s="11"/>
      <c r="C41" s="11" t="s">
        <v>38</v>
      </c>
      <c r="D41" s="12">
        <f>SUM(D37:D40)</f>
        <v>315380966</v>
      </c>
      <c r="E41" s="12">
        <f>SUM(E37:E40)</f>
        <v>315332871.35000002</v>
      </c>
      <c r="F41" s="3">
        <f>SUM(F37:F40)</f>
        <v>22624740</v>
      </c>
    </row>
    <row r="42" spans="2:6" x14ac:dyDescent="0.25">
      <c r="B42" s="9" t="s">
        <v>39</v>
      </c>
      <c r="C42" s="9" t="s">
        <v>172</v>
      </c>
      <c r="D42" s="13">
        <v>110000</v>
      </c>
      <c r="E42" s="14">
        <v>110000</v>
      </c>
      <c r="F42" s="4"/>
    </row>
    <row r="43" spans="2:6" x14ac:dyDescent="0.25">
      <c r="B43" s="9" t="s">
        <v>40</v>
      </c>
      <c r="C43" s="9" t="s">
        <v>172</v>
      </c>
      <c r="D43" s="13">
        <v>170000</v>
      </c>
      <c r="E43" s="14">
        <v>55376.37</v>
      </c>
      <c r="F43" s="4"/>
    </row>
    <row r="44" spans="2:6" x14ac:dyDescent="0.25">
      <c r="B44" s="9" t="s">
        <v>41</v>
      </c>
      <c r="C44" s="9" t="s">
        <v>172</v>
      </c>
      <c r="D44" s="13">
        <v>108000</v>
      </c>
      <c r="E44" s="14">
        <v>79483</v>
      </c>
      <c r="F44" s="4"/>
    </row>
    <row r="45" spans="2:6" x14ac:dyDescent="0.25">
      <c r="B45" s="9" t="s">
        <v>42</v>
      </c>
      <c r="C45" s="9" t="s">
        <v>172</v>
      </c>
      <c r="D45" s="13">
        <v>108000</v>
      </c>
      <c r="E45" s="14">
        <v>97846</v>
      </c>
      <c r="F45" s="4"/>
    </row>
    <row r="46" spans="2:6" x14ac:dyDescent="0.25">
      <c r="B46" s="9" t="s">
        <v>43</v>
      </c>
      <c r="C46" s="9" t="s">
        <v>172</v>
      </c>
      <c r="D46" s="13">
        <v>4924000</v>
      </c>
      <c r="E46" s="14">
        <v>4924000</v>
      </c>
      <c r="F46" s="4"/>
    </row>
    <row r="47" spans="2:6" x14ac:dyDescent="0.25">
      <c r="B47" s="9" t="s">
        <v>44</v>
      </c>
      <c r="C47" s="9" t="s">
        <v>172</v>
      </c>
      <c r="D47" s="13">
        <v>200000</v>
      </c>
      <c r="E47" s="14">
        <v>0</v>
      </c>
      <c r="F47" s="4"/>
    </row>
    <row r="48" spans="2:6" x14ac:dyDescent="0.25">
      <c r="B48" s="9" t="s">
        <v>45</v>
      </c>
      <c r="C48" s="9" t="s">
        <v>172</v>
      </c>
      <c r="D48" s="13">
        <v>247000</v>
      </c>
      <c r="E48" s="14">
        <v>247000</v>
      </c>
      <c r="F48" s="4"/>
    </row>
    <row r="49" spans="2:6" x14ac:dyDescent="0.25">
      <c r="B49" s="9" t="s">
        <v>46</v>
      </c>
      <c r="C49" s="9" t="s">
        <v>172</v>
      </c>
      <c r="D49" s="13">
        <v>138308154</v>
      </c>
      <c r="E49" s="14">
        <v>138308154</v>
      </c>
      <c r="F49" s="4"/>
    </row>
    <row r="50" spans="2:6" x14ac:dyDescent="0.25">
      <c r="B50" s="9" t="s">
        <v>47</v>
      </c>
      <c r="C50" s="9" t="s">
        <v>172</v>
      </c>
      <c r="D50" s="13">
        <v>728233412</v>
      </c>
      <c r="E50" s="14">
        <v>728233412</v>
      </c>
      <c r="F50" s="4">
        <v>14200000</v>
      </c>
    </row>
    <row r="51" spans="2:6" x14ac:dyDescent="0.25">
      <c r="B51" s="9" t="s">
        <v>48</v>
      </c>
      <c r="C51" s="9" t="s">
        <v>172</v>
      </c>
      <c r="D51" s="13">
        <f>68810000</f>
        <v>68810000</v>
      </c>
      <c r="E51" s="13">
        <f>67810000+1000000</f>
        <v>68810000</v>
      </c>
      <c r="F51" s="4">
        <v>1000000</v>
      </c>
    </row>
    <row r="52" spans="2:6" x14ac:dyDescent="0.25">
      <c r="B52" s="9" t="s">
        <v>49</v>
      </c>
      <c r="C52" s="9" t="s">
        <v>172</v>
      </c>
      <c r="D52" s="13">
        <v>2920000</v>
      </c>
      <c r="E52" s="13">
        <v>2920000</v>
      </c>
      <c r="F52" s="4"/>
    </row>
    <row r="53" spans="2:6" x14ac:dyDescent="0.25">
      <c r="B53" s="9"/>
      <c r="C53" s="11" t="s">
        <v>50</v>
      </c>
      <c r="D53" s="12">
        <f>SUM(D42:D52)</f>
        <v>944138566</v>
      </c>
      <c r="E53" s="12">
        <f>SUM(E42:E52)</f>
        <v>943785271.37</v>
      </c>
      <c r="F53" s="3">
        <f>SUM(F42:F52)</f>
        <v>15200000</v>
      </c>
    </row>
    <row r="54" spans="2:6" x14ac:dyDescent="0.25">
      <c r="B54" s="9" t="s">
        <v>51</v>
      </c>
      <c r="C54" s="9" t="s">
        <v>52</v>
      </c>
      <c r="D54" s="13">
        <v>200000</v>
      </c>
      <c r="E54" s="14">
        <v>2000000</v>
      </c>
      <c r="F54" s="4"/>
    </row>
    <row r="55" spans="2:6" x14ac:dyDescent="0.25">
      <c r="B55" s="9" t="s">
        <v>53</v>
      </c>
      <c r="C55" s="9" t="s">
        <v>52</v>
      </c>
      <c r="D55" s="13">
        <v>175000</v>
      </c>
      <c r="E55" s="14">
        <v>175000</v>
      </c>
      <c r="F55" s="4"/>
    </row>
    <row r="56" spans="2:6" x14ac:dyDescent="0.25">
      <c r="B56" s="9" t="s">
        <v>54</v>
      </c>
      <c r="C56" s="9" t="s">
        <v>52</v>
      </c>
      <c r="D56" s="13">
        <v>33595792</v>
      </c>
      <c r="E56" s="14">
        <v>33595792</v>
      </c>
      <c r="F56" s="4"/>
    </row>
    <row r="57" spans="2:6" x14ac:dyDescent="0.25">
      <c r="B57" s="9" t="s">
        <v>55</v>
      </c>
      <c r="C57" s="9" t="s">
        <v>52</v>
      </c>
      <c r="D57" s="13">
        <v>187501044</v>
      </c>
      <c r="E57" s="14">
        <v>187501044</v>
      </c>
      <c r="F57" s="4"/>
    </row>
    <row r="58" spans="2:6" x14ac:dyDescent="0.25">
      <c r="B58" s="11"/>
      <c r="C58" s="11" t="s">
        <v>56</v>
      </c>
      <c r="D58" s="12">
        <f>SUM(D54:D57)</f>
        <v>221471836</v>
      </c>
      <c r="E58" s="12">
        <f>SUM(E54:E57)</f>
        <v>223271836</v>
      </c>
      <c r="F58" s="3">
        <f>SUM(F54:F57)</f>
        <v>0</v>
      </c>
    </row>
    <row r="59" spans="2:6" x14ac:dyDescent="0.25">
      <c r="B59" s="9" t="s">
        <v>57</v>
      </c>
      <c r="C59" s="9" t="s">
        <v>58</v>
      </c>
      <c r="D59" s="13">
        <v>21036144</v>
      </c>
      <c r="E59" s="13">
        <v>21036144</v>
      </c>
      <c r="F59" s="4"/>
    </row>
    <row r="60" spans="2:6" x14ac:dyDescent="0.25">
      <c r="B60" s="9" t="s">
        <v>59</v>
      </c>
      <c r="C60" s="9" t="s">
        <v>58</v>
      </c>
      <c r="D60" s="13">
        <v>106813588</v>
      </c>
      <c r="E60" s="13">
        <v>106813588</v>
      </c>
      <c r="F60" s="4">
        <v>3000000</v>
      </c>
    </row>
    <row r="61" spans="2:6" x14ac:dyDescent="0.25">
      <c r="B61" s="11"/>
      <c r="C61" s="11" t="s">
        <v>60</v>
      </c>
      <c r="D61" s="12">
        <f>SUM(D59:D60)</f>
        <v>127849732</v>
      </c>
      <c r="E61" s="12">
        <f>SUM(E59:E60)</f>
        <v>127849732</v>
      </c>
      <c r="F61" s="3">
        <f>SUM(F59:F60)</f>
        <v>3000000</v>
      </c>
    </row>
    <row r="62" spans="2:6" x14ac:dyDescent="0.25">
      <c r="B62" s="9" t="s">
        <v>61</v>
      </c>
      <c r="C62" s="9" t="s">
        <v>62</v>
      </c>
      <c r="D62" s="13">
        <v>10112624</v>
      </c>
      <c r="E62" s="13">
        <v>10112624</v>
      </c>
      <c r="F62" s="4"/>
    </row>
    <row r="63" spans="2:6" x14ac:dyDescent="0.25">
      <c r="B63" s="9" t="s">
        <v>63</v>
      </c>
      <c r="C63" s="9" t="s">
        <v>62</v>
      </c>
      <c r="D63" s="13">
        <v>65845121</v>
      </c>
      <c r="E63" s="13">
        <v>65845121</v>
      </c>
      <c r="F63" s="4"/>
    </row>
    <row r="64" spans="2:6" x14ac:dyDescent="0.25">
      <c r="B64" s="11"/>
      <c r="C64" s="11" t="s">
        <v>64</v>
      </c>
      <c r="D64" s="12">
        <f>SUM(D62:D63)</f>
        <v>75957745</v>
      </c>
      <c r="E64" s="12">
        <f>SUM(E62:E63)</f>
        <v>75957745</v>
      </c>
      <c r="F64" s="3">
        <f>SUM(F62:F63)</f>
        <v>0</v>
      </c>
    </row>
    <row r="65" spans="2:6" x14ac:dyDescent="0.25">
      <c r="B65" s="9" t="s">
        <v>65</v>
      </c>
      <c r="C65" s="9" t="s">
        <v>66</v>
      </c>
      <c r="D65" s="13">
        <v>21099661</v>
      </c>
      <c r="E65" s="13">
        <v>21099661</v>
      </c>
      <c r="F65" s="4">
        <v>48000</v>
      </c>
    </row>
    <row r="66" spans="2:6" x14ac:dyDescent="0.25">
      <c r="B66" s="9" t="s">
        <v>67</v>
      </c>
      <c r="C66" s="9" t="s">
        <v>66</v>
      </c>
      <c r="D66" s="13">
        <v>135537967</v>
      </c>
      <c r="E66" s="13">
        <v>135537967</v>
      </c>
      <c r="F66" s="4">
        <v>700000</v>
      </c>
    </row>
    <row r="67" spans="2:6" x14ac:dyDescent="0.25">
      <c r="B67" s="9" t="s">
        <v>68</v>
      </c>
      <c r="C67" s="9" t="s">
        <v>66</v>
      </c>
      <c r="D67" s="13">
        <v>63849000</v>
      </c>
      <c r="E67" s="13">
        <v>63849000</v>
      </c>
      <c r="F67" s="4"/>
    </row>
    <row r="68" spans="2:6" x14ac:dyDescent="0.25">
      <c r="B68" s="11"/>
      <c r="C68" s="11" t="s">
        <v>69</v>
      </c>
      <c r="D68" s="12">
        <f>SUM(D65:D67)</f>
        <v>220486628</v>
      </c>
      <c r="E68" s="12">
        <f>SUM(E65:E67)</f>
        <v>220486628</v>
      </c>
      <c r="F68" s="3">
        <f>SUM(F65:F67)</f>
        <v>748000</v>
      </c>
    </row>
    <row r="69" spans="2:6" x14ac:dyDescent="0.25">
      <c r="B69" s="9" t="s">
        <v>70</v>
      </c>
      <c r="C69" s="9" t="s">
        <v>71</v>
      </c>
      <c r="D69" s="13">
        <v>12020613</v>
      </c>
      <c r="E69" s="13">
        <v>12020613</v>
      </c>
      <c r="F69" s="4"/>
    </row>
    <row r="70" spans="2:6" x14ac:dyDescent="0.25">
      <c r="B70" s="9" t="s">
        <v>72</v>
      </c>
      <c r="C70" s="9" t="s">
        <v>71</v>
      </c>
      <c r="D70" s="13">
        <v>64257850</v>
      </c>
      <c r="E70" s="13">
        <v>64257850</v>
      </c>
      <c r="F70" s="4"/>
    </row>
    <row r="71" spans="2:6" x14ac:dyDescent="0.25">
      <c r="B71" s="11"/>
      <c r="C71" s="11" t="s">
        <v>73</v>
      </c>
      <c r="D71" s="12">
        <f>SUM(D69:D70)</f>
        <v>76278463</v>
      </c>
      <c r="E71" s="12">
        <f>SUM(E69:E70)</f>
        <v>76278463</v>
      </c>
      <c r="F71" s="3">
        <f>SUM(F69:F70)</f>
        <v>0</v>
      </c>
    </row>
    <row r="72" spans="2:6" x14ac:dyDescent="0.25">
      <c r="B72" s="9" t="s">
        <v>74</v>
      </c>
      <c r="C72" s="9" t="s">
        <v>174</v>
      </c>
      <c r="D72" s="13">
        <v>12155427</v>
      </c>
      <c r="E72" s="13">
        <v>12155427</v>
      </c>
      <c r="F72" s="4"/>
    </row>
    <row r="73" spans="2:6" x14ac:dyDescent="0.25">
      <c r="B73" s="9" t="s">
        <v>75</v>
      </c>
      <c r="C73" s="9" t="s">
        <v>174</v>
      </c>
      <c r="D73" s="13">
        <v>62850057</v>
      </c>
      <c r="E73" s="13">
        <v>62850057</v>
      </c>
      <c r="F73" s="4"/>
    </row>
    <row r="74" spans="2:6" x14ac:dyDescent="0.25">
      <c r="B74" s="11"/>
      <c r="C74" s="11" t="s">
        <v>76</v>
      </c>
      <c r="D74" s="12">
        <f>SUM(D72:D73)</f>
        <v>75005484</v>
      </c>
      <c r="E74" s="12">
        <f>SUM(E72:E73)</f>
        <v>75005484</v>
      </c>
      <c r="F74" s="3">
        <f>SUM(F72:F73)</f>
        <v>0</v>
      </c>
    </row>
    <row r="75" spans="2:6" x14ac:dyDescent="0.25">
      <c r="B75" s="9" t="s">
        <v>77</v>
      </c>
      <c r="C75" s="9" t="s">
        <v>94</v>
      </c>
      <c r="D75" s="13">
        <v>200000</v>
      </c>
      <c r="E75" s="14">
        <v>200000</v>
      </c>
      <c r="F75" s="4"/>
    </row>
    <row r="76" spans="2:6" x14ac:dyDescent="0.25">
      <c r="B76" s="9" t="s">
        <v>78</v>
      </c>
      <c r="C76" s="9" t="s">
        <v>94</v>
      </c>
      <c r="D76" s="13">
        <v>108000</v>
      </c>
      <c r="E76" s="14">
        <v>108000</v>
      </c>
      <c r="F76" s="4"/>
    </row>
    <row r="77" spans="2:6" x14ac:dyDescent="0.25">
      <c r="B77" s="9" t="s">
        <v>79</v>
      </c>
      <c r="C77" s="9" t="s">
        <v>94</v>
      </c>
      <c r="D77" s="13">
        <v>108000</v>
      </c>
      <c r="E77" s="14">
        <v>13873.77</v>
      </c>
      <c r="F77" s="4"/>
    </row>
    <row r="78" spans="2:6" x14ac:dyDescent="0.25">
      <c r="B78" s="9" t="s">
        <v>80</v>
      </c>
      <c r="C78" s="9" t="s">
        <v>94</v>
      </c>
      <c r="D78" s="13">
        <v>108000</v>
      </c>
      <c r="E78" s="14">
        <v>108000</v>
      </c>
      <c r="F78" s="4"/>
    </row>
    <row r="79" spans="2:6" x14ac:dyDescent="0.25">
      <c r="B79" s="9" t="s">
        <v>81</v>
      </c>
      <c r="C79" s="9" t="s">
        <v>94</v>
      </c>
      <c r="D79" s="13">
        <v>80000</v>
      </c>
      <c r="E79" s="14">
        <v>80000</v>
      </c>
      <c r="F79" s="4"/>
    </row>
    <row r="80" spans="2:6" x14ac:dyDescent="0.25">
      <c r="B80" s="9" t="s">
        <v>82</v>
      </c>
      <c r="C80" s="9" t="s">
        <v>94</v>
      </c>
      <c r="D80" s="13">
        <v>78000</v>
      </c>
      <c r="E80" s="14">
        <v>78000</v>
      </c>
      <c r="F80" s="4"/>
    </row>
    <row r="81" spans="2:6" x14ac:dyDescent="0.25">
      <c r="B81" s="9" t="s">
        <v>83</v>
      </c>
      <c r="C81" s="9" t="s">
        <v>94</v>
      </c>
      <c r="D81" s="13">
        <v>80000</v>
      </c>
      <c r="E81" s="14">
        <v>80000</v>
      </c>
      <c r="F81" s="4"/>
    </row>
    <row r="82" spans="2:6" x14ac:dyDescent="0.25">
      <c r="B82" s="9" t="s">
        <v>84</v>
      </c>
      <c r="C82" s="9" t="s">
        <v>94</v>
      </c>
      <c r="D82" s="13">
        <v>249000</v>
      </c>
      <c r="E82" s="14">
        <v>249000</v>
      </c>
      <c r="F82" s="4"/>
    </row>
    <row r="83" spans="2:6" x14ac:dyDescent="0.25">
      <c r="B83" s="9" t="s">
        <v>85</v>
      </c>
      <c r="C83" s="9" t="s">
        <v>94</v>
      </c>
      <c r="D83" s="13">
        <v>300000</v>
      </c>
      <c r="E83" s="14">
        <v>300000</v>
      </c>
      <c r="F83" s="4"/>
    </row>
    <row r="84" spans="2:6" x14ac:dyDescent="0.25">
      <c r="B84" s="9" t="s">
        <v>86</v>
      </c>
      <c r="C84" s="9" t="s">
        <v>94</v>
      </c>
      <c r="D84" s="13">
        <v>8994000</v>
      </c>
      <c r="E84" s="14">
        <v>8994000</v>
      </c>
      <c r="F84" s="4"/>
    </row>
    <row r="85" spans="2:6" x14ac:dyDescent="0.25">
      <c r="B85" s="9" t="s">
        <v>87</v>
      </c>
      <c r="C85" s="9" t="s">
        <v>94</v>
      </c>
      <c r="D85" s="13">
        <v>200000</v>
      </c>
      <c r="E85" s="14">
        <v>200000</v>
      </c>
      <c r="F85" s="4"/>
    </row>
    <row r="86" spans="2:6" x14ac:dyDescent="0.25">
      <c r="B86" s="9" t="s">
        <v>88</v>
      </c>
      <c r="C86" s="9" t="s">
        <v>94</v>
      </c>
      <c r="D86" s="13">
        <v>134000</v>
      </c>
      <c r="E86" s="14">
        <v>134000</v>
      </c>
      <c r="F86" s="4"/>
    </row>
    <row r="87" spans="2:6" x14ac:dyDescent="0.25">
      <c r="B87" s="9" t="s">
        <v>89</v>
      </c>
      <c r="C87" s="9" t="s">
        <v>94</v>
      </c>
      <c r="D87" s="13">
        <v>200000</v>
      </c>
      <c r="E87" s="14">
        <v>200000</v>
      </c>
      <c r="F87" s="4"/>
    </row>
    <row r="88" spans="2:6" x14ac:dyDescent="0.25">
      <c r="B88" s="9" t="s">
        <v>90</v>
      </c>
      <c r="C88" s="9" t="s">
        <v>94</v>
      </c>
      <c r="D88" s="13">
        <v>1057000</v>
      </c>
      <c r="E88" s="14">
        <v>1057000</v>
      </c>
      <c r="F88" s="4"/>
    </row>
    <row r="89" spans="2:6" x14ac:dyDescent="0.25">
      <c r="B89" s="9" t="s">
        <v>91</v>
      </c>
      <c r="C89" s="9" t="s">
        <v>94</v>
      </c>
      <c r="D89" s="13">
        <v>286506450</v>
      </c>
      <c r="E89" s="14">
        <v>286506450</v>
      </c>
      <c r="F89" s="4"/>
    </row>
    <row r="90" spans="2:6" x14ac:dyDescent="0.25">
      <c r="B90" s="9" t="s">
        <v>92</v>
      </c>
      <c r="C90" s="9" t="s">
        <v>94</v>
      </c>
      <c r="D90" s="13">
        <v>1610428324</v>
      </c>
      <c r="E90" s="14">
        <v>1610428324</v>
      </c>
      <c r="F90" s="4">
        <v>49640723</v>
      </c>
    </row>
    <row r="91" spans="2:6" x14ac:dyDescent="0.25">
      <c r="B91" s="9" t="s">
        <v>93</v>
      </c>
      <c r="C91" s="9" t="s">
        <v>94</v>
      </c>
      <c r="D91" s="13">
        <v>2185000</v>
      </c>
      <c r="E91" s="14">
        <v>2185000</v>
      </c>
      <c r="F91" s="4"/>
    </row>
    <row r="92" spans="2:6" x14ac:dyDescent="0.25">
      <c r="B92" s="9" t="s">
        <v>95</v>
      </c>
      <c r="C92" s="9" t="s">
        <v>94</v>
      </c>
      <c r="D92" s="13">
        <v>2052000</v>
      </c>
      <c r="E92" s="14">
        <v>2052000</v>
      </c>
      <c r="F92" s="4"/>
    </row>
    <row r="93" spans="2:6" x14ac:dyDescent="0.25">
      <c r="B93" s="9" t="s">
        <v>96</v>
      </c>
      <c r="C93" s="9" t="s">
        <v>94</v>
      </c>
      <c r="D93" s="13">
        <v>472000</v>
      </c>
      <c r="E93" s="14">
        <v>472000</v>
      </c>
      <c r="F93" s="4"/>
    </row>
    <row r="94" spans="2:6" x14ac:dyDescent="0.25">
      <c r="B94" s="9" t="s">
        <v>97</v>
      </c>
      <c r="C94" s="9" t="s">
        <v>94</v>
      </c>
      <c r="D94" s="13">
        <v>198470</v>
      </c>
      <c r="E94" s="14">
        <v>198470</v>
      </c>
      <c r="F94" s="4"/>
    </row>
    <row r="95" spans="2:6" x14ac:dyDescent="0.25">
      <c r="B95" s="9"/>
      <c r="C95" s="11" t="s">
        <v>98</v>
      </c>
      <c r="D95" s="12">
        <f>SUM(D75:D94)</f>
        <v>1913738244</v>
      </c>
      <c r="E95" s="16">
        <f>SUM(E75:E94)</f>
        <v>1913644117.77</v>
      </c>
      <c r="F95" s="5">
        <f>SUM(F75:F94)</f>
        <v>49640723</v>
      </c>
    </row>
    <row r="96" spans="2:6" x14ac:dyDescent="0.25">
      <c r="B96" s="9" t="s">
        <v>99</v>
      </c>
      <c r="C96" s="9" t="s">
        <v>169</v>
      </c>
      <c r="D96" s="13">
        <v>153000</v>
      </c>
      <c r="E96" s="14">
        <v>153000</v>
      </c>
      <c r="F96" s="4"/>
    </row>
    <row r="97" spans="2:6" x14ac:dyDescent="0.25">
      <c r="B97" s="9" t="s">
        <v>100</v>
      </c>
      <c r="C97" s="9" t="s">
        <v>169</v>
      </c>
      <c r="D97" s="13">
        <v>154000</v>
      </c>
      <c r="E97" s="14">
        <v>124203.83</v>
      </c>
      <c r="F97" s="4"/>
    </row>
    <row r="98" spans="2:6" x14ac:dyDescent="0.25">
      <c r="B98" s="9" t="s">
        <v>101</v>
      </c>
      <c r="C98" s="9" t="s">
        <v>169</v>
      </c>
      <c r="D98" s="13">
        <v>176000</v>
      </c>
      <c r="E98" s="14">
        <v>176000</v>
      </c>
      <c r="F98" s="4"/>
    </row>
    <row r="99" spans="2:6" x14ac:dyDescent="0.25">
      <c r="B99" s="9" t="s">
        <v>102</v>
      </c>
      <c r="C99" s="9" t="s">
        <v>169</v>
      </c>
      <c r="D99" s="13">
        <v>108000</v>
      </c>
      <c r="E99" s="14">
        <v>108000</v>
      </c>
      <c r="F99" s="4"/>
    </row>
    <row r="100" spans="2:6" x14ac:dyDescent="0.25">
      <c r="B100" s="9" t="s">
        <v>103</v>
      </c>
      <c r="C100" s="9" t="s">
        <v>169</v>
      </c>
      <c r="D100" s="13">
        <v>108000</v>
      </c>
      <c r="E100" s="14">
        <v>108000</v>
      </c>
      <c r="F100" s="4"/>
    </row>
    <row r="101" spans="2:6" x14ac:dyDescent="0.25">
      <c r="B101" s="9" t="s">
        <v>104</v>
      </c>
      <c r="C101" s="9" t="s">
        <v>169</v>
      </c>
      <c r="D101" s="13">
        <v>270000</v>
      </c>
      <c r="E101" s="14">
        <v>270000</v>
      </c>
      <c r="F101" s="4"/>
    </row>
    <row r="102" spans="2:6" x14ac:dyDescent="0.25">
      <c r="B102" s="9" t="s">
        <v>105</v>
      </c>
      <c r="C102" s="9" t="s">
        <v>169</v>
      </c>
      <c r="D102" s="13">
        <v>94827280</v>
      </c>
      <c r="E102" s="14">
        <v>94827280</v>
      </c>
      <c r="F102" s="4"/>
    </row>
    <row r="103" spans="2:6" x14ac:dyDescent="0.25">
      <c r="B103" s="9" t="s">
        <v>106</v>
      </c>
      <c r="C103" s="9" t="s">
        <v>169</v>
      </c>
      <c r="D103" s="13">
        <v>584312910</v>
      </c>
      <c r="E103" s="14">
        <v>584312910</v>
      </c>
      <c r="F103" s="4">
        <v>20000000</v>
      </c>
    </row>
    <row r="104" spans="2:6" x14ac:dyDescent="0.25">
      <c r="B104" s="9" t="s">
        <v>107</v>
      </c>
      <c r="C104" s="9" t="s">
        <v>169</v>
      </c>
      <c r="D104" s="13">
        <v>145835000</v>
      </c>
      <c r="E104" s="14">
        <v>145835000</v>
      </c>
      <c r="F104" s="4"/>
    </row>
    <row r="105" spans="2:6" x14ac:dyDescent="0.25">
      <c r="B105" s="9"/>
      <c r="C105" s="11" t="s">
        <v>108</v>
      </c>
      <c r="D105" s="12">
        <f>SUM(D96:D104)</f>
        <v>825944190</v>
      </c>
      <c r="E105" s="12">
        <f>SUM(E96:E104)</f>
        <v>825914393.83000004</v>
      </c>
      <c r="F105" s="3">
        <f>SUM(F96:F104)</f>
        <v>20000000</v>
      </c>
    </row>
    <row r="106" spans="2:6" x14ac:dyDescent="0.25">
      <c r="B106" s="9" t="s">
        <v>109</v>
      </c>
      <c r="C106" s="9" t="s">
        <v>110</v>
      </c>
      <c r="D106" s="13">
        <v>29466660</v>
      </c>
      <c r="E106" s="13">
        <v>29466660</v>
      </c>
      <c r="F106" s="4"/>
    </row>
    <row r="107" spans="2:6" x14ac:dyDescent="0.25">
      <c r="B107" s="9" t="s">
        <v>111</v>
      </c>
      <c r="C107" s="9" t="s">
        <v>110</v>
      </c>
      <c r="D107" s="13">
        <v>197054204</v>
      </c>
      <c r="E107" s="13">
        <v>197054204</v>
      </c>
      <c r="F107" s="4">
        <v>25000000</v>
      </c>
    </row>
    <row r="108" spans="2:6" x14ac:dyDescent="0.25">
      <c r="B108" s="9" t="s">
        <v>112</v>
      </c>
      <c r="C108" s="9" t="s">
        <v>110</v>
      </c>
      <c r="D108" s="13">
        <v>108000</v>
      </c>
      <c r="E108" s="14">
        <v>106706.56</v>
      </c>
      <c r="F108" s="4"/>
    </row>
    <row r="109" spans="2:6" x14ac:dyDescent="0.25">
      <c r="B109" s="9" t="s">
        <v>113</v>
      </c>
      <c r="C109" s="9" t="s">
        <v>110</v>
      </c>
      <c r="D109" s="13">
        <v>9172000</v>
      </c>
      <c r="E109" s="14">
        <v>9172000</v>
      </c>
      <c r="F109" s="4"/>
    </row>
    <row r="110" spans="2:6" x14ac:dyDescent="0.25">
      <c r="B110" s="9"/>
      <c r="C110" s="11" t="s">
        <v>114</v>
      </c>
      <c r="D110" s="12">
        <f>SUM(D106:D109)</f>
        <v>235800864</v>
      </c>
      <c r="E110" s="12">
        <f>SUM(E106:E109)</f>
        <v>235799570.56</v>
      </c>
      <c r="F110" s="3">
        <f>SUM(F106:F109)</f>
        <v>25000000</v>
      </c>
    </row>
    <row r="111" spans="2:6" x14ac:dyDescent="0.25">
      <c r="B111" s="9" t="s">
        <v>115</v>
      </c>
      <c r="C111" s="9" t="s">
        <v>170</v>
      </c>
      <c r="D111" s="13">
        <v>240000</v>
      </c>
      <c r="E111" s="14">
        <v>187684.39</v>
      </c>
      <c r="F111" s="4"/>
    </row>
    <row r="112" spans="2:6" x14ac:dyDescent="0.25">
      <c r="B112" s="9" t="s">
        <v>116</v>
      </c>
      <c r="C112" s="9" t="s">
        <v>170</v>
      </c>
      <c r="D112" s="13">
        <v>23459305</v>
      </c>
      <c r="E112" s="14">
        <v>23459305</v>
      </c>
      <c r="F112" s="4">
        <v>230000</v>
      </c>
    </row>
    <row r="113" spans="2:6" x14ac:dyDescent="0.25">
      <c r="B113" s="9" t="s">
        <v>117</v>
      </c>
      <c r="C113" s="9" t="s">
        <v>170</v>
      </c>
      <c r="D113" s="13">
        <v>127678232</v>
      </c>
      <c r="E113" s="14">
        <v>127678232</v>
      </c>
      <c r="F113" s="4">
        <v>17500000</v>
      </c>
    </row>
    <row r="114" spans="2:6" x14ac:dyDescent="0.25">
      <c r="B114" s="9"/>
      <c r="C114" s="11" t="s">
        <v>118</v>
      </c>
      <c r="D114" s="12">
        <f>SUM(D111:D113)</f>
        <v>151377537</v>
      </c>
      <c r="E114" s="12">
        <f>SUM(E111:E113)</f>
        <v>151325221.38999999</v>
      </c>
      <c r="F114" s="3">
        <f>SUM(F111:F113)</f>
        <v>17730000</v>
      </c>
    </row>
    <row r="115" spans="2:6" x14ac:dyDescent="0.25">
      <c r="B115" s="9" t="s">
        <v>119</v>
      </c>
      <c r="C115" s="9" t="s">
        <v>175</v>
      </c>
      <c r="D115" s="13">
        <v>12492267</v>
      </c>
      <c r="E115" s="13">
        <v>12492267</v>
      </c>
      <c r="F115" s="4"/>
    </row>
    <row r="116" spans="2:6" x14ac:dyDescent="0.25">
      <c r="B116" s="9" t="s">
        <v>120</v>
      </c>
      <c r="C116" s="9" t="s">
        <v>175</v>
      </c>
      <c r="D116" s="13">
        <v>64007642</v>
      </c>
      <c r="E116" s="13">
        <v>64007642</v>
      </c>
      <c r="F116" s="4">
        <v>409000</v>
      </c>
    </row>
    <row r="117" spans="2:6" x14ac:dyDescent="0.25">
      <c r="B117" s="9"/>
      <c r="C117" s="11" t="s">
        <v>121</v>
      </c>
      <c r="D117" s="12">
        <f>SUM(D115:D116)</f>
        <v>76499909</v>
      </c>
      <c r="E117" s="12">
        <f>SUM(E115:E116)</f>
        <v>76499909</v>
      </c>
      <c r="F117" s="3">
        <f>SUM(F115:F116)</f>
        <v>409000</v>
      </c>
    </row>
    <row r="118" spans="2:6" ht="15" customHeight="1" x14ac:dyDescent="0.25">
      <c r="B118" s="9" t="s">
        <v>122</v>
      </c>
      <c r="C118" s="9" t="s">
        <v>176</v>
      </c>
      <c r="D118" s="13">
        <v>152000</v>
      </c>
      <c r="E118" s="14">
        <v>152000</v>
      </c>
      <c r="F118" s="4"/>
    </row>
    <row r="119" spans="2:6" ht="15" customHeight="1" x14ac:dyDescent="0.25">
      <c r="B119" s="9" t="s">
        <v>123</v>
      </c>
      <c r="C119" s="9" t="s">
        <v>176</v>
      </c>
      <c r="D119" s="13">
        <v>240000</v>
      </c>
      <c r="E119" s="14">
        <v>240000</v>
      </c>
      <c r="F119" s="4"/>
    </row>
    <row r="120" spans="2:6" ht="15" customHeight="1" x14ac:dyDescent="0.25">
      <c r="B120" s="9" t="s">
        <v>124</v>
      </c>
      <c r="C120" s="9" t="s">
        <v>176</v>
      </c>
      <c r="D120" s="13">
        <v>206000</v>
      </c>
      <c r="E120" s="14">
        <v>180000</v>
      </c>
      <c r="F120" s="4"/>
    </row>
    <row r="121" spans="2:6" ht="15" customHeight="1" x14ac:dyDescent="0.25">
      <c r="B121" s="9" t="s">
        <v>125</v>
      </c>
      <c r="C121" s="9" t="s">
        <v>176</v>
      </c>
      <c r="D121" s="13">
        <v>55008271</v>
      </c>
      <c r="E121" s="14">
        <v>55008271</v>
      </c>
      <c r="F121" s="4">
        <v>470000</v>
      </c>
    </row>
    <row r="122" spans="2:6" ht="15" customHeight="1" x14ac:dyDescent="0.25">
      <c r="B122" s="9" t="s">
        <v>126</v>
      </c>
      <c r="C122" s="9" t="s">
        <v>176</v>
      </c>
      <c r="D122" s="13">
        <v>287983184</v>
      </c>
      <c r="E122" s="14">
        <v>287983184</v>
      </c>
      <c r="F122" s="4"/>
    </row>
    <row r="123" spans="2:6" ht="15" customHeight="1" x14ac:dyDescent="0.25">
      <c r="B123" s="9" t="s">
        <v>127</v>
      </c>
      <c r="C123" s="9" t="s">
        <v>176</v>
      </c>
      <c r="D123" s="13">
        <v>43527000</v>
      </c>
      <c r="E123" s="14">
        <v>43527000</v>
      </c>
      <c r="F123" s="4"/>
    </row>
    <row r="124" spans="2:6" ht="15" customHeight="1" x14ac:dyDescent="0.25">
      <c r="B124" s="9" t="s">
        <v>128</v>
      </c>
      <c r="C124" s="9" t="s">
        <v>176</v>
      </c>
      <c r="D124" s="13">
        <v>27000000</v>
      </c>
      <c r="E124" s="14">
        <v>27000000</v>
      </c>
      <c r="F124" s="4"/>
    </row>
    <row r="125" spans="2:6" x14ac:dyDescent="0.25">
      <c r="B125" s="9"/>
      <c r="C125" s="11" t="s">
        <v>129</v>
      </c>
      <c r="D125" s="12">
        <f>SUM(D118:D124)</f>
        <v>414116455</v>
      </c>
      <c r="E125" s="12">
        <f>SUM(E118:E124)</f>
        <v>414090455</v>
      </c>
      <c r="F125" s="3">
        <f>SUM(F118:F124)</f>
        <v>470000</v>
      </c>
    </row>
    <row r="126" spans="2:6" x14ac:dyDescent="0.25">
      <c r="B126" s="9" t="s">
        <v>130</v>
      </c>
      <c r="C126" s="9" t="s">
        <v>171</v>
      </c>
      <c r="D126" s="13">
        <v>19081901</v>
      </c>
      <c r="E126" s="13">
        <v>19081901</v>
      </c>
      <c r="F126" s="4"/>
    </row>
    <row r="127" spans="2:6" x14ac:dyDescent="0.25">
      <c r="B127" s="9" t="s">
        <v>131</v>
      </c>
      <c r="C127" s="9" t="s">
        <v>171</v>
      </c>
      <c r="D127" s="13">
        <v>74068868</v>
      </c>
      <c r="E127" s="13">
        <v>74068868</v>
      </c>
      <c r="F127" s="4"/>
    </row>
    <row r="128" spans="2:6" x14ac:dyDescent="0.25">
      <c r="B128" s="9"/>
      <c r="C128" s="11" t="s">
        <v>132</v>
      </c>
      <c r="D128" s="12">
        <f>SUM(D126:D127)</f>
        <v>93150769</v>
      </c>
      <c r="E128" s="12">
        <f>SUM(E126:E127)</f>
        <v>93150769</v>
      </c>
      <c r="F128" s="3">
        <f>SUM(F126:F127)</f>
        <v>0</v>
      </c>
    </row>
    <row r="129" spans="2:6" ht="15" customHeight="1" x14ac:dyDescent="0.25">
      <c r="B129" s="9" t="s">
        <v>133</v>
      </c>
      <c r="C129" s="9" t="s">
        <v>177</v>
      </c>
      <c r="D129" s="13">
        <v>268000</v>
      </c>
      <c r="E129" s="14">
        <v>226682</v>
      </c>
      <c r="F129" s="4"/>
    </row>
    <row r="130" spans="2:6" ht="15" customHeight="1" x14ac:dyDescent="0.25">
      <c r="B130" s="9" t="s">
        <v>134</v>
      </c>
      <c r="C130" s="9" t="s">
        <v>177</v>
      </c>
      <c r="D130" s="13">
        <v>250000</v>
      </c>
      <c r="E130" s="14">
        <v>250000</v>
      </c>
      <c r="F130" s="4"/>
    </row>
    <row r="131" spans="2:6" ht="15" customHeight="1" x14ac:dyDescent="0.25">
      <c r="B131" s="9" t="s">
        <v>135</v>
      </c>
      <c r="C131" s="9" t="s">
        <v>177</v>
      </c>
      <c r="D131" s="13">
        <v>250000</v>
      </c>
      <c r="E131" s="14">
        <v>106293.97</v>
      </c>
      <c r="F131" s="4"/>
    </row>
    <row r="132" spans="2:6" ht="15" customHeight="1" x14ac:dyDescent="0.25">
      <c r="B132" s="9" t="s">
        <v>136</v>
      </c>
      <c r="C132" s="9" t="s">
        <v>177</v>
      </c>
      <c r="D132" s="13">
        <v>47086693</v>
      </c>
      <c r="E132" s="14">
        <v>47086693</v>
      </c>
      <c r="F132" s="4"/>
    </row>
    <row r="133" spans="2:6" ht="15" customHeight="1" x14ac:dyDescent="0.25">
      <c r="B133" s="9" t="s">
        <v>137</v>
      </c>
      <c r="C133" s="9" t="s">
        <v>177</v>
      </c>
      <c r="D133" s="13">
        <v>311908079</v>
      </c>
      <c r="E133" s="14">
        <v>311908079</v>
      </c>
      <c r="F133" s="4"/>
    </row>
    <row r="134" spans="2:6" x14ac:dyDescent="0.25">
      <c r="B134" s="9"/>
      <c r="C134" s="11" t="s">
        <v>138</v>
      </c>
      <c r="D134" s="12">
        <f>SUM(D129:D133)</f>
        <v>359762772</v>
      </c>
      <c r="E134" s="12">
        <f>SUM(E129:E133)</f>
        <v>359577747.97000003</v>
      </c>
      <c r="F134" s="3">
        <f>SUM(F129:F133)</f>
        <v>0</v>
      </c>
    </row>
    <row r="135" spans="2:6" ht="15" customHeight="1" x14ac:dyDescent="0.25">
      <c r="B135" s="9" t="s">
        <v>139</v>
      </c>
      <c r="C135" s="9" t="s">
        <v>178</v>
      </c>
      <c r="D135" s="13">
        <v>837963</v>
      </c>
      <c r="E135" s="13">
        <v>837963</v>
      </c>
      <c r="F135" s="4">
        <v>583000</v>
      </c>
    </row>
    <row r="136" spans="2:6" ht="15" customHeight="1" x14ac:dyDescent="0.25">
      <c r="B136" s="9" t="s">
        <v>140</v>
      </c>
      <c r="C136" s="9" t="s">
        <v>178</v>
      </c>
      <c r="D136" s="13">
        <v>4762057</v>
      </c>
      <c r="E136" s="13">
        <v>4762057</v>
      </c>
      <c r="F136" s="4">
        <v>4762057</v>
      </c>
    </row>
    <row r="137" spans="2:6" x14ac:dyDescent="0.25">
      <c r="B137" s="9"/>
      <c r="C137" s="11" t="s">
        <v>141</v>
      </c>
      <c r="D137" s="12">
        <f>SUM(D135:D136)</f>
        <v>5600020</v>
      </c>
      <c r="E137" s="12">
        <f>SUM(E135:E136)</f>
        <v>5600020</v>
      </c>
      <c r="F137" s="3">
        <f>SUM(F135:F136)</f>
        <v>5345057</v>
      </c>
    </row>
    <row r="138" spans="2:6" x14ac:dyDescent="0.25">
      <c r="B138" s="9" t="s">
        <v>142</v>
      </c>
      <c r="C138" s="9" t="s">
        <v>179</v>
      </c>
      <c r="D138" s="13">
        <v>1598761</v>
      </c>
      <c r="E138" s="13">
        <v>1598761</v>
      </c>
      <c r="F138" s="4"/>
    </row>
    <row r="139" spans="2:6" x14ac:dyDescent="0.25">
      <c r="B139" s="9" t="s">
        <v>143</v>
      </c>
      <c r="C139" s="9" t="s">
        <v>179</v>
      </c>
      <c r="D139" s="13">
        <v>7093589</v>
      </c>
      <c r="E139" s="13">
        <v>7093589</v>
      </c>
      <c r="F139" s="4"/>
    </row>
    <row r="140" spans="2:6" x14ac:dyDescent="0.25">
      <c r="B140" s="9"/>
      <c r="C140" s="11" t="s">
        <v>144</v>
      </c>
      <c r="D140" s="12">
        <f>SUM(D138:D139)</f>
        <v>8692350</v>
      </c>
      <c r="E140" s="12">
        <f>SUM(E138:E139)</f>
        <v>8692350</v>
      </c>
      <c r="F140" s="3">
        <f>SUM(F138:F139)</f>
        <v>0</v>
      </c>
    </row>
    <row r="141" spans="2:6" x14ac:dyDescent="0.25">
      <c r="B141" s="9" t="s">
        <v>145</v>
      </c>
      <c r="C141" s="9" t="s">
        <v>180</v>
      </c>
      <c r="D141" s="13">
        <v>2282466</v>
      </c>
      <c r="E141" s="13">
        <v>2282466</v>
      </c>
      <c r="F141" s="4"/>
    </row>
    <row r="142" spans="2:6" x14ac:dyDescent="0.25">
      <c r="B142" s="9"/>
      <c r="C142" s="11" t="s">
        <v>146</v>
      </c>
      <c r="D142" s="12">
        <f>SUM(D141)</f>
        <v>2282466</v>
      </c>
      <c r="E142" s="12">
        <f>SUM(E141)</f>
        <v>2282466</v>
      </c>
      <c r="F142" s="3">
        <f>SUM(F141)</f>
        <v>0</v>
      </c>
    </row>
    <row r="143" spans="2:6" x14ac:dyDescent="0.25">
      <c r="B143" s="9" t="s">
        <v>147</v>
      </c>
      <c r="C143" s="9" t="s">
        <v>148</v>
      </c>
      <c r="D143" s="13">
        <v>244000</v>
      </c>
      <c r="E143" s="14">
        <v>244000</v>
      </c>
      <c r="F143" s="4"/>
    </row>
    <row r="144" spans="2:6" x14ac:dyDescent="0.25">
      <c r="B144" s="9" t="s">
        <v>149</v>
      </c>
      <c r="C144" s="9" t="s">
        <v>148</v>
      </c>
      <c r="D144" s="13">
        <v>270000</v>
      </c>
      <c r="E144" s="14">
        <v>270000</v>
      </c>
      <c r="F144" s="4"/>
    </row>
    <row r="145" spans="2:6" x14ac:dyDescent="0.25">
      <c r="B145" s="9" t="s">
        <v>150</v>
      </c>
      <c r="C145" s="9" t="s">
        <v>148</v>
      </c>
      <c r="D145" s="13">
        <v>250000</v>
      </c>
      <c r="E145" s="14">
        <v>250000</v>
      </c>
      <c r="F145" s="4"/>
    </row>
    <row r="146" spans="2:6" x14ac:dyDescent="0.25">
      <c r="B146" s="17" t="s">
        <v>151</v>
      </c>
      <c r="C146" s="17" t="s">
        <v>148</v>
      </c>
      <c r="D146" s="18">
        <v>244000</v>
      </c>
      <c r="E146" s="14">
        <v>244000</v>
      </c>
      <c r="F146" s="4"/>
    </row>
    <row r="147" spans="2:6" x14ac:dyDescent="0.25">
      <c r="B147" s="17" t="s">
        <v>152</v>
      </c>
      <c r="C147" s="17" t="s">
        <v>148</v>
      </c>
      <c r="D147" s="18">
        <v>81960105</v>
      </c>
      <c r="E147" s="14">
        <v>81960105</v>
      </c>
      <c r="F147" s="4"/>
    </row>
    <row r="148" spans="2:6" x14ac:dyDescent="0.25">
      <c r="B148" s="17" t="s">
        <v>153</v>
      </c>
      <c r="C148" s="17" t="s">
        <v>148</v>
      </c>
      <c r="D148" s="18">
        <v>460900180</v>
      </c>
      <c r="E148" s="14">
        <v>460900180</v>
      </c>
      <c r="F148" s="4"/>
    </row>
    <row r="149" spans="2:6" x14ac:dyDescent="0.25">
      <c r="B149" s="17" t="s">
        <v>154</v>
      </c>
      <c r="C149" s="17" t="s">
        <v>148</v>
      </c>
      <c r="D149" s="18">
        <v>111250000</v>
      </c>
      <c r="E149" s="14">
        <v>111250000</v>
      </c>
      <c r="F149" s="4"/>
    </row>
    <row r="150" spans="2:6" x14ac:dyDescent="0.25">
      <c r="B150" s="17" t="s">
        <v>155</v>
      </c>
      <c r="C150" s="17" t="s">
        <v>148</v>
      </c>
      <c r="D150" s="18">
        <f>43370000+320000</f>
        <v>43690000</v>
      </c>
      <c r="E150" s="14">
        <f>43370000+320000</f>
        <v>43690000</v>
      </c>
      <c r="F150" s="4">
        <v>320000</v>
      </c>
    </row>
    <row r="151" spans="2:6" x14ac:dyDescent="0.25">
      <c r="B151" s="17" t="s">
        <v>156</v>
      </c>
      <c r="C151" s="17" t="s">
        <v>148</v>
      </c>
      <c r="D151" s="18">
        <v>20751000</v>
      </c>
      <c r="E151" s="14">
        <v>20751000</v>
      </c>
      <c r="F151" s="4"/>
    </row>
    <row r="152" spans="2:6" x14ac:dyDescent="0.25">
      <c r="B152" s="17" t="s">
        <v>157</v>
      </c>
      <c r="C152" s="17" t="s">
        <v>148</v>
      </c>
      <c r="D152" s="18">
        <v>6340000</v>
      </c>
      <c r="E152" s="14">
        <v>6340000</v>
      </c>
      <c r="F152" s="4"/>
    </row>
    <row r="153" spans="2:6" x14ac:dyDescent="0.25">
      <c r="B153" s="9"/>
      <c r="C153" s="11" t="s">
        <v>158</v>
      </c>
      <c r="D153" s="12">
        <f>SUM(D143:D152)</f>
        <v>725899285</v>
      </c>
      <c r="E153" s="12">
        <f>SUM(E143:E152)</f>
        <v>725899285</v>
      </c>
      <c r="F153" s="3">
        <f>SUM(F143:F152)</f>
        <v>320000</v>
      </c>
    </row>
    <row r="154" spans="2:6" x14ac:dyDescent="0.25">
      <c r="B154" s="17" t="s">
        <v>159</v>
      </c>
      <c r="C154" s="17" t="s">
        <v>160</v>
      </c>
      <c r="D154" s="18">
        <v>41768084</v>
      </c>
      <c r="E154" s="14">
        <v>41768084</v>
      </c>
      <c r="F154" s="4"/>
    </row>
    <row r="155" spans="2:6" x14ac:dyDescent="0.25">
      <c r="B155" s="17" t="s">
        <v>161</v>
      </c>
      <c r="C155" s="17" t="s">
        <v>160</v>
      </c>
      <c r="D155" s="18">
        <v>274050950</v>
      </c>
      <c r="E155" s="14">
        <v>274050950</v>
      </c>
      <c r="F155" s="4">
        <v>7888800</v>
      </c>
    </row>
    <row r="156" spans="2:6" ht="15.75" thickBot="1" x14ac:dyDescent="0.3">
      <c r="B156" s="19"/>
      <c r="C156" s="20" t="s">
        <v>162</v>
      </c>
      <c r="D156" s="21">
        <f>SUM(D154:D155)</f>
        <v>315819034</v>
      </c>
      <c r="E156" s="21">
        <f>SUM(E154:E155)</f>
        <v>315819034</v>
      </c>
      <c r="F156" s="6">
        <f>SUM(F154:F155)</f>
        <v>7888800</v>
      </c>
    </row>
  </sheetData>
  <pageMargins left="0.70866141732283472" right="0.70866141732283472" top="0.78740157480314965" bottom="0.78740157480314965" header="0.31496062992125984" footer="0.31496062992125984"/>
  <pageSetup paperSize="9" scale="8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Macháčková Ivana</dc:creator>
  <cp:lastModifiedBy>Macháčková Ivana</cp:lastModifiedBy>
  <cp:lastPrinted>2019-01-29T11:26:45Z</cp:lastPrinted>
  <dcterms:created xsi:type="dcterms:W3CDTF">2019-01-29T11:18:19Z</dcterms:created>
  <dcterms:modified xsi:type="dcterms:W3CDTF">2019-01-30T10:13:50Z</dcterms:modified>
</cp:coreProperties>
</file>