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III\32_odbor\Oddělení  320\Výroční zpráva o hospodaření\sumarizované tabulky\za 2017\Tabulky postoupené VVŠ\"/>
    </mc:Choice>
  </mc:AlternateContent>
  <bookViews>
    <workbookView xWindow="0" yWindow="0" windowWidth="28800" windowHeight="10545"/>
  </bookViews>
  <sheets>
    <sheet name="Rozvaha VVŠ 2017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00" i="2" l="1"/>
  <c r="BE136" i="2"/>
  <c r="BD136" i="2"/>
  <c r="BD134" i="2" s="1"/>
  <c r="BE135" i="2"/>
  <c r="BE134" i="2" s="1"/>
  <c r="BD135" i="2"/>
  <c r="BE133" i="2"/>
  <c r="BD133" i="2"/>
  <c r="BE132" i="2"/>
  <c r="BD132" i="2"/>
  <c r="BE131" i="2"/>
  <c r="BD131" i="2"/>
  <c r="BE130" i="2"/>
  <c r="BD130" i="2"/>
  <c r="BE129" i="2"/>
  <c r="BD129" i="2"/>
  <c r="BE128" i="2"/>
  <c r="BD128" i="2"/>
  <c r="BE127" i="2"/>
  <c r="BD127" i="2"/>
  <c r="BE126" i="2"/>
  <c r="BD126" i="2"/>
  <c r="BE125" i="2"/>
  <c r="BD125" i="2"/>
  <c r="BE124" i="2"/>
  <c r="BD124" i="2"/>
  <c r="BE123" i="2"/>
  <c r="BD123" i="2"/>
  <c r="BE122" i="2"/>
  <c r="BD122" i="2"/>
  <c r="BE121" i="2"/>
  <c r="BD121" i="2"/>
  <c r="BE120" i="2"/>
  <c r="BD120" i="2"/>
  <c r="BE119" i="2"/>
  <c r="BD119" i="2"/>
  <c r="BE118" i="2"/>
  <c r="BD118" i="2"/>
  <c r="BE117" i="2"/>
  <c r="BD117" i="2"/>
  <c r="BE116" i="2"/>
  <c r="BD116" i="2"/>
  <c r="BE115" i="2"/>
  <c r="BD115" i="2"/>
  <c r="BE114" i="2"/>
  <c r="BD114" i="2"/>
  <c r="BE113" i="2"/>
  <c r="BD113" i="2"/>
  <c r="BE112" i="2"/>
  <c r="BE110" i="2" s="1"/>
  <c r="BD112" i="2"/>
  <c r="BE111" i="2"/>
  <c r="BD111" i="2"/>
  <c r="BD110" i="2" s="1"/>
  <c r="BE109" i="2"/>
  <c r="BD109" i="2"/>
  <c r="BE108" i="2"/>
  <c r="BD108" i="2"/>
  <c r="BE107" i="2"/>
  <c r="BD107" i="2"/>
  <c r="BE106" i="2"/>
  <c r="BD106" i="2"/>
  <c r="BE105" i="2"/>
  <c r="BD105" i="2"/>
  <c r="BE104" i="2"/>
  <c r="BD104" i="2"/>
  <c r="BD102" i="2" s="1"/>
  <c r="BE103" i="2"/>
  <c r="BE102" i="2" s="1"/>
  <c r="BD103" i="2"/>
  <c r="BE101" i="2"/>
  <c r="BD101" i="2"/>
  <c r="BD100" i="2" s="1"/>
  <c r="BE99" i="2"/>
  <c r="BD99" i="2"/>
  <c r="BE98" i="2"/>
  <c r="BD98" i="2"/>
  <c r="BE97" i="2"/>
  <c r="BD97" i="2"/>
  <c r="BE96" i="2"/>
  <c r="BE95" i="2" s="1"/>
  <c r="BD96" i="2"/>
  <c r="BD95" i="2" s="1"/>
  <c r="BE94" i="2"/>
  <c r="BD94" i="2"/>
  <c r="BE93" i="2"/>
  <c r="BD93" i="2"/>
  <c r="BE92" i="2"/>
  <c r="BE91" i="2" s="1"/>
  <c r="BE90" i="2" s="1"/>
  <c r="BE137" i="2" s="1"/>
  <c r="BD92" i="2"/>
  <c r="BD91" i="2" s="1"/>
  <c r="BD90" i="2" s="1"/>
  <c r="BD137" i="2" s="1"/>
  <c r="BE87" i="2"/>
  <c r="BD87" i="2"/>
  <c r="BD85" i="2" s="1"/>
  <c r="BE86" i="2"/>
  <c r="BE85" i="2" s="1"/>
  <c r="BD86" i="2"/>
  <c r="BE84" i="2"/>
  <c r="BD84" i="2"/>
  <c r="BE83" i="2"/>
  <c r="BD83" i="2"/>
  <c r="BE82" i="2"/>
  <c r="BD82" i="2"/>
  <c r="BE81" i="2"/>
  <c r="BD81" i="2"/>
  <c r="BE80" i="2"/>
  <c r="BD80" i="2"/>
  <c r="BE79" i="2"/>
  <c r="BE77" i="2" s="1"/>
  <c r="BD79" i="2"/>
  <c r="BE78" i="2"/>
  <c r="BD78" i="2"/>
  <c r="BD77" i="2" s="1"/>
  <c r="BE76" i="2"/>
  <c r="BD76" i="2"/>
  <c r="BE75" i="2"/>
  <c r="BD75" i="2"/>
  <c r="BE74" i="2"/>
  <c r="BD74" i="2"/>
  <c r="BE73" i="2"/>
  <c r="BD73" i="2"/>
  <c r="BE72" i="2"/>
  <c r="BD72" i="2"/>
  <c r="BE71" i="2"/>
  <c r="BD71" i="2"/>
  <c r="BE70" i="2"/>
  <c r="BD70" i="2"/>
  <c r="BE69" i="2"/>
  <c r="BD69" i="2"/>
  <c r="BE68" i="2"/>
  <c r="BD68" i="2"/>
  <c r="BE67" i="2"/>
  <c r="BD67" i="2"/>
  <c r="BE66" i="2"/>
  <c r="BD66" i="2"/>
  <c r="BE65" i="2"/>
  <c r="BD65" i="2"/>
  <c r="BE64" i="2"/>
  <c r="BD64" i="2"/>
  <c r="BE63" i="2"/>
  <c r="BD63" i="2"/>
  <c r="BE62" i="2"/>
  <c r="BD62" i="2"/>
  <c r="BE61" i="2"/>
  <c r="BD61" i="2"/>
  <c r="BE60" i="2"/>
  <c r="BD60" i="2"/>
  <c r="BE59" i="2"/>
  <c r="BD59" i="2"/>
  <c r="BD57" i="2" s="1"/>
  <c r="BE58" i="2"/>
  <c r="BE57" i="2" s="1"/>
  <c r="BD58" i="2"/>
  <c r="BE56" i="2"/>
  <c r="BD56" i="2"/>
  <c r="BE55" i="2"/>
  <c r="BD55" i="2"/>
  <c r="BE54" i="2"/>
  <c r="BD54" i="2"/>
  <c r="BE53" i="2"/>
  <c r="BD53" i="2"/>
  <c r="BE52" i="2"/>
  <c r="BD52" i="2"/>
  <c r="BE51" i="2"/>
  <c r="BD51" i="2"/>
  <c r="BE50" i="2"/>
  <c r="BD50" i="2"/>
  <c r="BE49" i="2"/>
  <c r="BE47" i="2" s="1"/>
  <c r="BD49" i="2"/>
  <c r="BE48" i="2"/>
  <c r="BD48" i="2"/>
  <c r="BD47" i="2" s="1"/>
  <c r="BE45" i="2"/>
  <c r="BD45" i="2"/>
  <c r="BE44" i="2"/>
  <c r="BD44" i="2"/>
  <c r="BE43" i="2"/>
  <c r="BD43" i="2"/>
  <c r="BE42" i="2"/>
  <c r="BD42" i="2"/>
  <c r="BE41" i="2"/>
  <c r="BD41" i="2"/>
  <c r="BE40" i="2"/>
  <c r="BD40" i="2"/>
  <c r="BE39" i="2"/>
  <c r="BD39" i="2"/>
  <c r="BE38" i="2"/>
  <c r="BD38" i="2"/>
  <c r="BE37" i="2"/>
  <c r="BD37" i="2"/>
  <c r="BE36" i="2"/>
  <c r="BD36" i="2"/>
  <c r="BD34" i="2" s="1"/>
  <c r="BE35" i="2"/>
  <c r="BE34" i="2" s="1"/>
  <c r="BD35" i="2"/>
  <c r="BE33" i="2"/>
  <c r="BD33" i="2"/>
  <c r="BE32" i="2"/>
  <c r="BD32" i="2"/>
  <c r="BE31" i="2"/>
  <c r="BD31" i="2"/>
  <c r="BE30" i="2"/>
  <c r="BD30" i="2"/>
  <c r="BE29" i="2"/>
  <c r="BD29" i="2"/>
  <c r="BE28" i="2"/>
  <c r="BE27" i="2" s="1"/>
  <c r="BD28" i="2"/>
  <c r="BD27" i="2" s="1"/>
  <c r="BE26" i="2"/>
  <c r="BD26" i="2"/>
  <c r="BE25" i="2"/>
  <c r="BD25" i="2"/>
  <c r="BE24" i="2"/>
  <c r="BD24" i="2"/>
  <c r="BE23" i="2"/>
  <c r="BD23" i="2"/>
  <c r="BE22" i="2"/>
  <c r="BD22" i="2"/>
  <c r="BE21" i="2"/>
  <c r="BD21" i="2"/>
  <c r="BE20" i="2"/>
  <c r="BD20" i="2"/>
  <c r="BE19" i="2"/>
  <c r="BD19" i="2"/>
  <c r="BE18" i="2"/>
  <c r="BD18" i="2"/>
  <c r="BD16" i="2" s="1"/>
  <c r="BE17" i="2"/>
  <c r="BE16" i="2" s="1"/>
  <c r="BD17" i="2"/>
  <c r="BE15" i="2"/>
  <c r="BD15" i="2"/>
  <c r="BE14" i="2"/>
  <c r="BD14" i="2"/>
  <c r="BE13" i="2"/>
  <c r="BD13" i="2"/>
  <c r="BE12" i="2"/>
  <c r="BD12" i="2"/>
  <c r="BE11" i="2"/>
  <c r="BD11" i="2"/>
  <c r="BE10" i="2"/>
  <c r="BE8" i="2" s="1"/>
  <c r="BD10" i="2"/>
  <c r="BE9" i="2"/>
  <c r="BD9" i="2"/>
  <c r="BD8" i="2" s="1"/>
  <c r="AY134" i="2"/>
  <c r="AX134" i="2"/>
  <c r="AY110" i="2"/>
  <c r="AX110" i="2"/>
  <c r="AX99" i="2" s="1"/>
  <c r="AY102" i="2"/>
  <c r="AX102" i="2"/>
  <c r="AY100" i="2"/>
  <c r="AX100" i="2"/>
  <c r="AY99" i="2"/>
  <c r="AY95" i="2"/>
  <c r="AX95" i="2"/>
  <c r="AY91" i="2"/>
  <c r="AX91" i="2"/>
  <c r="AY90" i="2"/>
  <c r="AX90" i="2"/>
  <c r="BE46" i="2" l="1"/>
  <c r="BD7" i="2"/>
  <c r="BD88" i="2" s="1"/>
  <c r="BD46" i="2"/>
  <c r="BE7" i="2"/>
  <c r="BA99" i="2"/>
  <c r="AZ99" i="2"/>
  <c r="AW99" i="2"/>
  <c r="AV99" i="2"/>
  <c r="AQ99" i="2"/>
  <c r="AP99" i="2"/>
  <c r="AO99" i="2"/>
  <c r="AN99" i="2"/>
  <c r="AL99" i="2"/>
  <c r="AK99" i="2"/>
  <c r="AJ99" i="2"/>
  <c r="AI99" i="2"/>
  <c r="AH99" i="2"/>
  <c r="AG99" i="2"/>
  <c r="AF99" i="2"/>
  <c r="AE99" i="2"/>
  <c r="AD99" i="2"/>
  <c r="AC99" i="2"/>
  <c r="AA99" i="2"/>
  <c r="Z99" i="2"/>
  <c r="Y99" i="2"/>
  <c r="X99" i="2"/>
  <c r="U99" i="2"/>
  <c r="T99" i="2"/>
  <c r="S99" i="2"/>
  <c r="R99" i="2"/>
  <c r="Q99" i="2"/>
  <c r="P99" i="2"/>
  <c r="O99" i="2"/>
  <c r="M99" i="2"/>
  <c r="L99" i="2"/>
  <c r="K99" i="2"/>
  <c r="J99" i="2"/>
  <c r="I99" i="2"/>
  <c r="H99" i="2"/>
  <c r="G99" i="2"/>
  <c r="F99" i="2"/>
  <c r="E99" i="2"/>
  <c r="BE88" i="2" l="1"/>
  <c r="BA137" i="2"/>
  <c r="AZ137" i="2"/>
  <c r="AW137" i="2"/>
  <c r="AV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A137" i="2"/>
  <c r="Z137" i="2"/>
  <c r="Y137" i="2"/>
  <c r="X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BC134" i="2"/>
  <c r="BB134" i="2"/>
  <c r="BA134" i="2"/>
  <c r="AZ134" i="2"/>
  <c r="AW134" i="2"/>
  <c r="AV134" i="2"/>
  <c r="AS134" i="2"/>
  <c r="AR134" i="2"/>
  <c r="AQ134" i="2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BC110" i="2"/>
  <c r="BB110" i="2"/>
  <c r="BA110" i="2"/>
  <c r="AZ110" i="2"/>
  <c r="AW110" i="2"/>
  <c r="AV110" i="2"/>
  <c r="AS110" i="2"/>
  <c r="AS99" i="2" s="1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N99" i="2" s="1"/>
  <c r="M110" i="2"/>
  <c r="L110" i="2"/>
  <c r="K110" i="2"/>
  <c r="J110" i="2"/>
  <c r="I110" i="2"/>
  <c r="H110" i="2"/>
  <c r="G110" i="2"/>
  <c r="F110" i="2"/>
  <c r="E110" i="2"/>
  <c r="BC102" i="2"/>
  <c r="BB102" i="2"/>
  <c r="BA102" i="2"/>
  <c r="AZ102" i="2"/>
  <c r="AW102" i="2"/>
  <c r="AV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BC100" i="2"/>
  <c r="BB100" i="2"/>
  <c r="BA100" i="2"/>
  <c r="AZ100" i="2"/>
  <c r="AW100" i="2"/>
  <c r="AV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BC95" i="2"/>
  <c r="BB95" i="2"/>
  <c r="BA95" i="2"/>
  <c r="BA90" i="2" s="1"/>
  <c r="AZ95" i="2"/>
  <c r="AW95" i="2"/>
  <c r="AV95" i="2"/>
  <c r="AS95" i="2"/>
  <c r="AR95" i="2"/>
  <c r="AQ95" i="2"/>
  <c r="AQ90" i="2" s="1"/>
  <c r="AP95" i="2"/>
  <c r="AO95" i="2"/>
  <c r="AO90" i="2" s="1"/>
  <c r="AN95" i="2"/>
  <c r="AM95" i="2"/>
  <c r="AL95" i="2"/>
  <c r="AK95" i="2"/>
  <c r="AK90" i="2" s="1"/>
  <c r="AJ95" i="2"/>
  <c r="AI95" i="2"/>
  <c r="AH95" i="2"/>
  <c r="AG95" i="2"/>
  <c r="AF95" i="2"/>
  <c r="AE95" i="2"/>
  <c r="AD95" i="2"/>
  <c r="AC95" i="2"/>
  <c r="AC90" i="2" s="1"/>
  <c r="AB95" i="2"/>
  <c r="AA95" i="2"/>
  <c r="AA90" i="2" s="1"/>
  <c r="Z95" i="2"/>
  <c r="Y95" i="2"/>
  <c r="Y90" i="2" s="1"/>
  <c r="X95" i="2"/>
  <c r="W95" i="2"/>
  <c r="V95" i="2"/>
  <c r="U95" i="2"/>
  <c r="U90" i="2" s="1"/>
  <c r="T95" i="2"/>
  <c r="S95" i="2"/>
  <c r="R95" i="2"/>
  <c r="Q95" i="2"/>
  <c r="P95" i="2"/>
  <c r="O95" i="2"/>
  <c r="N95" i="2"/>
  <c r="M95" i="2"/>
  <c r="M90" i="2" s="1"/>
  <c r="L95" i="2"/>
  <c r="K95" i="2"/>
  <c r="K90" i="2" s="1"/>
  <c r="J95" i="2"/>
  <c r="I95" i="2"/>
  <c r="I90" i="2" s="1"/>
  <c r="H95" i="2"/>
  <c r="G95" i="2"/>
  <c r="F95" i="2"/>
  <c r="E95" i="2"/>
  <c r="E90" i="2" s="1"/>
  <c r="BC91" i="2"/>
  <c r="BB91" i="2"/>
  <c r="BA91" i="2"/>
  <c r="AZ91" i="2"/>
  <c r="AW91" i="2"/>
  <c r="AV91" i="2"/>
  <c r="AS91" i="2"/>
  <c r="AR91" i="2"/>
  <c r="AQ91" i="2"/>
  <c r="AP91" i="2"/>
  <c r="AP90" i="2" s="1"/>
  <c r="AO91" i="2"/>
  <c r="AN91" i="2"/>
  <c r="AM91" i="2"/>
  <c r="AL91" i="2"/>
  <c r="AL90" i="2" s="1"/>
  <c r="AK91" i="2"/>
  <c r="AJ91" i="2"/>
  <c r="AI91" i="2"/>
  <c r="AH91" i="2"/>
  <c r="AH90" i="2" s="1"/>
  <c r="AG91" i="2"/>
  <c r="AF91" i="2"/>
  <c r="AE91" i="2"/>
  <c r="AD91" i="2"/>
  <c r="AD90" i="2" s="1"/>
  <c r="AC91" i="2"/>
  <c r="AB91" i="2"/>
  <c r="AA91" i="2"/>
  <c r="Z91" i="2"/>
  <c r="Z90" i="2" s="1"/>
  <c r="Y91" i="2"/>
  <c r="X91" i="2"/>
  <c r="W91" i="2"/>
  <c r="V91" i="2"/>
  <c r="U91" i="2"/>
  <c r="T91" i="2"/>
  <c r="S91" i="2"/>
  <c r="R91" i="2"/>
  <c r="R90" i="2" s="1"/>
  <c r="Q91" i="2"/>
  <c r="P91" i="2"/>
  <c r="O91" i="2"/>
  <c r="N91" i="2"/>
  <c r="N90" i="2" s="1"/>
  <c r="M91" i="2"/>
  <c r="L91" i="2"/>
  <c r="K91" i="2"/>
  <c r="J91" i="2"/>
  <c r="J90" i="2" s="1"/>
  <c r="I91" i="2"/>
  <c r="H91" i="2"/>
  <c r="G91" i="2"/>
  <c r="F91" i="2"/>
  <c r="F90" i="2" s="1"/>
  <c r="E91" i="2"/>
  <c r="BC90" i="2"/>
  <c r="BC137" i="2" s="1"/>
  <c r="AZ90" i="2"/>
  <c r="AW90" i="2"/>
  <c r="AV90" i="2"/>
  <c r="AR90" i="2"/>
  <c r="AN90" i="2"/>
  <c r="AM90" i="2"/>
  <c r="AJ90" i="2"/>
  <c r="AI90" i="2"/>
  <c r="AG90" i="2"/>
  <c r="AF90" i="2"/>
  <c r="AE90" i="2"/>
  <c r="X90" i="2"/>
  <c r="W90" i="2"/>
  <c r="T90" i="2"/>
  <c r="S90" i="2"/>
  <c r="Q90" i="2"/>
  <c r="P90" i="2"/>
  <c r="O90" i="2"/>
  <c r="L90" i="2"/>
  <c r="H90" i="2"/>
  <c r="G90" i="2"/>
  <c r="D137" i="2"/>
  <c r="D134" i="2"/>
  <c r="D110" i="2"/>
  <c r="D99" i="2" s="1"/>
  <c r="D102" i="2"/>
  <c r="D100" i="2"/>
  <c r="D95" i="2"/>
  <c r="D90" i="2" s="1"/>
  <c r="D91" i="2"/>
  <c r="BA88" i="2"/>
  <c r="AZ88" i="2"/>
  <c r="AW88" i="2"/>
  <c r="AV88" i="2"/>
  <c r="AQ88" i="2"/>
  <c r="AO88" i="2"/>
  <c r="AN88" i="2"/>
  <c r="AK88" i="2"/>
  <c r="AJ88" i="2"/>
  <c r="AI88" i="2"/>
  <c r="AH88" i="2"/>
  <c r="AG88" i="2"/>
  <c r="AF88" i="2"/>
  <c r="AE88" i="2"/>
  <c r="AD88" i="2"/>
  <c r="AB88" i="2"/>
  <c r="AA88" i="2"/>
  <c r="Z88" i="2"/>
  <c r="Y88" i="2"/>
  <c r="X88" i="2"/>
  <c r="U88" i="2"/>
  <c r="T88" i="2"/>
  <c r="S88" i="2"/>
  <c r="R88" i="2"/>
  <c r="Q88" i="2"/>
  <c r="P88" i="2"/>
  <c r="O88" i="2"/>
  <c r="M88" i="2"/>
  <c r="L88" i="2"/>
  <c r="K88" i="2"/>
  <c r="J88" i="2"/>
  <c r="I88" i="2"/>
  <c r="H88" i="2"/>
  <c r="G88" i="2"/>
  <c r="F88" i="2"/>
  <c r="E88" i="2"/>
  <c r="BC85" i="2"/>
  <c r="BB85" i="2"/>
  <c r="BA85" i="2"/>
  <c r="AZ85" i="2"/>
  <c r="AY85" i="2"/>
  <c r="AX85" i="2"/>
  <c r="AW85" i="2"/>
  <c r="AW46" i="2" s="1"/>
  <c r="AV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G46" i="2" s="1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Q46" i="2" s="1"/>
  <c r="P85" i="2"/>
  <c r="O85" i="2"/>
  <c r="N85" i="2"/>
  <c r="M85" i="2"/>
  <c r="L85" i="2"/>
  <c r="K85" i="2"/>
  <c r="J85" i="2"/>
  <c r="I85" i="2"/>
  <c r="H85" i="2"/>
  <c r="G85" i="2"/>
  <c r="F85" i="2"/>
  <c r="E85" i="2"/>
  <c r="BC77" i="2"/>
  <c r="BC46" i="2" s="1"/>
  <c r="BB77" i="2"/>
  <c r="BA77" i="2"/>
  <c r="AZ77" i="2"/>
  <c r="AY77" i="2"/>
  <c r="AY46" i="2" s="1"/>
  <c r="AX77" i="2"/>
  <c r="AW77" i="2"/>
  <c r="AV77" i="2"/>
  <c r="AS77" i="2"/>
  <c r="AR77" i="2"/>
  <c r="AQ77" i="2"/>
  <c r="AP77" i="2"/>
  <c r="AO77" i="2"/>
  <c r="AN77" i="2"/>
  <c r="AM77" i="2"/>
  <c r="AM46" i="2" s="1"/>
  <c r="AL77" i="2"/>
  <c r="AK77" i="2"/>
  <c r="AJ77" i="2"/>
  <c r="AI77" i="2"/>
  <c r="AH77" i="2"/>
  <c r="AG77" i="2"/>
  <c r="AF77" i="2"/>
  <c r="AE77" i="2"/>
  <c r="AE46" i="2" s="1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O46" i="2" s="1"/>
  <c r="N77" i="2"/>
  <c r="M77" i="2"/>
  <c r="L77" i="2"/>
  <c r="K77" i="2"/>
  <c r="J77" i="2"/>
  <c r="I77" i="2"/>
  <c r="H77" i="2"/>
  <c r="G77" i="2"/>
  <c r="G46" i="2" s="1"/>
  <c r="F77" i="2"/>
  <c r="E77" i="2"/>
  <c r="BC57" i="2"/>
  <c r="BB57" i="2"/>
  <c r="BA57" i="2"/>
  <c r="AZ57" i="2"/>
  <c r="AY57" i="2"/>
  <c r="AX57" i="2"/>
  <c r="AW57" i="2"/>
  <c r="AV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BC47" i="2"/>
  <c r="BB47" i="2"/>
  <c r="BA47" i="2"/>
  <c r="AZ47" i="2"/>
  <c r="AY47" i="2"/>
  <c r="AX47" i="2"/>
  <c r="AW47" i="2"/>
  <c r="AV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AZ46" i="2"/>
  <c r="AV46" i="2"/>
  <c r="AN46" i="2"/>
  <c r="AJ46" i="2"/>
  <c r="AI46" i="2"/>
  <c r="AF46" i="2"/>
  <c r="AB46" i="2"/>
  <c r="X46" i="2"/>
  <c r="T46" i="2"/>
  <c r="S46" i="2"/>
  <c r="P46" i="2"/>
  <c r="L46" i="2"/>
  <c r="H46" i="2"/>
  <c r="D46" i="2"/>
  <c r="D85" i="2"/>
  <c r="D77" i="2"/>
  <c r="D57" i="2"/>
  <c r="D47" i="2"/>
  <c r="BC8" i="2"/>
  <c r="BB8" i="2"/>
  <c r="BA8" i="2"/>
  <c r="AZ8" i="2"/>
  <c r="AZ7" i="2" s="1"/>
  <c r="AY8" i="2"/>
  <c r="AY7" i="2" s="1"/>
  <c r="AX8" i="2"/>
  <c r="AW8" i="2"/>
  <c r="AV8" i="2"/>
  <c r="AV7" i="2" s="1"/>
  <c r="AS8" i="2"/>
  <c r="AR8" i="2"/>
  <c r="AQ8" i="2"/>
  <c r="AP8" i="2"/>
  <c r="AO8" i="2"/>
  <c r="AN8" i="2"/>
  <c r="AN7" i="2" s="1"/>
  <c r="AM8" i="2"/>
  <c r="AL8" i="2"/>
  <c r="AK8" i="2"/>
  <c r="AJ8" i="2"/>
  <c r="AJ7" i="2" s="1"/>
  <c r="AI8" i="2"/>
  <c r="AH8" i="2"/>
  <c r="AG8" i="2"/>
  <c r="AF8" i="2"/>
  <c r="AF7" i="2" s="1"/>
  <c r="AE8" i="2"/>
  <c r="AD8" i="2"/>
  <c r="AC8" i="2"/>
  <c r="AB8" i="2"/>
  <c r="AB7" i="2" s="1"/>
  <c r="AA8" i="2"/>
  <c r="Z8" i="2"/>
  <c r="Y8" i="2"/>
  <c r="X8" i="2"/>
  <c r="X7" i="2" s="1"/>
  <c r="W8" i="2"/>
  <c r="V8" i="2"/>
  <c r="U8" i="2"/>
  <c r="T8" i="2"/>
  <c r="T7" i="2" s="1"/>
  <c r="S8" i="2"/>
  <c r="R8" i="2"/>
  <c r="Q8" i="2"/>
  <c r="P8" i="2"/>
  <c r="P7" i="2" s="1"/>
  <c r="O8" i="2"/>
  <c r="N8" i="2"/>
  <c r="M8" i="2"/>
  <c r="L8" i="2"/>
  <c r="L7" i="2" s="1"/>
  <c r="K8" i="2"/>
  <c r="J8" i="2"/>
  <c r="I8" i="2"/>
  <c r="H8" i="2"/>
  <c r="H7" i="2" s="1"/>
  <c r="G8" i="2"/>
  <c r="F8" i="2"/>
  <c r="E8" i="2"/>
  <c r="BA7" i="2"/>
  <c r="AW7" i="2"/>
  <c r="AQ7" i="2"/>
  <c r="AP7" i="2"/>
  <c r="AO7" i="2"/>
  <c r="AK7" i="2"/>
  <c r="AI7" i="2"/>
  <c r="AH7" i="2"/>
  <c r="AG7" i="2"/>
  <c r="AE7" i="2"/>
  <c r="AD7" i="2"/>
  <c r="AC7" i="2"/>
  <c r="AC88" i="2" s="1"/>
  <c r="AA7" i="2"/>
  <c r="Z7" i="2"/>
  <c r="Y7" i="2"/>
  <c r="U7" i="2"/>
  <c r="S7" i="2"/>
  <c r="R7" i="2"/>
  <c r="Q7" i="2"/>
  <c r="O7" i="2"/>
  <c r="M7" i="2"/>
  <c r="K7" i="2"/>
  <c r="J7" i="2"/>
  <c r="I7" i="2"/>
  <c r="G7" i="2"/>
  <c r="F7" i="2"/>
  <c r="E7" i="2"/>
  <c r="BC16" i="2"/>
  <c r="BB16" i="2"/>
  <c r="BA16" i="2"/>
  <c r="AZ16" i="2"/>
  <c r="AY16" i="2"/>
  <c r="AX16" i="2"/>
  <c r="AW16" i="2"/>
  <c r="AV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BC27" i="2"/>
  <c r="BB27" i="2"/>
  <c r="BB7" i="2" s="1"/>
  <c r="BA27" i="2"/>
  <c r="AZ27" i="2"/>
  <c r="AY27" i="2"/>
  <c r="AX27" i="2"/>
  <c r="AW27" i="2"/>
  <c r="AV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BC34" i="2"/>
  <c r="BB34" i="2"/>
  <c r="BA34" i="2"/>
  <c r="AZ34" i="2"/>
  <c r="AY34" i="2"/>
  <c r="AX34" i="2"/>
  <c r="AW34" i="2"/>
  <c r="AV34" i="2"/>
  <c r="AS34" i="2"/>
  <c r="AS7" i="2" s="1"/>
  <c r="AR34" i="2"/>
  <c r="AQ34" i="2"/>
  <c r="AP34" i="2"/>
  <c r="AO34" i="2"/>
  <c r="AN34" i="2"/>
  <c r="AM34" i="2"/>
  <c r="AM7" i="2" s="1"/>
  <c r="AM88" i="2" s="1"/>
  <c r="AL34" i="2"/>
  <c r="AL7" i="2" s="1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D27" i="2"/>
  <c r="D16" i="2"/>
  <c r="D8" i="2"/>
  <c r="D7" i="2"/>
  <c r="BD139" i="2" l="1"/>
  <c r="BB90" i="2"/>
  <c r="BB137" i="2" s="1"/>
  <c r="BC7" i="2"/>
  <c r="BC88" i="2" s="1"/>
  <c r="BC139" i="2" s="1"/>
  <c r="AY88" i="2"/>
  <c r="AX7" i="2"/>
  <c r="AR99" i="2"/>
  <c r="AR137" i="2" s="1"/>
  <c r="AS90" i="2"/>
  <c r="AS137" i="2" s="1"/>
  <c r="AR46" i="2"/>
  <c r="AR7" i="2"/>
  <c r="AR88" i="2" s="1"/>
  <c r="AP88" i="2"/>
  <c r="AL88" i="2"/>
  <c r="AL139" i="2" s="1"/>
  <c r="AB90" i="2"/>
  <c r="AB137" i="2" s="1"/>
  <c r="V90" i="2"/>
  <c r="W99" i="2"/>
  <c r="W137" i="2" s="1"/>
  <c r="V99" i="2"/>
  <c r="V137" i="2" s="1"/>
  <c r="W46" i="2"/>
  <c r="W7" i="2"/>
  <c r="V7" i="2"/>
  <c r="N7" i="2"/>
  <c r="F46" i="2"/>
  <c r="J46" i="2"/>
  <c r="N46" i="2"/>
  <c r="N88" i="2" s="1"/>
  <c r="N139" i="2" s="1"/>
  <c r="R46" i="2"/>
  <c r="V46" i="2"/>
  <c r="Z46" i="2"/>
  <c r="AD46" i="2"/>
  <c r="AH46" i="2"/>
  <c r="AL46" i="2"/>
  <c r="AP46" i="2"/>
  <c r="AX46" i="2"/>
  <c r="BB46" i="2"/>
  <c r="BB88" i="2" s="1"/>
  <c r="BB139" i="2" s="1"/>
  <c r="E46" i="2"/>
  <c r="I46" i="2"/>
  <c r="M46" i="2"/>
  <c r="U46" i="2"/>
  <c r="Y46" i="2"/>
  <c r="AC46" i="2"/>
  <c r="AK46" i="2"/>
  <c r="AO46" i="2"/>
  <c r="AS46" i="2"/>
  <c r="AS88" i="2" s="1"/>
  <c r="BA46" i="2"/>
  <c r="K46" i="2"/>
  <c r="AA46" i="2"/>
  <c r="AQ46" i="2"/>
  <c r="BE139" i="2"/>
  <c r="BA139" i="2"/>
  <c r="AZ139" i="2"/>
  <c r="AY139" i="2"/>
  <c r="AW139" i="2"/>
  <c r="AV139" i="2"/>
  <c r="AU139" i="2"/>
  <c r="AT139" i="2"/>
  <c r="AQ139" i="2"/>
  <c r="AP139" i="2"/>
  <c r="AO139" i="2"/>
  <c r="AN139" i="2"/>
  <c r="AM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U139" i="2"/>
  <c r="T139" i="2"/>
  <c r="S139" i="2"/>
  <c r="R139" i="2"/>
  <c r="Q139" i="2"/>
  <c r="P139" i="2"/>
  <c r="O139" i="2"/>
  <c r="M139" i="2"/>
  <c r="L139" i="2"/>
  <c r="K139" i="2"/>
  <c r="J139" i="2"/>
  <c r="I139" i="2"/>
  <c r="H139" i="2"/>
  <c r="G139" i="2"/>
  <c r="F139" i="2"/>
  <c r="E139" i="2"/>
  <c r="D88" i="2"/>
  <c r="D139" i="2"/>
  <c r="AX88" i="2" l="1"/>
  <c r="AX139" i="2" s="1"/>
  <c r="AR139" i="2"/>
  <c r="AS139" i="2"/>
  <c r="W88" i="2"/>
  <c r="W139" i="2" s="1"/>
  <c r="V88" i="2"/>
  <c r="V139" i="2" s="1"/>
</calcChain>
</file>

<file path=xl/sharedStrings.xml><?xml version="1.0" encoding="utf-8"?>
<sst xmlns="http://schemas.openxmlformats.org/spreadsheetml/2006/main" count="589" uniqueCount="424">
  <si>
    <t>Tab. 1   Rozvaha (bilance)</t>
  </si>
  <si>
    <r>
      <t xml:space="preserve">Rozvaha (bilance) </t>
    </r>
    <r>
      <rPr>
        <sz val="8"/>
        <rFont val="Calibri"/>
        <family val="2"/>
        <charset val="238"/>
      </rPr>
      <t>(1)</t>
    </r>
  </si>
  <si>
    <t>UK</t>
  </si>
  <si>
    <t>JU</t>
  </si>
  <si>
    <t>UJEP</t>
  </si>
  <si>
    <t>MU</t>
  </si>
  <si>
    <t>VFU</t>
  </si>
  <si>
    <t>OU</t>
  </si>
  <si>
    <t>UHK</t>
  </si>
  <si>
    <t>SU</t>
  </si>
  <si>
    <t>ČVUT</t>
  </si>
  <si>
    <t>VŠCHT</t>
  </si>
  <si>
    <t>ZČU</t>
  </si>
  <si>
    <t>TUL</t>
  </si>
  <si>
    <t>UPA</t>
  </si>
  <si>
    <t>VUT</t>
  </si>
  <si>
    <t>VŠB-TUO</t>
  </si>
  <si>
    <t>UTB</t>
  </si>
  <si>
    <t>VŠE</t>
  </si>
  <si>
    <t>ČZU</t>
  </si>
  <si>
    <t>MENDELU</t>
  </si>
  <si>
    <t>AMU</t>
  </si>
  <si>
    <t>AVU</t>
  </si>
  <si>
    <t>VŠUP</t>
  </si>
  <si>
    <t>JAMU</t>
  </si>
  <si>
    <t>VŠPJ</t>
  </si>
  <si>
    <t>VŠTE</t>
  </si>
  <si>
    <r>
      <t>Jednotlivé položky se vykazují v tis. Kč (</t>
    </r>
    <r>
      <rPr>
        <sz val="10"/>
        <rFont val="Calibri"/>
        <family val="2"/>
        <charset val="238"/>
      </rPr>
      <t>§4, odst.3</t>
    </r>
    <r>
      <rPr>
        <b/>
        <sz val="10"/>
        <rFont val="Calibri"/>
        <family val="2"/>
        <charset val="238"/>
      </rPr>
      <t>)</t>
    </r>
  </si>
  <si>
    <r>
      <t xml:space="preserve">účet / součet </t>
    </r>
    <r>
      <rPr>
        <sz val="8"/>
        <rFont val="Calibri"/>
        <family val="2"/>
        <charset val="238"/>
      </rPr>
      <t>(2)</t>
    </r>
  </si>
  <si>
    <r>
      <t>řádek</t>
    </r>
    <r>
      <rPr>
        <sz val="9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(3)</t>
    </r>
  </si>
  <si>
    <r>
      <t>stav k 1.1.</t>
    </r>
    <r>
      <rPr>
        <b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(4)</t>
    </r>
  </si>
  <si>
    <r>
      <t>stav k 31.12.</t>
    </r>
    <r>
      <rPr>
        <sz val="10"/>
        <rFont val="Calibri"/>
        <family val="2"/>
        <charset val="238"/>
      </rPr>
      <t>(4</t>
    </r>
    <r>
      <rPr>
        <b/>
        <sz val="10"/>
        <rFont val="Calibri"/>
        <family val="2"/>
        <charset val="238"/>
      </rPr>
      <t>)</t>
    </r>
  </si>
  <si>
    <t>AKTIVA</t>
  </si>
  <si>
    <t>sl. 1</t>
  </si>
  <si>
    <t>sl. 2</t>
  </si>
  <si>
    <t xml:space="preserve">A.Dlouhodobý majetek celkem            </t>
  </si>
  <si>
    <t>ř.2+10+21+28</t>
  </si>
  <si>
    <t>0001</t>
  </si>
  <si>
    <t xml:space="preserve">   I. Dlouhodobý nehmotný majetek celkem             </t>
  </si>
  <si>
    <t>ř.3 až 9</t>
  </si>
  <si>
    <t>0002</t>
  </si>
  <si>
    <t xml:space="preserve">                    1.Nehmotné výsledky výzkumu a vývoje</t>
  </si>
  <si>
    <t>012</t>
  </si>
  <si>
    <t>0003</t>
  </si>
  <si>
    <t xml:space="preserve">                    2.Software</t>
  </si>
  <si>
    <t>013</t>
  </si>
  <si>
    <t>0004</t>
  </si>
  <si>
    <t xml:space="preserve">                    3.Ocenitelná práva</t>
  </si>
  <si>
    <t>014</t>
  </si>
  <si>
    <t>0005</t>
  </si>
  <si>
    <t xml:space="preserve">                    4.Drobný dlouhodobý nehmotný majetek</t>
  </si>
  <si>
    <t>018</t>
  </si>
  <si>
    <t>0006</t>
  </si>
  <si>
    <t xml:space="preserve">                    5.Ostatní dlouhodobý nehmotný majetek</t>
  </si>
  <si>
    <t>019</t>
  </si>
  <si>
    <t>0007</t>
  </si>
  <si>
    <t xml:space="preserve">                    6.Nedokončený dlouhodobý nehmotný majetek</t>
  </si>
  <si>
    <t>041</t>
  </si>
  <si>
    <t>0008</t>
  </si>
  <si>
    <t xml:space="preserve">                    7.Poskytnuté zálohy na dlouhodobý nehmotný majetek</t>
  </si>
  <si>
    <t>051</t>
  </si>
  <si>
    <t>0009</t>
  </si>
  <si>
    <t xml:space="preserve">    II. Dlouhodobý hmotný majetek celkem            </t>
  </si>
  <si>
    <t>ř.11 až 20</t>
  </si>
  <si>
    <t>0010</t>
  </si>
  <si>
    <t xml:space="preserve">                    1.Pozemky</t>
  </si>
  <si>
    <t>031</t>
  </si>
  <si>
    <t>0011</t>
  </si>
  <si>
    <t xml:space="preserve">                    2.Umělecká díla, předměty a sbírky</t>
  </si>
  <si>
    <t>032</t>
  </si>
  <si>
    <t>0012</t>
  </si>
  <si>
    <t xml:space="preserve">                    3.Stavby</t>
  </si>
  <si>
    <t>021</t>
  </si>
  <si>
    <t>0013</t>
  </si>
  <si>
    <t xml:space="preserve">                    4.Hmotné movité věci a jejich soubory </t>
  </si>
  <si>
    <t>022</t>
  </si>
  <si>
    <t>0014</t>
  </si>
  <si>
    <t xml:space="preserve">                    5.Pěstitelské celky trvalých porostů</t>
  </si>
  <si>
    <t>025</t>
  </si>
  <si>
    <t>0015</t>
  </si>
  <si>
    <t xml:space="preserve">                    6.Dospělá zvířata a jejich skupiny</t>
  </si>
  <si>
    <t>026</t>
  </si>
  <si>
    <t>0016</t>
  </si>
  <si>
    <t xml:space="preserve">                    7.Drobný dlouhodobý hmotný majetek</t>
  </si>
  <si>
    <t>028</t>
  </si>
  <si>
    <t>0017</t>
  </si>
  <si>
    <t xml:space="preserve">                    8.Ostatní dlouhodobý hmotný majetek</t>
  </si>
  <si>
    <t>029</t>
  </si>
  <si>
    <t>0018</t>
  </si>
  <si>
    <t xml:space="preserve">                    9.Nedokončený dlouhodobý hmotný majetek</t>
  </si>
  <si>
    <t>042</t>
  </si>
  <si>
    <t>0019</t>
  </si>
  <si>
    <t xml:space="preserve">                  10.Poskytnuté zálohy na dlouhodobý hnotný majetek</t>
  </si>
  <si>
    <t>052</t>
  </si>
  <si>
    <t>0020</t>
  </si>
  <si>
    <t xml:space="preserve">    III. Dlouhodobý finanční majetek celkem            </t>
  </si>
  <si>
    <t>ř.22 až 27</t>
  </si>
  <si>
    <t>0021</t>
  </si>
  <si>
    <t xml:space="preserve">                    1.Podíly - ovládaná nebo ovládající osoba</t>
  </si>
  <si>
    <t>061</t>
  </si>
  <si>
    <t>0022</t>
  </si>
  <si>
    <t xml:space="preserve">                    2.Podíly -  podstatný vliv</t>
  </si>
  <si>
    <t>062</t>
  </si>
  <si>
    <t>0023</t>
  </si>
  <si>
    <t xml:space="preserve">                    3.Dluhové cenné papíry držené do splatnosti</t>
  </si>
  <si>
    <t>063</t>
  </si>
  <si>
    <t>0024</t>
  </si>
  <si>
    <t xml:space="preserve">                    4.Zápůjčky organizačním složkám</t>
  </si>
  <si>
    <t>066</t>
  </si>
  <si>
    <t>0025</t>
  </si>
  <si>
    <t xml:space="preserve">                    5.Ostatní dlouhodobé zápůjčky</t>
  </si>
  <si>
    <t>067</t>
  </si>
  <si>
    <t>0026</t>
  </si>
  <si>
    <t xml:space="preserve">                    6.Ostatní dlouhodobý finanční majetek</t>
  </si>
  <si>
    <t>069</t>
  </si>
  <si>
    <t>0027</t>
  </si>
  <si>
    <t xml:space="preserve">    IV. Oprávky k dlouhodobému majetku celkem    </t>
  </si>
  <si>
    <t>ř.29 až 39</t>
  </si>
  <si>
    <t>0028</t>
  </si>
  <si>
    <t xml:space="preserve">                    1.Oprávky k nehmotným výsledkům výzkumu a vývoje</t>
  </si>
  <si>
    <t>072</t>
  </si>
  <si>
    <t>0029</t>
  </si>
  <si>
    <t xml:space="preserve">                    2.Oprávky k softwaru</t>
  </si>
  <si>
    <t>073</t>
  </si>
  <si>
    <t>0030</t>
  </si>
  <si>
    <t xml:space="preserve">                    3.Oprávky k ocenitelným právům</t>
  </si>
  <si>
    <t>074</t>
  </si>
  <si>
    <t>0031</t>
  </si>
  <si>
    <t xml:space="preserve">                    4.Oprávky k drobnému dlouhodobému nehmotnému  majetku</t>
  </si>
  <si>
    <t>078</t>
  </si>
  <si>
    <t>0032</t>
  </si>
  <si>
    <t xml:space="preserve">                    5.Oprávky k ostatnímu dlouhodobému nehmotnému  majetku</t>
  </si>
  <si>
    <t>079</t>
  </si>
  <si>
    <t>0033</t>
  </si>
  <si>
    <t xml:space="preserve">                    6.Oprávky ke stavbám</t>
  </si>
  <si>
    <t>081</t>
  </si>
  <si>
    <t>0034</t>
  </si>
  <si>
    <t xml:space="preserve">                    7.Oprávky k samost.hmotným movitým věcem a souboru hmotných movitých věcí</t>
  </si>
  <si>
    <t>082</t>
  </si>
  <si>
    <t>0035</t>
  </si>
  <si>
    <t xml:space="preserve">                    8.Oprávky k pěstitelským celkům trvalých porostů</t>
  </si>
  <si>
    <t>085</t>
  </si>
  <si>
    <t>0036</t>
  </si>
  <si>
    <t xml:space="preserve">                    9.Oprávky k základnímu stádu a tažným zvířatům</t>
  </si>
  <si>
    <t>086</t>
  </si>
  <si>
    <t>0037</t>
  </si>
  <si>
    <t xml:space="preserve">                   10.Oprávky k drobnému dlouhodobému hmotnému majetku</t>
  </si>
  <si>
    <t>088</t>
  </si>
  <si>
    <t>0038</t>
  </si>
  <si>
    <t xml:space="preserve">                   11.Oprávky k ostatnímu dlouhodobému hmotnému majetku</t>
  </si>
  <si>
    <t>089</t>
  </si>
  <si>
    <t>0039</t>
  </si>
  <si>
    <t xml:space="preserve">B. Krátkodobý majetek celkem                    </t>
  </si>
  <si>
    <t>ř.41+51+71+79</t>
  </si>
  <si>
    <t>0040</t>
  </si>
  <si>
    <t xml:space="preserve">    I. Zásoby celkem                                          </t>
  </si>
  <si>
    <t>ř.42 až 50</t>
  </si>
  <si>
    <t>0041</t>
  </si>
  <si>
    <t xml:space="preserve">                    1.Materiál na skladě</t>
  </si>
  <si>
    <t>112</t>
  </si>
  <si>
    <t>0042</t>
  </si>
  <si>
    <t xml:space="preserve">                    2.Materiál na cestě</t>
  </si>
  <si>
    <t>119</t>
  </si>
  <si>
    <t>0043</t>
  </si>
  <si>
    <t xml:space="preserve">                    3.Nedokončená výroba</t>
  </si>
  <si>
    <t>121</t>
  </si>
  <si>
    <t>0044</t>
  </si>
  <si>
    <t xml:space="preserve">                    4.Polotovary vlastní výroby</t>
  </si>
  <si>
    <t>122</t>
  </si>
  <si>
    <t>0045</t>
  </si>
  <si>
    <t xml:space="preserve">                    5.Výrobky</t>
  </si>
  <si>
    <t>123</t>
  </si>
  <si>
    <t>0046</t>
  </si>
  <si>
    <t xml:space="preserve">                    6.Mladá a ostatní zvířata a jejich skupiny</t>
  </si>
  <si>
    <t>124</t>
  </si>
  <si>
    <t>0047</t>
  </si>
  <si>
    <t xml:space="preserve">                    7.Zboží na skladě a v prodejnách</t>
  </si>
  <si>
    <t>132</t>
  </si>
  <si>
    <t>0048</t>
  </si>
  <si>
    <t xml:space="preserve">                    8.Zboží na cestě</t>
  </si>
  <si>
    <t>139</t>
  </si>
  <si>
    <t>0049</t>
  </si>
  <si>
    <t xml:space="preserve">                    9.Poskytnuté zálohy na zásoby</t>
  </si>
  <si>
    <t>z 314</t>
  </si>
  <si>
    <t>0050</t>
  </si>
  <si>
    <t xml:space="preserve">   II. Pohledávky celkem                                       </t>
  </si>
  <si>
    <t>ř.52 až70</t>
  </si>
  <si>
    <t>0051</t>
  </si>
  <si>
    <t xml:space="preserve">                    1.Odběratelé</t>
  </si>
  <si>
    <t>311</t>
  </si>
  <si>
    <t>0052</t>
  </si>
  <si>
    <t xml:space="preserve">                    2.Směnky k inkasu</t>
  </si>
  <si>
    <t>312</t>
  </si>
  <si>
    <t>0053</t>
  </si>
  <si>
    <t xml:space="preserve">                    3.Pohledávky za eskontované cenné papíry</t>
  </si>
  <si>
    <t>313</t>
  </si>
  <si>
    <t>0054</t>
  </si>
  <si>
    <t xml:space="preserve">                    4.Poskytnuté provozní zálohy</t>
  </si>
  <si>
    <t>0055</t>
  </si>
  <si>
    <t xml:space="preserve">                    5.Ostatní pohledávky</t>
  </si>
  <si>
    <t>315</t>
  </si>
  <si>
    <t>0056</t>
  </si>
  <si>
    <t xml:space="preserve">                    6.Pohledávky za zaměstnanci</t>
  </si>
  <si>
    <t>335</t>
  </si>
  <si>
    <t>0057</t>
  </si>
  <si>
    <t xml:space="preserve">                    7.Pohledávky za institucemi sociálního zabezpečení a veřejného zdravotního pojištění</t>
  </si>
  <si>
    <t>336</t>
  </si>
  <si>
    <t>0058</t>
  </si>
  <si>
    <t xml:space="preserve">                    8.Daň z příjmů</t>
  </si>
  <si>
    <t>341</t>
  </si>
  <si>
    <t>0059</t>
  </si>
  <si>
    <t xml:space="preserve">                    9.Ostatní přímé daně</t>
  </si>
  <si>
    <t>342</t>
  </si>
  <si>
    <t>0060</t>
  </si>
  <si>
    <t xml:space="preserve">                   10.Daň z přidané hodnoty</t>
  </si>
  <si>
    <t>343</t>
  </si>
  <si>
    <t>0061</t>
  </si>
  <si>
    <t xml:space="preserve">                   11.Ostatní daně a poplatky</t>
  </si>
  <si>
    <t>345</t>
  </si>
  <si>
    <t>0062</t>
  </si>
  <si>
    <t xml:space="preserve">                   12.Nároky na dotace a ostatní zúčtování se státním rozpočtem</t>
  </si>
  <si>
    <t>346</t>
  </si>
  <si>
    <t>0063</t>
  </si>
  <si>
    <t xml:space="preserve">                   13.Nároky na dotace a ostatní zúčtování s rozpočtem orgánů územních samospr. celků</t>
  </si>
  <si>
    <t>348</t>
  </si>
  <si>
    <t>0064</t>
  </si>
  <si>
    <t xml:space="preserve">                   14.Pohledávky za společníky sdruženými ve společnosti</t>
  </si>
  <si>
    <t>358</t>
  </si>
  <si>
    <t>0065</t>
  </si>
  <si>
    <t xml:space="preserve">                   15.Pohledávky z pevných termínovaných operací a opcí</t>
  </si>
  <si>
    <t>373</t>
  </si>
  <si>
    <t>0066</t>
  </si>
  <si>
    <t xml:space="preserve">                   16.Pohledávky z vydaných dluhopisů</t>
  </si>
  <si>
    <t>375</t>
  </si>
  <si>
    <t>0067</t>
  </si>
  <si>
    <t xml:space="preserve">                   17.Jiné pohledávky</t>
  </si>
  <si>
    <t>378</t>
  </si>
  <si>
    <t>0068</t>
  </si>
  <si>
    <t xml:space="preserve">                   18.Dohadné účty aktivní</t>
  </si>
  <si>
    <t>388</t>
  </si>
  <si>
    <t>0069</t>
  </si>
  <si>
    <t xml:space="preserve">                   19.Opravná položka k pohledávkám</t>
  </si>
  <si>
    <t>391</t>
  </si>
  <si>
    <t>0070</t>
  </si>
  <si>
    <t xml:space="preserve">   III. Krátkodobý finanční majetek celkem             </t>
  </si>
  <si>
    <t>ř.72 až 78</t>
  </si>
  <si>
    <t>0071</t>
  </si>
  <si>
    <t xml:space="preserve">                     1.Peněžní prostředky v pokladně</t>
  </si>
  <si>
    <t>211</t>
  </si>
  <si>
    <t>0072</t>
  </si>
  <si>
    <t xml:space="preserve">                     2.Ceniny</t>
  </si>
  <si>
    <t>213</t>
  </si>
  <si>
    <t>0073</t>
  </si>
  <si>
    <t xml:space="preserve">                     3.Peněžní  prostředky na účtech</t>
  </si>
  <si>
    <t>221</t>
  </si>
  <si>
    <t>0074</t>
  </si>
  <si>
    <t xml:space="preserve">                     4.Majetkové cenné papíry k obchodování</t>
  </si>
  <si>
    <t>251</t>
  </si>
  <si>
    <t>0075</t>
  </si>
  <si>
    <t xml:space="preserve">                     5.Dluhové cenné papíry k obchodování</t>
  </si>
  <si>
    <t>253</t>
  </si>
  <si>
    <t>0076</t>
  </si>
  <si>
    <t xml:space="preserve">                     6.Ostatní cenné papíry</t>
  </si>
  <si>
    <t>256</t>
  </si>
  <si>
    <t>0077</t>
  </si>
  <si>
    <t xml:space="preserve">                     7.Peníze na cestě</t>
  </si>
  <si>
    <t>261</t>
  </si>
  <si>
    <t>0078</t>
  </si>
  <si>
    <t xml:space="preserve">    IV. Jiná aktiva celkem                                    </t>
  </si>
  <si>
    <t>ř.80 až 81</t>
  </si>
  <si>
    <t>0079</t>
  </si>
  <si>
    <t xml:space="preserve">                     1.Náklady příštích období</t>
  </si>
  <si>
    <t>381</t>
  </si>
  <si>
    <t>0080</t>
  </si>
  <si>
    <t xml:space="preserve">                     2.Příjmy příštích období</t>
  </si>
  <si>
    <t>385</t>
  </si>
  <si>
    <t>0081</t>
  </si>
  <si>
    <t xml:space="preserve">Aktiva celkem                                                        </t>
  </si>
  <si>
    <t>ř. 1+40</t>
  </si>
  <si>
    <t>0082</t>
  </si>
  <si>
    <t xml:space="preserve">PASIVA  </t>
  </si>
  <si>
    <t xml:space="preserve"> </t>
  </si>
  <si>
    <t>sl. 4</t>
  </si>
  <si>
    <t xml:space="preserve">A. Vlastní zdroje celkem                                       </t>
  </si>
  <si>
    <t>ř.84+88</t>
  </si>
  <si>
    <t>0083</t>
  </si>
  <si>
    <t xml:space="preserve">     I. Jmění celkem                                          </t>
  </si>
  <si>
    <t>ř.85 až 87</t>
  </si>
  <si>
    <t>0084</t>
  </si>
  <si>
    <t xml:space="preserve">                     1.Vlastní jmění</t>
  </si>
  <si>
    <t>901</t>
  </si>
  <si>
    <t>0085</t>
  </si>
  <si>
    <t xml:space="preserve">                     2.Fondy</t>
  </si>
  <si>
    <t>911</t>
  </si>
  <si>
    <t>0086</t>
  </si>
  <si>
    <t xml:space="preserve">                     3.Oceňovací rozdíly z přecenění finančního majetku a závazků</t>
  </si>
  <si>
    <t>921</t>
  </si>
  <si>
    <t>0087</t>
  </si>
  <si>
    <t xml:space="preserve">     II. Výsledek hospodaření celkem</t>
  </si>
  <si>
    <t>ř.89 až 91</t>
  </si>
  <si>
    <t>0088</t>
  </si>
  <si>
    <t xml:space="preserve">                     1.Účet výsledku hospodaření</t>
  </si>
  <si>
    <t>963</t>
  </si>
  <si>
    <t>0089</t>
  </si>
  <si>
    <t xml:space="preserve">                     2.Výsledek hospodaření ve schvalovacím řízení</t>
  </si>
  <si>
    <t>931</t>
  </si>
  <si>
    <t>0090</t>
  </si>
  <si>
    <t xml:space="preserve">                     3.Nerozdělený zisk, neuhrazená ztráta minulých let</t>
  </si>
  <si>
    <t>932</t>
  </si>
  <si>
    <t>0091</t>
  </si>
  <si>
    <t xml:space="preserve">B. Cizí zdroje celkem                              </t>
  </si>
  <si>
    <t>ř.93+95+103+127</t>
  </si>
  <si>
    <t>0092</t>
  </si>
  <si>
    <t xml:space="preserve">     I. Rezervy celkem                                                </t>
  </si>
  <si>
    <t>ř.94</t>
  </si>
  <si>
    <t>0093</t>
  </si>
  <si>
    <t xml:space="preserve">                     1.Rezervy</t>
  </si>
  <si>
    <t>941</t>
  </si>
  <si>
    <t>0094</t>
  </si>
  <si>
    <t xml:space="preserve">     II. Dlouhodobé závazky celkem                   </t>
  </si>
  <si>
    <t>ř.96 až 102</t>
  </si>
  <si>
    <t>0095</t>
  </si>
  <si>
    <t xml:space="preserve">                     1.Dlouhodobé úvěry</t>
  </si>
  <si>
    <t>951</t>
  </si>
  <si>
    <t>0096</t>
  </si>
  <si>
    <t xml:space="preserve">                     2.Vydané dluhopisy</t>
  </si>
  <si>
    <t>953</t>
  </si>
  <si>
    <t>0097</t>
  </si>
  <si>
    <t xml:space="preserve">                     3.Závazky z pronájmu</t>
  </si>
  <si>
    <t>954</t>
  </si>
  <si>
    <t>0098</t>
  </si>
  <si>
    <t xml:space="preserve">                     4.Přijaté dlouhodobé zálohy</t>
  </si>
  <si>
    <t>955</t>
  </si>
  <si>
    <t>0099</t>
  </si>
  <si>
    <t xml:space="preserve">                     5.Dlouhodobé směnky k úhradě</t>
  </si>
  <si>
    <t>958</t>
  </si>
  <si>
    <t>0100</t>
  </si>
  <si>
    <t xml:space="preserve">                     6.Dohadné účty pasivní</t>
  </si>
  <si>
    <t>z389</t>
  </si>
  <si>
    <t>0101</t>
  </si>
  <si>
    <t xml:space="preserve">                     7.Ostatní dlouhodobé závazky</t>
  </si>
  <si>
    <t>959</t>
  </si>
  <si>
    <t>0102</t>
  </si>
  <si>
    <t xml:space="preserve">    III. Krátkodobé závazky celkem                   </t>
  </si>
  <si>
    <t>ř.104 až 126</t>
  </si>
  <si>
    <t>0103</t>
  </si>
  <si>
    <t xml:space="preserve">                     1.Dodavatelé</t>
  </si>
  <si>
    <t>321</t>
  </si>
  <si>
    <t>0104</t>
  </si>
  <si>
    <t xml:space="preserve">                     2.Směnky k úhradě</t>
  </si>
  <si>
    <t>322</t>
  </si>
  <si>
    <t>0105</t>
  </si>
  <si>
    <t xml:space="preserve">                     3.Přijaté zálohy</t>
  </si>
  <si>
    <t>324</t>
  </si>
  <si>
    <t>0106</t>
  </si>
  <si>
    <t xml:space="preserve">                     4.Ostatní závazky</t>
  </si>
  <si>
    <t>325</t>
  </si>
  <si>
    <t>0107</t>
  </si>
  <si>
    <t xml:space="preserve">                     5.Zaměstnanci</t>
  </si>
  <si>
    <t>331</t>
  </si>
  <si>
    <t>0108</t>
  </si>
  <si>
    <t xml:space="preserve">                     6.Ostatní závazky vůči zaměstnancům</t>
  </si>
  <si>
    <t>333</t>
  </si>
  <si>
    <t>0109</t>
  </si>
  <si>
    <t xml:space="preserve">                     7.Závazky k institucím sociálního zabezpečení a veřejného zdravotního pojištění</t>
  </si>
  <si>
    <t>0110</t>
  </si>
  <si>
    <t xml:space="preserve">                     8.Daň z příjmu</t>
  </si>
  <si>
    <t>0111</t>
  </si>
  <si>
    <t xml:space="preserve">                     9.Ostatní přímé daně</t>
  </si>
  <si>
    <t>0112</t>
  </si>
  <si>
    <t xml:space="preserve">                    10.Daň z přidané hodnoty</t>
  </si>
  <si>
    <t>0113</t>
  </si>
  <si>
    <t xml:space="preserve">                    11.Ostatní daně a poplatky</t>
  </si>
  <si>
    <t>0114</t>
  </si>
  <si>
    <t xml:space="preserve">                    12.Závazky ze vztahu ke státnímu rozpočtu</t>
  </si>
  <si>
    <t>0115</t>
  </si>
  <si>
    <t xml:space="preserve">                    13.Závazky ze vztahu k rozpočtu orgánů územních samosprávných celků</t>
  </si>
  <si>
    <t>0116</t>
  </si>
  <si>
    <t xml:space="preserve">                    14.Závazky z upsaných nesplacených cenných papírů a podílů</t>
  </si>
  <si>
    <t>367</t>
  </si>
  <si>
    <t>0117</t>
  </si>
  <si>
    <t xml:space="preserve">                    15.Závazky ke společníkům sdruženým ve společnosti</t>
  </si>
  <si>
    <t>368</t>
  </si>
  <si>
    <t>0118</t>
  </si>
  <si>
    <t xml:space="preserve">                    16.Závazky z pevných termínovaných operací a opcí</t>
  </si>
  <si>
    <t>0119</t>
  </si>
  <si>
    <t xml:space="preserve">                    17.Jiné závazky</t>
  </si>
  <si>
    <t>379</t>
  </si>
  <si>
    <t>0120</t>
  </si>
  <si>
    <t xml:space="preserve">                    18.Krátkodobé úvěry</t>
  </si>
  <si>
    <t>231</t>
  </si>
  <si>
    <t>0121</t>
  </si>
  <si>
    <t xml:space="preserve">                    19.Eskontní úvěry</t>
  </si>
  <si>
    <t>232</t>
  </si>
  <si>
    <t>0122</t>
  </si>
  <si>
    <t xml:space="preserve">                    20.Vydané krátkodobé dluhopisy</t>
  </si>
  <si>
    <t>241</t>
  </si>
  <si>
    <t>0123</t>
  </si>
  <si>
    <t xml:space="preserve">                    21.Vlastní dluhopisy</t>
  </si>
  <si>
    <t>255</t>
  </si>
  <si>
    <t>0124</t>
  </si>
  <si>
    <t xml:space="preserve">                    22.Dohadné účty pasivní</t>
  </si>
  <si>
    <t>0125</t>
  </si>
  <si>
    <t xml:space="preserve">                    23.Ostatní krátkodobé finanční výpomoci</t>
  </si>
  <si>
    <t>249</t>
  </si>
  <si>
    <t>0126</t>
  </si>
  <si>
    <t xml:space="preserve">    IV. Jiná pasiva celkem                                </t>
  </si>
  <si>
    <t>ř.128 až 129</t>
  </si>
  <si>
    <t>0127</t>
  </si>
  <si>
    <t xml:space="preserve">                      1.Výdaje příštích období</t>
  </si>
  <si>
    <t>383</t>
  </si>
  <si>
    <t>0128</t>
  </si>
  <si>
    <t xml:space="preserve">                      2.Výnosy příštích období</t>
  </si>
  <si>
    <t>384</t>
  </si>
  <si>
    <t>0129</t>
  </si>
  <si>
    <t xml:space="preserve">Pasiva celkem                                                    </t>
  </si>
  <si>
    <t>ř.83+92</t>
  </si>
  <si>
    <t>0130</t>
  </si>
  <si>
    <t>Poznámky</t>
  </si>
  <si>
    <r>
      <rPr>
        <sz val="8"/>
        <rFont val="Calibri"/>
        <family val="2"/>
        <charset val="238"/>
      </rPr>
      <t>(1)</t>
    </r>
    <r>
      <rPr>
        <i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Zpracování "Rozvahy" se řídí § 5 a §§ 7 až 25  Vyhlášky 504/2002 Sb.</t>
    </r>
  </si>
  <si>
    <t>Celkem</t>
  </si>
  <si>
    <t>UPOL</t>
  </si>
  <si>
    <t>sl. 3</t>
  </si>
  <si>
    <t>sl.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</si>
</sst>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indexed="4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20" fillId="0" borderId="0"/>
    <xf numFmtId="43" fontId="2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49" fontId="11" fillId="0" borderId="8" xfId="2" applyNumberFormat="1" applyFont="1" applyBorder="1" applyAlignment="1">
      <alignment horizontal="center" vertical="center" wrapText="1"/>
    </xf>
    <xf numFmtId="49" fontId="11" fillId="0" borderId="9" xfId="2" applyNumberFormat="1" applyFont="1" applyBorder="1" applyAlignment="1">
      <alignment horizontal="center" vertical="center" wrapText="1"/>
    </xf>
    <xf numFmtId="3" fontId="10" fillId="0" borderId="10" xfId="2" applyNumberFormat="1" applyFont="1" applyBorder="1" applyAlignment="1">
      <alignment horizontal="center" vertical="center" wrapText="1"/>
    </xf>
    <xf numFmtId="3" fontId="10" fillId="0" borderId="9" xfId="2" applyNumberFormat="1" applyFont="1" applyBorder="1" applyAlignment="1">
      <alignment horizontal="center" vertical="center" wrapText="1"/>
    </xf>
    <xf numFmtId="3" fontId="10" fillId="0" borderId="11" xfId="2" applyNumberFormat="1" applyFont="1" applyBorder="1" applyAlignment="1">
      <alignment horizontal="center" vertical="center" shrinkToFit="1"/>
    </xf>
    <xf numFmtId="3" fontId="10" fillId="0" borderId="9" xfId="2" applyNumberFormat="1" applyFont="1" applyBorder="1" applyAlignment="1">
      <alignment horizontal="center" vertical="center" shrinkToFit="1"/>
    </xf>
    <xf numFmtId="3" fontId="10" fillId="0" borderId="12" xfId="2" applyNumberFormat="1" applyFont="1" applyBorder="1" applyAlignment="1">
      <alignment horizontal="center" vertical="center" shrinkToFit="1"/>
    </xf>
    <xf numFmtId="3" fontId="10" fillId="0" borderId="13" xfId="2" applyNumberFormat="1" applyFont="1" applyBorder="1" applyAlignment="1">
      <alignment horizontal="center" vertical="center" shrinkToFit="1"/>
    </xf>
    <xf numFmtId="0" fontId="10" fillId="0" borderId="14" xfId="2" applyFont="1" applyBorder="1" applyAlignment="1">
      <alignment vertical="center" wrapText="1"/>
    </xf>
    <xf numFmtId="3" fontId="14" fillId="0" borderId="17" xfId="2" applyNumberFormat="1" applyFont="1" applyBorder="1" applyAlignment="1">
      <alignment horizontal="center" vertical="center" wrapText="1"/>
    </xf>
    <xf numFmtId="3" fontId="14" fillId="0" borderId="18" xfId="2" applyNumberFormat="1" applyFont="1" applyBorder="1" applyAlignment="1">
      <alignment horizontal="center" vertical="center" wrapText="1"/>
    </xf>
    <xf numFmtId="3" fontId="14" fillId="0" borderId="19" xfId="2" applyNumberFormat="1" applyFont="1" applyBorder="1" applyAlignment="1">
      <alignment horizontal="center" vertical="center" shrinkToFit="1"/>
    </xf>
    <xf numFmtId="3" fontId="14" fillId="0" borderId="18" xfId="2" applyNumberFormat="1" applyFont="1" applyBorder="1" applyAlignment="1">
      <alignment horizontal="center" vertical="center" shrinkToFit="1"/>
    </xf>
    <xf numFmtId="3" fontId="14" fillId="0" borderId="20" xfId="2" applyNumberFormat="1" applyFont="1" applyBorder="1" applyAlignment="1">
      <alignment horizontal="center" vertical="center" shrinkToFit="1"/>
    </xf>
    <xf numFmtId="3" fontId="14" fillId="0" borderId="21" xfId="2" applyNumberFormat="1" applyFont="1" applyBorder="1" applyAlignment="1">
      <alignment horizontal="center" vertical="center" shrinkToFit="1"/>
    </xf>
    <xf numFmtId="3" fontId="14" fillId="0" borderId="17" xfId="2" applyNumberFormat="1" applyFont="1" applyBorder="1" applyAlignment="1">
      <alignment horizontal="center" vertical="center" shrinkToFit="1"/>
    </xf>
    <xf numFmtId="0" fontId="4" fillId="0" borderId="22" xfId="2" applyFont="1" applyBorder="1" applyAlignment="1">
      <alignment vertical="center" wrapText="1"/>
    </xf>
    <xf numFmtId="49" fontId="4" fillId="0" borderId="23" xfId="2" applyNumberFormat="1" applyFont="1" applyBorder="1" applyAlignment="1">
      <alignment horizontal="center" vertical="center" wrapText="1"/>
    </xf>
    <xf numFmtId="49" fontId="4" fillId="0" borderId="24" xfId="2" applyNumberFormat="1" applyFont="1" applyBorder="1" applyAlignment="1">
      <alignment horizontal="center" vertical="center" wrapText="1"/>
    </xf>
    <xf numFmtId="3" fontId="15" fillId="0" borderId="27" xfId="2" applyNumberFormat="1" applyFont="1" applyBorder="1" applyAlignment="1">
      <alignment horizontal="center" vertical="center" shrinkToFit="1"/>
    </xf>
    <xf numFmtId="3" fontId="15" fillId="0" borderId="26" xfId="2" applyNumberFormat="1" applyFont="1" applyBorder="1" applyAlignment="1">
      <alignment horizontal="center" vertical="center" shrinkToFit="1"/>
    </xf>
    <xf numFmtId="3" fontId="15" fillId="0" borderId="28" xfId="2" applyNumberFormat="1" applyFont="1" applyBorder="1" applyAlignment="1">
      <alignment horizontal="center" vertical="center" shrinkToFit="1"/>
    </xf>
    <xf numFmtId="3" fontId="15" fillId="0" borderId="29" xfId="2" applyNumberFormat="1" applyFont="1" applyBorder="1" applyAlignment="1">
      <alignment horizontal="center" vertical="center" shrinkToFit="1"/>
    </xf>
    <xf numFmtId="3" fontId="15" fillId="0" borderId="24" xfId="2" applyNumberFormat="1" applyFont="1" applyBorder="1" applyAlignment="1">
      <alignment horizontal="center" vertical="center" shrinkToFit="1"/>
    </xf>
    <xf numFmtId="3" fontId="15" fillId="0" borderId="23" xfId="2" applyNumberFormat="1" applyFont="1" applyBorder="1" applyAlignment="1">
      <alignment horizontal="center" vertical="center" shrinkToFit="1"/>
    </xf>
    <xf numFmtId="3" fontId="15" fillId="0" borderId="30" xfId="2" applyNumberFormat="1" applyFont="1" applyBorder="1" applyAlignment="1">
      <alignment horizontal="center" vertical="center" shrinkToFit="1"/>
    </xf>
    <xf numFmtId="3" fontId="15" fillId="0" borderId="31" xfId="2" applyNumberFormat="1" applyFont="1" applyBorder="1" applyAlignment="1">
      <alignment horizontal="center" vertical="center" shrinkToFit="1"/>
    </xf>
    <xf numFmtId="3" fontId="16" fillId="0" borderId="31" xfId="2" applyNumberFormat="1" applyFont="1" applyBorder="1" applyAlignment="1">
      <alignment horizontal="center" vertical="center" shrinkToFit="1"/>
    </xf>
    <xf numFmtId="3" fontId="16" fillId="0" borderId="24" xfId="2" applyNumberFormat="1" applyFont="1" applyBorder="1" applyAlignment="1">
      <alignment horizontal="center" vertical="center" shrinkToFit="1"/>
    </xf>
    <xf numFmtId="3" fontId="16" fillId="0" borderId="23" xfId="2" applyNumberFormat="1" applyFont="1" applyBorder="1" applyAlignment="1">
      <alignment horizontal="center" vertical="center" shrinkToFit="1"/>
    </xf>
    <xf numFmtId="0" fontId="4" fillId="0" borderId="22" xfId="2" applyFont="1" applyBorder="1" applyAlignment="1">
      <alignment horizontal="left" vertical="center" wrapText="1"/>
    </xf>
    <xf numFmtId="3" fontId="16" fillId="0" borderId="31" xfId="2" applyNumberFormat="1" applyFont="1" applyFill="1" applyBorder="1" applyAlignment="1">
      <alignment horizontal="center" vertical="center" shrinkToFit="1"/>
    </xf>
    <xf numFmtId="3" fontId="16" fillId="0" borderId="24" xfId="2" applyNumberFormat="1" applyFont="1" applyFill="1" applyBorder="1" applyAlignment="1">
      <alignment horizontal="center" vertical="center" shrinkToFit="1"/>
    </xf>
    <xf numFmtId="0" fontId="4" fillId="0" borderId="32" xfId="2" applyFont="1" applyBorder="1" applyAlignment="1">
      <alignment vertical="center" wrapText="1"/>
    </xf>
    <xf numFmtId="49" fontId="4" fillId="0" borderId="33" xfId="2" applyNumberFormat="1" applyFont="1" applyBorder="1" applyAlignment="1">
      <alignment horizontal="center" vertical="center" wrapText="1"/>
    </xf>
    <xf numFmtId="0" fontId="4" fillId="0" borderId="39" xfId="2" applyFont="1" applyBorder="1" applyAlignment="1">
      <alignment horizontal="left" vertical="center" wrapText="1"/>
    </xf>
    <xf numFmtId="49" fontId="4" fillId="0" borderId="21" xfId="2" applyNumberFormat="1" applyFont="1" applyBorder="1" applyAlignment="1">
      <alignment horizontal="center" vertical="center" wrapText="1"/>
    </xf>
    <xf numFmtId="49" fontId="4" fillId="0" borderId="18" xfId="2" applyNumberFormat="1" applyFont="1" applyBorder="1" applyAlignment="1">
      <alignment horizontal="center" vertical="center" wrapText="1"/>
    </xf>
    <xf numFmtId="0" fontId="3" fillId="0" borderId="0" xfId="2"/>
    <xf numFmtId="0" fontId="4" fillId="0" borderId="22" xfId="2" applyFont="1" applyFill="1" applyBorder="1" applyAlignment="1">
      <alignment vertical="center" wrapText="1"/>
    </xf>
    <xf numFmtId="49" fontId="4" fillId="3" borderId="23" xfId="2" applyNumberFormat="1" applyFont="1" applyFill="1" applyBorder="1" applyAlignment="1">
      <alignment horizontal="center" vertical="center" wrapText="1"/>
    </xf>
    <xf numFmtId="49" fontId="4" fillId="0" borderId="34" xfId="2" applyNumberFormat="1" applyFont="1" applyBorder="1" applyAlignment="1">
      <alignment horizontal="center" vertical="center" wrapText="1"/>
    </xf>
    <xf numFmtId="0" fontId="10" fillId="0" borderId="42" xfId="2" applyFont="1" applyBorder="1" applyAlignment="1">
      <alignment vertical="center" wrapText="1"/>
    </xf>
    <xf numFmtId="0" fontId="4" fillId="0" borderId="14" xfId="2" applyFont="1" applyBorder="1" applyAlignment="1">
      <alignment vertical="center" wrapText="1"/>
    </xf>
    <xf numFmtId="49" fontId="4" fillId="0" borderId="25" xfId="2" applyNumberFormat="1" applyFont="1" applyBorder="1" applyAlignment="1">
      <alignment horizontal="center" vertical="center" wrapText="1"/>
    </xf>
    <xf numFmtId="49" fontId="4" fillId="0" borderId="26" xfId="2" applyNumberFormat="1" applyFont="1" applyBorder="1" applyAlignment="1">
      <alignment horizontal="center" vertical="center" wrapText="1"/>
    </xf>
    <xf numFmtId="49" fontId="12" fillId="0" borderId="23" xfId="2" applyNumberFormat="1" applyFont="1" applyBorder="1" applyAlignment="1">
      <alignment horizontal="center" vertical="center"/>
    </xf>
    <xf numFmtId="49" fontId="4" fillId="0" borderId="45" xfId="2" applyNumberFormat="1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49" fontId="4" fillId="0" borderId="0" xfId="2" applyNumberFormat="1" applyFont="1" applyBorder="1" applyAlignment="1">
      <alignment horizontal="center" vertical="center" wrapText="1"/>
    </xf>
    <xf numFmtId="3" fontId="4" fillId="0" borderId="0" xfId="2" applyNumberFormat="1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49" fontId="4" fillId="0" borderId="0" xfId="2" applyNumberFormat="1" applyFont="1" applyBorder="1" applyAlignment="1">
      <alignment vertical="center" wrapText="1"/>
    </xf>
    <xf numFmtId="49" fontId="4" fillId="0" borderId="0" xfId="2" applyNumberFormat="1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3" fontId="15" fillId="0" borderId="25" xfId="2" applyNumberFormat="1" applyFont="1" applyBorder="1" applyAlignment="1">
      <alignment horizontal="center" vertical="center" shrinkToFit="1"/>
    </xf>
    <xf numFmtId="3" fontId="16" fillId="0" borderId="30" xfId="2" applyNumberFormat="1" applyFont="1" applyBorder="1" applyAlignment="1">
      <alignment horizontal="center" vertical="center" shrinkToFit="1"/>
    </xf>
    <xf numFmtId="3" fontId="16" fillId="0" borderId="35" xfId="2" applyNumberFormat="1" applyFont="1" applyBorder="1" applyAlignment="1">
      <alignment horizontal="center" vertical="center" shrinkToFit="1"/>
    </xf>
    <xf numFmtId="3" fontId="16" fillId="0" borderId="34" xfId="2" applyNumberFormat="1" applyFont="1" applyBorder="1" applyAlignment="1">
      <alignment horizontal="center" vertical="center" shrinkToFit="1"/>
    </xf>
    <xf numFmtId="3" fontId="16" fillId="0" borderId="33" xfId="2" applyNumberFormat="1" applyFont="1" applyBorder="1" applyAlignment="1">
      <alignment horizontal="center" vertical="center" shrinkToFit="1"/>
    </xf>
    <xf numFmtId="3" fontId="16" fillId="0" borderId="38" xfId="2" applyNumberFormat="1" applyFont="1" applyBorder="1" applyAlignment="1">
      <alignment horizontal="center" vertical="center" shrinkToFit="1"/>
    </xf>
    <xf numFmtId="3" fontId="15" fillId="0" borderId="17" xfId="2" applyNumberFormat="1" applyFont="1" applyBorder="1" applyAlignment="1">
      <alignment horizontal="center" vertical="center" shrinkToFit="1"/>
    </xf>
    <xf numFmtId="3" fontId="15" fillId="0" borderId="18" xfId="2" applyNumberFormat="1" applyFont="1" applyBorder="1" applyAlignment="1">
      <alignment horizontal="center" vertical="center" shrinkToFit="1"/>
    </xf>
    <xf numFmtId="3" fontId="15" fillId="0" borderId="19" xfId="2" applyNumberFormat="1" applyFont="1" applyBorder="1" applyAlignment="1">
      <alignment horizontal="center" vertical="center" shrinkToFit="1"/>
    </xf>
    <xf numFmtId="3" fontId="15" fillId="0" borderId="20" xfId="2" applyNumberFormat="1" applyFont="1" applyBorder="1" applyAlignment="1">
      <alignment horizontal="center" vertical="center" shrinkToFit="1"/>
    </xf>
    <xf numFmtId="3" fontId="15" fillId="0" borderId="33" xfId="2" applyNumberFormat="1" applyFont="1" applyBorder="1" applyAlignment="1">
      <alignment horizontal="center" vertical="center" shrinkToFit="1"/>
    </xf>
    <xf numFmtId="3" fontId="15" fillId="0" borderId="34" xfId="2" applyNumberFormat="1" applyFont="1" applyBorder="1" applyAlignment="1">
      <alignment horizontal="center" vertical="center" shrinkToFit="1"/>
    </xf>
    <xf numFmtId="3" fontId="15" fillId="0" borderId="38" xfId="2" applyNumberFormat="1" applyFont="1" applyBorder="1" applyAlignment="1">
      <alignment horizontal="center" vertical="center" shrinkToFit="1"/>
    </xf>
    <xf numFmtId="3" fontId="14" fillId="0" borderId="10" xfId="2" applyNumberFormat="1" applyFont="1" applyBorder="1" applyAlignment="1">
      <alignment horizontal="center" vertical="center" shrinkToFit="1"/>
    </xf>
    <xf numFmtId="3" fontId="14" fillId="0" borderId="9" xfId="2" applyNumberFormat="1" applyFont="1" applyBorder="1" applyAlignment="1">
      <alignment horizontal="center" vertical="center" shrinkToFit="1"/>
    </xf>
    <xf numFmtId="3" fontId="15" fillId="0" borderId="35" xfId="2" applyNumberFormat="1" applyFont="1" applyBorder="1" applyAlignment="1">
      <alignment horizontal="center" vertical="center" shrinkToFit="1"/>
    </xf>
    <xf numFmtId="3" fontId="15" fillId="0" borderId="45" xfId="2" applyNumberFormat="1" applyFont="1" applyBorder="1" applyAlignment="1">
      <alignment horizontal="center" vertical="center" shrinkToFit="1"/>
    </xf>
    <xf numFmtId="3" fontId="4" fillId="0" borderId="35" xfId="2" applyNumberFormat="1" applyFont="1" applyBorder="1" applyAlignment="1">
      <alignment horizontal="center" vertical="center" wrapText="1"/>
    </xf>
    <xf numFmtId="3" fontId="4" fillId="0" borderId="34" xfId="2" applyNumberFormat="1" applyFont="1" applyBorder="1" applyAlignment="1">
      <alignment horizontal="center" vertical="center" wrapText="1"/>
    </xf>
    <xf numFmtId="3" fontId="4" fillId="0" borderId="31" xfId="2" applyNumberFormat="1" applyFont="1" applyBorder="1" applyAlignment="1">
      <alignment horizontal="center" vertical="center" wrapText="1"/>
    </xf>
    <xf numFmtId="3" fontId="4" fillId="0" borderId="24" xfId="2" applyNumberFormat="1" applyFont="1" applyBorder="1" applyAlignment="1">
      <alignment horizontal="center" vertical="center" wrapText="1"/>
    </xf>
    <xf numFmtId="3" fontId="10" fillId="0" borderId="44" xfId="2" applyNumberFormat="1" applyFont="1" applyBorder="1" applyAlignment="1">
      <alignment horizontal="center" vertical="center" shrinkToFit="1"/>
    </xf>
    <xf numFmtId="3" fontId="10" fillId="0" borderId="10" xfId="2" applyNumberFormat="1" applyFont="1" applyBorder="1" applyAlignment="1">
      <alignment horizontal="center" vertical="center" shrinkToFit="1"/>
    </xf>
    <xf numFmtId="3" fontId="16" fillId="0" borderId="29" xfId="2" applyNumberFormat="1" applyFont="1" applyBorder="1" applyAlignment="1">
      <alignment horizontal="center" vertical="center" shrinkToFit="1"/>
    </xf>
    <xf numFmtId="3" fontId="15" fillId="0" borderId="48" xfId="2" applyNumberFormat="1" applyFont="1" applyBorder="1" applyAlignment="1">
      <alignment horizontal="center" vertical="center" shrinkToFit="1"/>
    </xf>
    <xf numFmtId="3" fontId="15" fillId="0" borderId="37" xfId="2" applyNumberFormat="1" applyFont="1" applyBorder="1" applyAlignment="1">
      <alignment horizontal="center" vertical="center" shrinkToFit="1"/>
    </xf>
    <xf numFmtId="3" fontId="15" fillId="0" borderId="49" xfId="2" applyNumberFormat="1" applyFont="1" applyBorder="1" applyAlignment="1">
      <alignment horizontal="center" vertical="center" shrinkToFit="1"/>
    </xf>
    <xf numFmtId="3" fontId="15" fillId="0" borderId="21" xfId="2" applyNumberFormat="1" applyFont="1" applyBorder="1" applyAlignment="1">
      <alignment horizontal="center" vertical="center" shrinkToFit="1"/>
    </xf>
    <xf numFmtId="3" fontId="10" fillId="0" borderId="50" xfId="2" applyNumberFormat="1" applyFont="1" applyBorder="1" applyAlignment="1">
      <alignment horizontal="center" vertical="center" shrinkToFit="1"/>
    </xf>
    <xf numFmtId="3" fontId="14" fillId="0" borderId="26" xfId="2" applyNumberFormat="1" applyFont="1" applyBorder="1" applyAlignment="1">
      <alignment horizontal="center" vertical="center" shrinkToFit="1"/>
    </xf>
    <xf numFmtId="3" fontId="15" fillId="0" borderId="51" xfId="2" applyNumberFormat="1" applyFont="1" applyBorder="1" applyAlignment="1">
      <alignment horizontal="center" vertical="center" shrinkToFit="1"/>
    </xf>
    <xf numFmtId="3" fontId="15" fillId="0" borderId="52" xfId="2" applyNumberFormat="1" applyFont="1" applyBorder="1" applyAlignment="1">
      <alignment horizontal="center" vertical="center" shrinkToFit="1"/>
    </xf>
    <xf numFmtId="3" fontId="16" fillId="0" borderId="23" xfId="2" applyNumberFormat="1" applyFont="1" applyBorder="1" applyAlignment="1" applyProtection="1">
      <alignment horizontal="center" vertical="center" shrinkToFit="1"/>
      <protection locked="0"/>
    </xf>
    <xf numFmtId="3" fontId="16" fillId="0" borderId="24" xfId="2" applyNumberFormat="1" applyFont="1" applyBorder="1" applyAlignment="1" applyProtection="1">
      <alignment horizontal="center" vertical="center" shrinkToFit="1"/>
      <protection locked="0"/>
    </xf>
    <xf numFmtId="3" fontId="17" fillId="0" borderId="31" xfId="2" applyNumberFormat="1" applyFont="1" applyBorder="1" applyAlignment="1">
      <alignment horizontal="center" vertical="center" shrinkToFit="1"/>
    </xf>
    <xf numFmtId="3" fontId="17" fillId="0" borderId="24" xfId="2" applyNumberFormat="1" applyFont="1" applyBorder="1" applyAlignment="1">
      <alignment horizontal="center" vertical="center" shrinkToFit="1"/>
    </xf>
    <xf numFmtId="3" fontId="16" fillId="3" borderId="24" xfId="2" applyNumberFormat="1" applyFont="1" applyFill="1" applyBorder="1" applyAlignment="1">
      <alignment horizontal="center" vertical="center" shrinkToFit="1"/>
    </xf>
    <xf numFmtId="3" fontId="18" fillId="0" borderId="29" xfId="0" applyNumberFormat="1" applyFont="1" applyBorder="1" applyAlignment="1">
      <alignment horizontal="center" vertical="center" shrinkToFit="1"/>
    </xf>
    <xf numFmtId="3" fontId="18" fillId="0" borderId="24" xfId="0" applyNumberFormat="1" applyFont="1" applyBorder="1" applyAlignment="1">
      <alignment horizontal="center" vertical="center" shrinkToFit="1"/>
    </xf>
    <xf numFmtId="3" fontId="18" fillId="0" borderId="23" xfId="0" applyNumberFormat="1" applyFont="1" applyBorder="1" applyAlignment="1">
      <alignment horizontal="center" vertical="center" shrinkToFit="1"/>
    </xf>
    <xf numFmtId="3" fontId="18" fillId="0" borderId="30" xfId="0" applyNumberFormat="1" applyFont="1" applyBorder="1" applyAlignment="1">
      <alignment horizontal="center" vertical="center" shrinkToFit="1"/>
    </xf>
    <xf numFmtId="3" fontId="16" fillId="3" borderId="31" xfId="2" applyNumberFormat="1" applyFont="1" applyFill="1" applyBorder="1" applyAlignment="1">
      <alignment horizontal="center" vertical="center" shrinkToFit="1"/>
    </xf>
    <xf numFmtId="3" fontId="16" fillId="0" borderId="33" xfId="2" applyNumberFormat="1" applyFont="1" applyBorder="1" applyAlignment="1" applyProtection="1">
      <alignment horizontal="center" vertical="center" shrinkToFit="1"/>
      <protection locked="0"/>
    </xf>
    <xf numFmtId="3" fontId="16" fillId="0" borderId="34" xfId="2" applyNumberFormat="1" applyFont="1" applyBorder="1" applyAlignment="1" applyProtection="1">
      <alignment horizontal="center" vertical="center" shrinkToFit="1"/>
      <protection locked="0"/>
    </xf>
    <xf numFmtId="3" fontId="17" fillId="0" borderId="36" xfId="2" applyNumberFormat="1" applyFont="1" applyBorder="1" applyAlignment="1">
      <alignment horizontal="center" vertical="center" shrinkToFit="1"/>
    </xf>
    <xf numFmtId="3" fontId="17" fillId="0" borderId="37" xfId="2" applyNumberFormat="1" applyFont="1" applyBorder="1" applyAlignment="1">
      <alignment horizontal="center" vertical="center" shrinkToFit="1"/>
    </xf>
    <xf numFmtId="3" fontId="16" fillId="0" borderId="35" xfId="2" applyNumberFormat="1" applyFont="1" applyFill="1" applyBorder="1" applyAlignment="1">
      <alignment horizontal="center" vertical="center" shrinkToFit="1"/>
    </xf>
    <xf numFmtId="3" fontId="16" fillId="0" borderId="34" xfId="2" applyNumberFormat="1" applyFont="1" applyFill="1" applyBorder="1" applyAlignment="1">
      <alignment horizontal="center" vertical="center" shrinkToFit="1"/>
    </xf>
    <xf numFmtId="3" fontId="16" fillId="0" borderId="48" xfId="2" applyNumberFormat="1" applyFont="1" applyBorder="1" applyAlignment="1">
      <alignment horizontal="center" vertical="center" shrinkToFit="1"/>
    </xf>
    <xf numFmtId="3" fontId="18" fillId="0" borderId="45" xfId="0" applyNumberFormat="1" applyFont="1" applyBorder="1" applyAlignment="1">
      <alignment horizontal="center" vertical="center" shrinkToFit="1"/>
    </xf>
    <xf numFmtId="3" fontId="18" fillId="0" borderId="34" xfId="0" applyNumberFormat="1" applyFont="1" applyBorder="1" applyAlignment="1">
      <alignment horizontal="center" vertical="center" shrinkToFit="1"/>
    </xf>
    <xf numFmtId="3" fontId="18" fillId="0" borderId="33" xfId="0" applyNumberFormat="1" applyFont="1" applyBorder="1" applyAlignment="1">
      <alignment horizontal="center" vertical="center" shrinkToFit="1"/>
    </xf>
    <xf numFmtId="3" fontId="18" fillId="0" borderId="38" xfId="0" applyNumberFormat="1" applyFont="1" applyBorder="1" applyAlignment="1">
      <alignment horizontal="center" vertical="center" shrinkToFit="1"/>
    </xf>
    <xf numFmtId="3" fontId="16" fillId="0" borderId="45" xfId="2" applyNumberFormat="1" applyFont="1" applyBorder="1" applyAlignment="1">
      <alignment horizontal="center" vertical="center" shrinkToFit="1"/>
    </xf>
    <xf numFmtId="3" fontId="16" fillId="3" borderId="29" xfId="2" applyNumberFormat="1" applyFont="1" applyFill="1" applyBorder="1" applyAlignment="1">
      <alignment horizontal="center" vertical="center" shrinkToFit="1"/>
    </xf>
    <xf numFmtId="3" fontId="16" fillId="0" borderId="29" xfId="2" applyNumberFormat="1" applyFont="1" applyFill="1" applyBorder="1" applyAlignment="1">
      <alignment horizontal="center" vertical="center" shrinkToFit="1"/>
    </xf>
    <xf numFmtId="3" fontId="16" fillId="0" borderId="40" xfId="2" applyNumberFormat="1" applyFont="1" applyFill="1" applyBorder="1" applyAlignment="1" applyProtection="1">
      <alignment horizontal="center" vertical="center" shrinkToFit="1"/>
      <protection locked="0"/>
    </xf>
    <xf numFmtId="3" fontId="16" fillId="0" borderId="41" xfId="2" applyNumberFormat="1" applyFont="1" applyFill="1" applyBorder="1" applyAlignment="1" applyProtection="1">
      <alignment horizontal="center" vertical="center" shrinkToFit="1"/>
      <protection locked="0"/>
    </xf>
    <xf numFmtId="3" fontId="16" fillId="0" borderId="31" xfId="2" applyNumberFormat="1" applyFont="1" applyBorder="1" applyAlignment="1">
      <alignment horizontal="center" vertical="center" wrapText="1"/>
    </xf>
    <xf numFmtId="3" fontId="16" fillId="0" borderId="24" xfId="2" applyNumberFormat="1" applyFont="1" applyBorder="1" applyAlignment="1">
      <alignment horizontal="center" vertical="center" wrapText="1"/>
    </xf>
    <xf numFmtId="3" fontId="4" fillId="0" borderId="45" xfId="2" applyNumberFormat="1" applyFont="1" applyBorder="1" applyAlignment="1">
      <alignment horizontal="center" vertical="center" wrapText="1"/>
    </xf>
    <xf numFmtId="3" fontId="16" fillId="0" borderId="23" xfId="2" applyNumberFormat="1" applyFont="1" applyFill="1" applyBorder="1" applyAlignment="1">
      <alignment horizontal="center" vertical="center" shrinkToFit="1"/>
    </xf>
    <xf numFmtId="49" fontId="4" fillId="0" borderId="7" xfId="2" applyNumberFormat="1" applyFont="1" applyBorder="1" applyAlignment="1">
      <alignment horizontal="center" vertical="center" wrapText="1"/>
    </xf>
    <xf numFmtId="49" fontId="4" fillId="0" borderId="43" xfId="2" applyNumberFormat="1" applyFont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 wrapText="1"/>
    </xf>
    <xf numFmtId="49" fontId="4" fillId="0" borderId="16" xfId="2" applyNumberFormat="1" applyFont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left" vertical="center"/>
      <protection locked="0"/>
    </xf>
    <xf numFmtId="0" fontId="4" fillId="0" borderId="1" xfId="2" applyFont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46" xfId="2" applyFont="1" applyFill="1" applyBorder="1" applyAlignment="1">
      <alignment horizontal="center" vertical="center"/>
    </xf>
    <xf numFmtId="0" fontId="8" fillId="2" borderId="47" xfId="2" applyFont="1" applyFill="1" applyBorder="1" applyAlignment="1">
      <alignment horizontal="center" vertical="center"/>
    </xf>
  </cellXfs>
  <cellStyles count="5">
    <cellStyle name="Čárka 2" xfId="4"/>
    <cellStyle name="Normální" xfId="0" builtinId="0"/>
    <cellStyle name="normální 2" xfId="1"/>
    <cellStyle name="normální 3" xfId="2"/>
    <cellStyle name="normální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3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E1"/>
    </sheetView>
  </sheetViews>
  <sheetFormatPr defaultRowHeight="12.75" x14ac:dyDescent="0.25"/>
  <cols>
    <col min="1" max="1" width="76.28515625" style="1" customWidth="1"/>
    <col min="2" max="2" width="13" style="56" customWidth="1"/>
    <col min="3" max="3" width="7.42578125" style="56" customWidth="1"/>
    <col min="4" max="4" width="10.5703125" style="53" customWidth="1"/>
    <col min="5" max="5" width="12.5703125" style="53" customWidth="1"/>
    <col min="6" max="7" width="10.85546875" style="1" bestFit="1" customWidth="1"/>
    <col min="8" max="8" width="12.28515625" style="1" customWidth="1"/>
    <col min="9" max="9" width="13.7109375" style="1" customWidth="1"/>
    <col min="10" max="10" width="12.85546875" style="1" customWidth="1"/>
    <col min="11" max="11" width="12.140625" style="1" customWidth="1"/>
    <col min="12" max="13" width="10.85546875" style="1" bestFit="1" customWidth="1"/>
    <col min="14" max="14" width="11.28515625" style="1" customWidth="1"/>
    <col min="15" max="15" width="11.5703125" style="1" customWidth="1"/>
    <col min="16" max="21" width="10.28515625" style="1" bestFit="1" customWidth="1"/>
    <col min="22" max="22" width="10.28515625" style="1" customWidth="1"/>
    <col min="23" max="23" width="10.5703125" style="1" customWidth="1"/>
    <col min="24" max="25" width="10.85546875" style="1" bestFit="1" customWidth="1"/>
    <col min="26" max="27" width="12.140625" style="1" bestFit="1" customWidth="1"/>
    <col min="28" max="31" width="10.85546875" style="1" bestFit="1" customWidth="1"/>
    <col min="32" max="32" width="10.28515625" style="1" customWidth="1"/>
    <col min="33" max="33" width="10.42578125" style="1" customWidth="1"/>
    <col min="34" max="35" width="10.85546875" style="1" bestFit="1" customWidth="1"/>
    <col min="36" max="36" width="9.140625" style="1" customWidth="1"/>
    <col min="37" max="37" width="10.85546875" style="1" bestFit="1" customWidth="1"/>
    <col min="38" max="38" width="11.140625" style="1" customWidth="1"/>
    <col min="39" max="39" width="11.42578125" style="1" customWidth="1"/>
    <col min="40" max="41" width="10.85546875" style="1" bestFit="1" customWidth="1"/>
    <col min="42" max="43" width="9.42578125" style="1" bestFit="1" customWidth="1"/>
    <col min="44" max="44" width="10.28515625" style="1" bestFit="1" customWidth="1"/>
    <col min="45" max="45" width="12.85546875" style="1" customWidth="1"/>
    <col min="46" max="49" width="9.42578125" style="1" bestFit="1" customWidth="1"/>
    <col min="50" max="50" width="11.85546875" style="1" customWidth="1"/>
    <col min="51" max="51" width="11.7109375" style="1" customWidth="1"/>
    <col min="52" max="55" width="9.42578125" style="1" bestFit="1" customWidth="1"/>
    <col min="56" max="56" width="10.85546875" style="1" bestFit="1" customWidth="1"/>
    <col min="57" max="57" width="12.85546875" style="1" bestFit="1" customWidth="1"/>
    <col min="58" max="58" width="12.28515625" style="1" bestFit="1" customWidth="1"/>
    <col min="59" max="59" width="10.85546875" style="1" bestFit="1" customWidth="1"/>
    <col min="60" max="256" width="9.140625" style="1"/>
    <col min="257" max="257" width="76.28515625" style="1" customWidth="1"/>
    <col min="258" max="258" width="13" style="1" customWidth="1"/>
    <col min="259" max="259" width="7.42578125" style="1" customWidth="1"/>
    <col min="260" max="260" width="10.5703125" style="1" customWidth="1"/>
    <col min="261" max="261" width="12.5703125" style="1" customWidth="1"/>
    <col min="262" max="263" width="10.85546875" style="1" bestFit="1" customWidth="1"/>
    <col min="264" max="264" width="12.28515625" style="1" customWidth="1"/>
    <col min="265" max="265" width="13.7109375" style="1" customWidth="1"/>
    <col min="266" max="266" width="12.85546875" style="1" customWidth="1"/>
    <col min="267" max="267" width="12.140625" style="1" customWidth="1"/>
    <col min="268" max="269" width="10.85546875" style="1" bestFit="1" customWidth="1"/>
    <col min="270" max="270" width="11.28515625" style="1" customWidth="1"/>
    <col min="271" max="271" width="11.5703125" style="1" customWidth="1"/>
    <col min="272" max="277" width="10.28515625" style="1" bestFit="1" customWidth="1"/>
    <col min="278" max="278" width="11.85546875" style="1" customWidth="1"/>
    <col min="279" max="279" width="16.28515625" style="1" customWidth="1"/>
    <col min="280" max="281" width="10.85546875" style="1" bestFit="1" customWidth="1"/>
    <col min="282" max="283" width="12.140625" style="1" bestFit="1" customWidth="1"/>
    <col min="284" max="287" width="10.85546875" style="1" bestFit="1" customWidth="1"/>
    <col min="288" max="288" width="10.28515625" style="1" customWidth="1"/>
    <col min="289" max="289" width="10.42578125" style="1" customWidth="1"/>
    <col min="290" max="291" width="10.85546875" style="1" bestFit="1" customWidth="1"/>
    <col min="292" max="292" width="9.140625" style="1" customWidth="1"/>
    <col min="293" max="293" width="10.85546875" style="1" bestFit="1" customWidth="1"/>
    <col min="294" max="294" width="11.140625" style="1" customWidth="1"/>
    <col min="295" max="295" width="11.42578125" style="1" customWidth="1"/>
    <col min="296" max="297" width="10.85546875" style="1" bestFit="1" customWidth="1"/>
    <col min="298" max="299" width="9.42578125" style="1" bestFit="1" customWidth="1"/>
    <col min="300" max="301" width="10.28515625" style="1" bestFit="1" customWidth="1"/>
    <col min="302" max="311" width="9.42578125" style="1" bestFit="1" customWidth="1"/>
    <col min="312" max="512" width="9.140625" style="1"/>
    <col min="513" max="513" width="76.28515625" style="1" customWidth="1"/>
    <col min="514" max="514" width="13" style="1" customWidth="1"/>
    <col min="515" max="515" width="7.42578125" style="1" customWidth="1"/>
    <col min="516" max="516" width="10.5703125" style="1" customWidth="1"/>
    <col min="517" max="517" width="12.5703125" style="1" customWidth="1"/>
    <col min="518" max="519" width="10.85546875" style="1" bestFit="1" customWidth="1"/>
    <col min="520" max="520" width="12.28515625" style="1" customWidth="1"/>
    <col min="521" max="521" width="13.7109375" style="1" customWidth="1"/>
    <col min="522" max="522" width="12.85546875" style="1" customWidth="1"/>
    <col min="523" max="523" width="12.140625" style="1" customWidth="1"/>
    <col min="524" max="525" width="10.85546875" style="1" bestFit="1" customWidth="1"/>
    <col min="526" max="526" width="11.28515625" style="1" customWidth="1"/>
    <col min="527" max="527" width="11.5703125" style="1" customWidth="1"/>
    <col min="528" max="533" width="10.28515625" style="1" bestFit="1" customWidth="1"/>
    <col min="534" max="534" width="11.85546875" style="1" customWidth="1"/>
    <col min="535" max="535" width="16.28515625" style="1" customWidth="1"/>
    <col min="536" max="537" width="10.85546875" style="1" bestFit="1" customWidth="1"/>
    <col min="538" max="539" width="12.140625" style="1" bestFit="1" customWidth="1"/>
    <col min="540" max="543" width="10.85546875" style="1" bestFit="1" customWidth="1"/>
    <col min="544" max="544" width="10.28515625" style="1" customWidth="1"/>
    <col min="545" max="545" width="10.42578125" style="1" customWidth="1"/>
    <col min="546" max="547" width="10.85546875" style="1" bestFit="1" customWidth="1"/>
    <col min="548" max="548" width="9.140625" style="1" customWidth="1"/>
    <col min="549" max="549" width="10.85546875" style="1" bestFit="1" customWidth="1"/>
    <col min="550" max="550" width="11.140625" style="1" customWidth="1"/>
    <col min="551" max="551" width="11.42578125" style="1" customWidth="1"/>
    <col min="552" max="553" width="10.85546875" style="1" bestFit="1" customWidth="1"/>
    <col min="554" max="555" width="9.42578125" style="1" bestFit="1" customWidth="1"/>
    <col min="556" max="557" width="10.28515625" style="1" bestFit="1" customWidth="1"/>
    <col min="558" max="567" width="9.42578125" style="1" bestFit="1" customWidth="1"/>
    <col min="568" max="768" width="9.140625" style="1"/>
    <col min="769" max="769" width="76.28515625" style="1" customWidth="1"/>
    <col min="770" max="770" width="13" style="1" customWidth="1"/>
    <col min="771" max="771" width="7.42578125" style="1" customWidth="1"/>
    <col min="772" max="772" width="10.5703125" style="1" customWidth="1"/>
    <col min="773" max="773" width="12.5703125" style="1" customWidth="1"/>
    <col min="774" max="775" width="10.85546875" style="1" bestFit="1" customWidth="1"/>
    <col min="776" max="776" width="12.28515625" style="1" customWidth="1"/>
    <col min="777" max="777" width="13.7109375" style="1" customWidth="1"/>
    <col min="778" max="778" width="12.85546875" style="1" customWidth="1"/>
    <col min="779" max="779" width="12.140625" style="1" customWidth="1"/>
    <col min="780" max="781" width="10.85546875" style="1" bestFit="1" customWidth="1"/>
    <col min="782" max="782" width="11.28515625" style="1" customWidth="1"/>
    <col min="783" max="783" width="11.5703125" style="1" customWidth="1"/>
    <col min="784" max="789" width="10.28515625" style="1" bestFit="1" customWidth="1"/>
    <col min="790" max="790" width="11.85546875" style="1" customWidth="1"/>
    <col min="791" max="791" width="16.28515625" style="1" customWidth="1"/>
    <col min="792" max="793" width="10.85546875" style="1" bestFit="1" customWidth="1"/>
    <col min="794" max="795" width="12.140625" style="1" bestFit="1" customWidth="1"/>
    <col min="796" max="799" width="10.85546875" style="1" bestFit="1" customWidth="1"/>
    <col min="800" max="800" width="10.28515625" style="1" customWidth="1"/>
    <col min="801" max="801" width="10.42578125" style="1" customWidth="1"/>
    <col min="802" max="803" width="10.85546875" style="1" bestFit="1" customWidth="1"/>
    <col min="804" max="804" width="9.140625" style="1" customWidth="1"/>
    <col min="805" max="805" width="10.85546875" style="1" bestFit="1" customWidth="1"/>
    <col min="806" max="806" width="11.140625" style="1" customWidth="1"/>
    <col min="807" max="807" width="11.42578125" style="1" customWidth="1"/>
    <col min="808" max="809" width="10.85546875" style="1" bestFit="1" customWidth="1"/>
    <col min="810" max="811" width="9.42578125" style="1" bestFit="1" customWidth="1"/>
    <col min="812" max="813" width="10.28515625" style="1" bestFit="1" customWidth="1"/>
    <col min="814" max="823" width="9.42578125" style="1" bestFit="1" customWidth="1"/>
    <col min="824" max="1024" width="9.140625" style="1"/>
    <col min="1025" max="1025" width="76.28515625" style="1" customWidth="1"/>
    <col min="1026" max="1026" width="13" style="1" customWidth="1"/>
    <col min="1027" max="1027" width="7.42578125" style="1" customWidth="1"/>
    <col min="1028" max="1028" width="10.5703125" style="1" customWidth="1"/>
    <col min="1029" max="1029" width="12.5703125" style="1" customWidth="1"/>
    <col min="1030" max="1031" width="10.85546875" style="1" bestFit="1" customWidth="1"/>
    <col min="1032" max="1032" width="12.28515625" style="1" customWidth="1"/>
    <col min="1033" max="1033" width="13.7109375" style="1" customWidth="1"/>
    <col min="1034" max="1034" width="12.85546875" style="1" customWidth="1"/>
    <col min="1035" max="1035" width="12.140625" style="1" customWidth="1"/>
    <col min="1036" max="1037" width="10.85546875" style="1" bestFit="1" customWidth="1"/>
    <col min="1038" max="1038" width="11.28515625" style="1" customWidth="1"/>
    <col min="1039" max="1039" width="11.5703125" style="1" customWidth="1"/>
    <col min="1040" max="1045" width="10.28515625" style="1" bestFit="1" customWidth="1"/>
    <col min="1046" max="1046" width="11.85546875" style="1" customWidth="1"/>
    <col min="1047" max="1047" width="16.28515625" style="1" customWidth="1"/>
    <col min="1048" max="1049" width="10.85546875" style="1" bestFit="1" customWidth="1"/>
    <col min="1050" max="1051" width="12.140625" style="1" bestFit="1" customWidth="1"/>
    <col min="1052" max="1055" width="10.85546875" style="1" bestFit="1" customWidth="1"/>
    <col min="1056" max="1056" width="10.28515625" style="1" customWidth="1"/>
    <col min="1057" max="1057" width="10.42578125" style="1" customWidth="1"/>
    <col min="1058" max="1059" width="10.85546875" style="1" bestFit="1" customWidth="1"/>
    <col min="1060" max="1060" width="9.140625" style="1" customWidth="1"/>
    <col min="1061" max="1061" width="10.85546875" style="1" bestFit="1" customWidth="1"/>
    <col min="1062" max="1062" width="11.140625" style="1" customWidth="1"/>
    <col min="1063" max="1063" width="11.42578125" style="1" customWidth="1"/>
    <col min="1064" max="1065" width="10.85546875" style="1" bestFit="1" customWidth="1"/>
    <col min="1066" max="1067" width="9.42578125" style="1" bestFit="1" customWidth="1"/>
    <col min="1068" max="1069" width="10.28515625" style="1" bestFit="1" customWidth="1"/>
    <col min="1070" max="1079" width="9.42578125" style="1" bestFit="1" customWidth="1"/>
    <col min="1080" max="1280" width="9.140625" style="1"/>
    <col min="1281" max="1281" width="76.28515625" style="1" customWidth="1"/>
    <col min="1282" max="1282" width="13" style="1" customWidth="1"/>
    <col min="1283" max="1283" width="7.42578125" style="1" customWidth="1"/>
    <col min="1284" max="1284" width="10.5703125" style="1" customWidth="1"/>
    <col min="1285" max="1285" width="12.5703125" style="1" customWidth="1"/>
    <col min="1286" max="1287" width="10.85546875" style="1" bestFit="1" customWidth="1"/>
    <col min="1288" max="1288" width="12.28515625" style="1" customWidth="1"/>
    <col min="1289" max="1289" width="13.7109375" style="1" customWidth="1"/>
    <col min="1290" max="1290" width="12.85546875" style="1" customWidth="1"/>
    <col min="1291" max="1291" width="12.140625" style="1" customWidth="1"/>
    <col min="1292" max="1293" width="10.85546875" style="1" bestFit="1" customWidth="1"/>
    <col min="1294" max="1294" width="11.28515625" style="1" customWidth="1"/>
    <col min="1295" max="1295" width="11.5703125" style="1" customWidth="1"/>
    <col min="1296" max="1301" width="10.28515625" style="1" bestFit="1" customWidth="1"/>
    <col min="1302" max="1302" width="11.85546875" style="1" customWidth="1"/>
    <col min="1303" max="1303" width="16.28515625" style="1" customWidth="1"/>
    <col min="1304" max="1305" width="10.85546875" style="1" bestFit="1" customWidth="1"/>
    <col min="1306" max="1307" width="12.140625" style="1" bestFit="1" customWidth="1"/>
    <col min="1308" max="1311" width="10.85546875" style="1" bestFit="1" customWidth="1"/>
    <col min="1312" max="1312" width="10.28515625" style="1" customWidth="1"/>
    <col min="1313" max="1313" width="10.42578125" style="1" customWidth="1"/>
    <col min="1314" max="1315" width="10.85546875" style="1" bestFit="1" customWidth="1"/>
    <col min="1316" max="1316" width="9.140625" style="1" customWidth="1"/>
    <col min="1317" max="1317" width="10.85546875" style="1" bestFit="1" customWidth="1"/>
    <col min="1318" max="1318" width="11.140625" style="1" customWidth="1"/>
    <col min="1319" max="1319" width="11.42578125" style="1" customWidth="1"/>
    <col min="1320" max="1321" width="10.85546875" style="1" bestFit="1" customWidth="1"/>
    <col min="1322" max="1323" width="9.42578125" style="1" bestFit="1" customWidth="1"/>
    <col min="1324" max="1325" width="10.28515625" style="1" bestFit="1" customWidth="1"/>
    <col min="1326" max="1335" width="9.42578125" style="1" bestFit="1" customWidth="1"/>
    <col min="1336" max="1536" width="9.140625" style="1"/>
    <col min="1537" max="1537" width="76.28515625" style="1" customWidth="1"/>
    <col min="1538" max="1538" width="13" style="1" customWidth="1"/>
    <col min="1539" max="1539" width="7.42578125" style="1" customWidth="1"/>
    <col min="1540" max="1540" width="10.5703125" style="1" customWidth="1"/>
    <col min="1541" max="1541" width="12.5703125" style="1" customWidth="1"/>
    <col min="1542" max="1543" width="10.85546875" style="1" bestFit="1" customWidth="1"/>
    <col min="1544" max="1544" width="12.28515625" style="1" customWidth="1"/>
    <col min="1545" max="1545" width="13.7109375" style="1" customWidth="1"/>
    <col min="1546" max="1546" width="12.85546875" style="1" customWidth="1"/>
    <col min="1547" max="1547" width="12.140625" style="1" customWidth="1"/>
    <col min="1548" max="1549" width="10.85546875" style="1" bestFit="1" customWidth="1"/>
    <col min="1550" max="1550" width="11.28515625" style="1" customWidth="1"/>
    <col min="1551" max="1551" width="11.5703125" style="1" customWidth="1"/>
    <col min="1552" max="1557" width="10.28515625" style="1" bestFit="1" customWidth="1"/>
    <col min="1558" max="1558" width="11.85546875" style="1" customWidth="1"/>
    <col min="1559" max="1559" width="16.28515625" style="1" customWidth="1"/>
    <col min="1560" max="1561" width="10.85546875" style="1" bestFit="1" customWidth="1"/>
    <col min="1562" max="1563" width="12.140625" style="1" bestFit="1" customWidth="1"/>
    <col min="1564" max="1567" width="10.85546875" style="1" bestFit="1" customWidth="1"/>
    <col min="1568" max="1568" width="10.28515625" style="1" customWidth="1"/>
    <col min="1569" max="1569" width="10.42578125" style="1" customWidth="1"/>
    <col min="1570" max="1571" width="10.85546875" style="1" bestFit="1" customWidth="1"/>
    <col min="1572" max="1572" width="9.140625" style="1" customWidth="1"/>
    <col min="1573" max="1573" width="10.85546875" style="1" bestFit="1" customWidth="1"/>
    <col min="1574" max="1574" width="11.140625" style="1" customWidth="1"/>
    <col min="1575" max="1575" width="11.42578125" style="1" customWidth="1"/>
    <col min="1576" max="1577" width="10.85546875" style="1" bestFit="1" customWidth="1"/>
    <col min="1578" max="1579" width="9.42578125" style="1" bestFit="1" customWidth="1"/>
    <col min="1580" max="1581" width="10.28515625" style="1" bestFit="1" customWidth="1"/>
    <col min="1582" max="1591" width="9.42578125" style="1" bestFit="1" customWidth="1"/>
    <col min="1592" max="1792" width="9.140625" style="1"/>
    <col min="1793" max="1793" width="76.28515625" style="1" customWidth="1"/>
    <col min="1794" max="1794" width="13" style="1" customWidth="1"/>
    <col min="1795" max="1795" width="7.42578125" style="1" customWidth="1"/>
    <col min="1796" max="1796" width="10.5703125" style="1" customWidth="1"/>
    <col min="1797" max="1797" width="12.5703125" style="1" customWidth="1"/>
    <col min="1798" max="1799" width="10.85546875" style="1" bestFit="1" customWidth="1"/>
    <col min="1800" max="1800" width="12.28515625" style="1" customWidth="1"/>
    <col min="1801" max="1801" width="13.7109375" style="1" customWidth="1"/>
    <col min="1802" max="1802" width="12.85546875" style="1" customWidth="1"/>
    <col min="1803" max="1803" width="12.140625" style="1" customWidth="1"/>
    <col min="1804" max="1805" width="10.85546875" style="1" bestFit="1" customWidth="1"/>
    <col min="1806" max="1806" width="11.28515625" style="1" customWidth="1"/>
    <col min="1807" max="1807" width="11.5703125" style="1" customWidth="1"/>
    <col min="1808" max="1813" width="10.28515625" style="1" bestFit="1" customWidth="1"/>
    <col min="1814" max="1814" width="11.85546875" style="1" customWidth="1"/>
    <col min="1815" max="1815" width="16.28515625" style="1" customWidth="1"/>
    <col min="1816" max="1817" width="10.85546875" style="1" bestFit="1" customWidth="1"/>
    <col min="1818" max="1819" width="12.140625" style="1" bestFit="1" customWidth="1"/>
    <col min="1820" max="1823" width="10.85546875" style="1" bestFit="1" customWidth="1"/>
    <col min="1824" max="1824" width="10.28515625" style="1" customWidth="1"/>
    <col min="1825" max="1825" width="10.42578125" style="1" customWidth="1"/>
    <col min="1826" max="1827" width="10.85546875" style="1" bestFit="1" customWidth="1"/>
    <col min="1828" max="1828" width="9.140625" style="1" customWidth="1"/>
    <col min="1829" max="1829" width="10.85546875" style="1" bestFit="1" customWidth="1"/>
    <col min="1830" max="1830" width="11.140625" style="1" customWidth="1"/>
    <col min="1831" max="1831" width="11.42578125" style="1" customWidth="1"/>
    <col min="1832" max="1833" width="10.85546875" style="1" bestFit="1" customWidth="1"/>
    <col min="1834" max="1835" width="9.42578125" style="1" bestFit="1" customWidth="1"/>
    <col min="1836" max="1837" width="10.28515625" style="1" bestFit="1" customWidth="1"/>
    <col min="1838" max="1847" width="9.42578125" style="1" bestFit="1" customWidth="1"/>
    <col min="1848" max="2048" width="9.140625" style="1"/>
    <col min="2049" max="2049" width="76.28515625" style="1" customWidth="1"/>
    <col min="2050" max="2050" width="13" style="1" customWidth="1"/>
    <col min="2051" max="2051" width="7.42578125" style="1" customWidth="1"/>
    <col min="2052" max="2052" width="10.5703125" style="1" customWidth="1"/>
    <col min="2053" max="2053" width="12.5703125" style="1" customWidth="1"/>
    <col min="2054" max="2055" width="10.85546875" style="1" bestFit="1" customWidth="1"/>
    <col min="2056" max="2056" width="12.28515625" style="1" customWidth="1"/>
    <col min="2057" max="2057" width="13.7109375" style="1" customWidth="1"/>
    <col min="2058" max="2058" width="12.85546875" style="1" customWidth="1"/>
    <col min="2059" max="2059" width="12.140625" style="1" customWidth="1"/>
    <col min="2060" max="2061" width="10.85546875" style="1" bestFit="1" customWidth="1"/>
    <col min="2062" max="2062" width="11.28515625" style="1" customWidth="1"/>
    <col min="2063" max="2063" width="11.5703125" style="1" customWidth="1"/>
    <col min="2064" max="2069" width="10.28515625" style="1" bestFit="1" customWidth="1"/>
    <col min="2070" max="2070" width="11.85546875" style="1" customWidth="1"/>
    <col min="2071" max="2071" width="16.28515625" style="1" customWidth="1"/>
    <col min="2072" max="2073" width="10.85546875" style="1" bestFit="1" customWidth="1"/>
    <col min="2074" max="2075" width="12.140625" style="1" bestFit="1" customWidth="1"/>
    <col min="2076" max="2079" width="10.85546875" style="1" bestFit="1" customWidth="1"/>
    <col min="2080" max="2080" width="10.28515625" style="1" customWidth="1"/>
    <col min="2081" max="2081" width="10.42578125" style="1" customWidth="1"/>
    <col min="2082" max="2083" width="10.85546875" style="1" bestFit="1" customWidth="1"/>
    <col min="2084" max="2084" width="9.140625" style="1" customWidth="1"/>
    <col min="2085" max="2085" width="10.85546875" style="1" bestFit="1" customWidth="1"/>
    <col min="2086" max="2086" width="11.140625" style="1" customWidth="1"/>
    <col min="2087" max="2087" width="11.42578125" style="1" customWidth="1"/>
    <col min="2088" max="2089" width="10.85546875" style="1" bestFit="1" customWidth="1"/>
    <col min="2090" max="2091" width="9.42578125" style="1" bestFit="1" customWidth="1"/>
    <col min="2092" max="2093" width="10.28515625" style="1" bestFit="1" customWidth="1"/>
    <col min="2094" max="2103" width="9.42578125" style="1" bestFit="1" customWidth="1"/>
    <col min="2104" max="2304" width="9.140625" style="1"/>
    <col min="2305" max="2305" width="76.28515625" style="1" customWidth="1"/>
    <col min="2306" max="2306" width="13" style="1" customWidth="1"/>
    <col min="2307" max="2307" width="7.42578125" style="1" customWidth="1"/>
    <col min="2308" max="2308" width="10.5703125" style="1" customWidth="1"/>
    <col min="2309" max="2309" width="12.5703125" style="1" customWidth="1"/>
    <col min="2310" max="2311" width="10.85546875" style="1" bestFit="1" customWidth="1"/>
    <col min="2312" max="2312" width="12.28515625" style="1" customWidth="1"/>
    <col min="2313" max="2313" width="13.7109375" style="1" customWidth="1"/>
    <col min="2314" max="2314" width="12.85546875" style="1" customWidth="1"/>
    <col min="2315" max="2315" width="12.140625" style="1" customWidth="1"/>
    <col min="2316" max="2317" width="10.85546875" style="1" bestFit="1" customWidth="1"/>
    <col min="2318" max="2318" width="11.28515625" style="1" customWidth="1"/>
    <col min="2319" max="2319" width="11.5703125" style="1" customWidth="1"/>
    <col min="2320" max="2325" width="10.28515625" style="1" bestFit="1" customWidth="1"/>
    <col min="2326" max="2326" width="11.85546875" style="1" customWidth="1"/>
    <col min="2327" max="2327" width="16.28515625" style="1" customWidth="1"/>
    <col min="2328" max="2329" width="10.85546875" style="1" bestFit="1" customWidth="1"/>
    <col min="2330" max="2331" width="12.140625" style="1" bestFit="1" customWidth="1"/>
    <col min="2332" max="2335" width="10.85546875" style="1" bestFit="1" customWidth="1"/>
    <col min="2336" max="2336" width="10.28515625" style="1" customWidth="1"/>
    <col min="2337" max="2337" width="10.42578125" style="1" customWidth="1"/>
    <col min="2338" max="2339" width="10.85546875" style="1" bestFit="1" customWidth="1"/>
    <col min="2340" max="2340" width="9.140625" style="1" customWidth="1"/>
    <col min="2341" max="2341" width="10.85546875" style="1" bestFit="1" customWidth="1"/>
    <col min="2342" max="2342" width="11.140625" style="1" customWidth="1"/>
    <col min="2343" max="2343" width="11.42578125" style="1" customWidth="1"/>
    <col min="2344" max="2345" width="10.85546875" style="1" bestFit="1" customWidth="1"/>
    <col min="2346" max="2347" width="9.42578125" style="1" bestFit="1" customWidth="1"/>
    <col min="2348" max="2349" width="10.28515625" style="1" bestFit="1" customWidth="1"/>
    <col min="2350" max="2359" width="9.42578125" style="1" bestFit="1" customWidth="1"/>
    <col min="2360" max="2560" width="9.140625" style="1"/>
    <col min="2561" max="2561" width="76.28515625" style="1" customWidth="1"/>
    <col min="2562" max="2562" width="13" style="1" customWidth="1"/>
    <col min="2563" max="2563" width="7.42578125" style="1" customWidth="1"/>
    <col min="2564" max="2564" width="10.5703125" style="1" customWidth="1"/>
    <col min="2565" max="2565" width="12.5703125" style="1" customWidth="1"/>
    <col min="2566" max="2567" width="10.85546875" style="1" bestFit="1" customWidth="1"/>
    <col min="2568" max="2568" width="12.28515625" style="1" customWidth="1"/>
    <col min="2569" max="2569" width="13.7109375" style="1" customWidth="1"/>
    <col min="2570" max="2570" width="12.85546875" style="1" customWidth="1"/>
    <col min="2571" max="2571" width="12.140625" style="1" customWidth="1"/>
    <col min="2572" max="2573" width="10.85546875" style="1" bestFit="1" customWidth="1"/>
    <col min="2574" max="2574" width="11.28515625" style="1" customWidth="1"/>
    <col min="2575" max="2575" width="11.5703125" style="1" customWidth="1"/>
    <col min="2576" max="2581" width="10.28515625" style="1" bestFit="1" customWidth="1"/>
    <col min="2582" max="2582" width="11.85546875" style="1" customWidth="1"/>
    <col min="2583" max="2583" width="16.28515625" style="1" customWidth="1"/>
    <col min="2584" max="2585" width="10.85546875" style="1" bestFit="1" customWidth="1"/>
    <col min="2586" max="2587" width="12.140625" style="1" bestFit="1" customWidth="1"/>
    <col min="2588" max="2591" width="10.85546875" style="1" bestFit="1" customWidth="1"/>
    <col min="2592" max="2592" width="10.28515625" style="1" customWidth="1"/>
    <col min="2593" max="2593" width="10.42578125" style="1" customWidth="1"/>
    <col min="2594" max="2595" width="10.85546875" style="1" bestFit="1" customWidth="1"/>
    <col min="2596" max="2596" width="9.140625" style="1" customWidth="1"/>
    <col min="2597" max="2597" width="10.85546875" style="1" bestFit="1" customWidth="1"/>
    <col min="2598" max="2598" width="11.140625" style="1" customWidth="1"/>
    <col min="2599" max="2599" width="11.42578125" style="1" customWidth="1"/>
    <col min="2600" max="2601" width="10.85546875" style="1" bestFit="1" customWidth="1"/>
    <col min="2602" max="2603" width="9.42578125" style="1" bestFit="1" customWidth="1"/>
    <col min="2604" max="2605" width="10.28515625" style="1" bestFit="1" customWidth="1"/>
    <col min="2606" max="2615" width="9.42578125" style="1" bestFit="1" customWidth="1"/>
    <col min="2616" max="2816" width="9.140625" style="1"/>
    <col min="2817" max="2817" width="76.28515625" style="1" customWidth="1"/>
    <col min="2818" max="2818" width="13" style="1" customWidth="1"/>
    <col min="2819" max="2819" width="7.42578125" style="1" customWidth="1"/>
    <col min="2820" max="2820" width="10.5703125" style="1" customWidth="1"/>
    <col min="2821" max="2821" width="12.5703125" style="1" customWidth="1"/>
    <col min="2822" max="2823" width="10.85546875" style="1" bestFit="1" customWidth="1"/>
    <col min="2824" max="2824" width="12.28515625" style="1" customWidth="1"/>
    <col min="2825" max="2825" width="13.7109375" style="1" customWidth="1"/>
    <col min="2826" max="2826" width="12.85546875" style="1" customWidth="1"/>
    <col min="2827" max="2827" width="12.140625" style="1" customWidth="1"/>
    <col min="2828" max="2829" width="10.85546875" style="1" bestFit="1" customWidth="1"/>
    <col min="2830" max="2830" width="11.28515625" style="1" customWidth="1"/>
    <col min="2831" max="2831" width="11.5703125" style="1" customWidth="1"/>
    <col min="2832" max="2837" width="10.28515625" style="1" bestFit="1" customWidth="1"/>
    <col min="2838" max="2838" width="11.85546875" style="1" customWidth="1"/>
    <col min="2839" max="2839" width="16.28515625" style="1" customWidth="1"/>
    <col min="2840" max="2841" width="10.85546875" style="1" bestFit="1" customWidth="1"/>
    <col min="2842" max="2843" width="12.140625" style="1" bestFit="1" customWidth="1"/>
    <col min="2844" max="2847" width="10.85546875" style="1" bestFit="1" customWidth="1"/>
    <col min="2848" max="2848" width="10.28515625" style="1" customWidth="1"/>
    <col min="2849" max="2849" width="10.42578125" style="1" customWidth="1"/>
    <col min="2850" max="2851" width="10.85546875" style="1" bestFit="1" customWidth="1"/>
    <col min="2852" max="2852" width="9.140625" style="1" customWidth="1"/>
    <col min="2853" max="2853" width="10.85546875" style="1" bestFit="1" customWidth="1"/>
    <col min="2854" max="2854" width="11.140625" style="1" customWidth="1"/>
    <col min="2855" max="2855" width="11.42578125" style="1" customWidth="1"/>
    <col min="2856" max="2857" width="10.85546875" style="1" bestFit="1" customWidth="1"/>
    <col min="2858" max="2859" width="9.42578125" style="1" bestFit="1" customWidth="1"/>
    <col min="2860" max="2861" width="10.28515625" style="1" bestFit="1" customWidth="1"/>
    <col min="2862" max="2871" width="9.42578125" style="1" bestFit="1" customWidth="1"/>
    <col min="2872" max="3072" width="9.140625" style="1"/>
    <col min="3073" max="3073" width="76.28515625" style="1" customWidth="1"/>
    <col min="3074" max="3074" width="13" style="1" customWidth="1"/>
    <col min="3075" max="3075" width="7.42578125" style="1" customWidth="1"/>
    <col min="3076" max="3076" width="10.5703125" style="1" customWidth="1"/>
    <col min="3077" max="3077" width="12.5703125" style="1" customWidth="1"/>
    <col min="3078" max="3079" width="10.85546875" style="1" bestFit="1" customWidth="1"/>
    <col min="3080" max="3080" width="12.28515625" style="1" customWidth="1"/>
    <col min="3081" max="3081" width="13.7109375" style="1" customWidth="1"/>
    <col min="3082" max="3082" width="12.85546875" style="1" customWidth="1"/>
    <col min="3083" max="3083" width="12.140625" style="1" customWidth="1"/>
    <col min="3084" max="3085" width="10.85546875" style="1" bestFit="1" customWidth="1"/>
    <col min="3086" max="3086" width="11.28515625" style="1" customWidth="1"/>
    <col min="3087" max="3087" width="11.5703125" style="1" customWidth="1"/>
    <col min="3088" max="3093" width="10.28515625" style="1" bestFit="1" customWidth="1"/>
    <col min="3094" max="3094" width="11.85546875" style="1" customWidth="1"/>
    <col min="3095" max="3095" width="16.28515625" style="1" customWidth="1"/>
    <col min="3096" max="3097" width="10.85546875" style="1" bestFit="1" customWidth="1"/>
    <col min="3098" max="3099" width="12.140625" style="1" bestFit="1" customWidth="1"/>
    <col min="3100" max="3103" width="10.85546875" style="1" bestFit="1" customWidth="1"/>
    <col min="3104" max="3104" width="10.28515625" style="1" customWidth="1"/>
    <col min="3105" max="3105" width="10.42578125" style="1" customWidth="1"/>
    <col min="3106" max="3107" width="10.85546875" style="1" bestFit="1" customWidth="1"/>
    <col min="3108" max="3108" width="9.140625" style="1" customWidth="1"/>
    <col min="3109" max="3109" width="10.85546875" style="1" bestFit="1" customWidth="1"/>
    <col min="3110" max="3110" width="11.140625" style="1" customWidth="1"/>
    <col min="3111" max="3111" width="11.42578125" style="1" customWidth="1"/>
    <col min="3112" max="3113" width="10.85546875" style="1" bestFit="1" customWidth="1"/>
    <col min="3114" max="3115" width="9.42578125" style="1" bestFit="1" customWidth="1"/>
    <col min="3116" max="3117" width="10.28515625" style="1" bestFit="1" customWidth="1"/>
    <col min="3118" max="3127" width="9.42578125" style="1" bestFit="1" customWidth="1"/>
    <col min="3128" max="3328" width="9.140625" style="1"/>
    <col min="3329" max="3329" width="76.28515625" style="1" customWidth="1"/>
    <col min="3330" max="3330" width="13" style="1" customWidth="1"/>
    <col min="3331" max="3331" width="7.42578125" style="1" customWidth="1"/>
    <col min="3332" max="3332" width="10.5703125" style="1" customWidth="1"/>
    <col min="3333" max="3333" width="12.5703125" style="1" customWidth="1"/>
    <col min="3334" max="3335" width="10.85546875" style="1" bestFit="1" customWidth="1"/>
    <col min="3336" max="3336" width="12.28515625" style="1" customWidth="1"/>
    <col min="3337" max="3337" width="13.7109375" style="1" customWidth="1"/>
    <col min="3338" max="3338" width="12.85546875" style="1" customWidth="1"/>
    <col min="3339" max="3339" width="12.140625" style="1" customWidth="1"/>
    <col min="3340" max="3341" width="10.85546875" style="1" bestFit="1" customWidth="1"/>
    <col min="3342" max="3342" width="11.28515625" style="1" customWidth="1"/>
    <col min="3343" max="3343" width="11.5703125" style="1" customWidth="1"/>
    <col min="3344" max="3349" width="10.28515625" style="1" bestFit="1" customWidth="1"/>
    <col min="3350" max="3350" width="11.85546875" style="1" customWidth="1"/>
    <col min="3351" max="3351" width="16.28515625" style="1" customWidth="1"/>
    <col min="3352" max="3353" width="10.85546875" style="1" bestFit="1" customWidth="1"/>
    <col min="3354" max="3355" width="12.140625" style="1" bestFit="1" customWidth="1"/>
    <col min="3356" max="3359" width="10.85546875" style="1" bestFit="1" customWidth="1"/>
    <col min="3360" max="3360" width="10.28515625" style="1" customWidth="1"/>
    <col min="3361" max="3361" width="10.42578125" style="1" customWidth="1"/>
    <col min="3362" max="3363" width="10.85546875" style="1" bestFit="1" customWidth="1"/>
    <col min="3364" max="3364" width="9.140625" style="1" customWidth="1"/>
    <col min="3365" max="3365" width="10.85546875" style="1" bestFit="1" customWidth="1"/>
    <col min="3366" max="3366" width="11.140625" style="1" customWidth="1"/>
    <col min="3367" max="3367" width="11.42578125" style="1" customWidth="1"/>
    <col min="3368" max="3369" width="10.85546875" style="1" bestFit="1" customWidth="1"/>
    <col min="3370" max="3371" width="9.42578125" style="1" bestFit="1" customWidth="1"/>
    <col min="3372" max="3373" width="10.28515625" style="1" bestFit="1" customWidth="1"/>
    <col min="3374" max="3383" width="9.42578125" style="1" bestFit="1" customWidth="1"/>
    <col min="3384" max="3584" width="9.140625" style="1"/>
    <col min="3585" max="3585" width="76.28515625" style="1" customWidth="1"/>
    <col min="3586" max="3586" width="13" style="1" customWidth="1"/>
    <col min="3587" max="3587" width="7.42578125" style="1" customWidth="1"/>
    <col min="3588" max="3588" width="10.5703125" style="1" customWidth="1"/>
    <col min="3589" max="3589" width="12.5703125" style="1" customWidth="1"/>
    <col min="3590" max="3591" width="10.85546875" style="1" bestFit="1" customWidth="1"/>
    <col min="3592" max="3592" width="12.28515625" style="1" customWidth="1"/>
    <col min="3593" max="3593" width="13.7109375" style="1" customWidth="1"/>
    <col min="3594" max="3594" width="12.85546875" style="1" customWidth="1"/>
    <col min="3595" max="3595" width="12.140625" style="1" customWidth="1"/>
    <col min="3596" max="3597" width="10.85546875" style="1" bestFit="1" customWidth="1"/>
    <col min="3598" max="3598" width="11.28515625" style="1" customWidth="1"/>
    <col min="3599" max="3599" width="11.5703125" style="1" customWidth="1"/>
    <col min="3600" max="3605" width="10.28515625" style="1" bestFit="1" customWidth="1"/>
    <col min="3606" max="3606" width="11.85546875" style="1" customWidth="1"/>
    <col min="3607" max="3607" width="16.28515625" style="1" customWidth="1"/>
    <col min="3608" max="3609" width="10.85546875" style="1" bestFit="1" customWidth="1"/>
    <col min="3610" max="3611" width="12.140625" style="1" bestFit="1" customWidth="1"/>
    <col min="3612" max="3615" width="10.85546875" style="1" bestFit="1" customWidth="1"/>
    <col min="3616" max="3616" width="10.28515625" style="1" customWidth="1"/>
    <col min="3617" max="3617" width="10.42578125" style="1" customWidth="1"/>
    <col min="3618" max="3619" width="10.85546875" style="1" bestFit="1" customWidth="1"/>
    <col min="3620" max="3620" width="9.140625" style="1" customWidth="1"/>
    <col min="3621" max="3621" width="10.85546875" style="1" bestFit="1" customWidth="1"/>
    <col min="3622" max="3622" width="11.140625" style="1" customWidth="1"/>
    <col min="3623" max="3623" width="11.42578125" style="1" customWidth="1"/>
    <col min="3624" max="3625" width="10.85546875" style="1" bestFit="1" customWidth="1"/>
    <col min="3626" max="3627" width="9.42578125" style="1" bestFit="1" customWidth="1"/>
    <col min="3628" max="3629" width="10.28515625" style="1" bestFit="1" customWidth="1"/>
    <col min="3630" max="3639" width="9.42578125" style="1" bestFit="1" customWidth="1"/>
    <col min="3640" max="3840" width="9.140625" style="1"/>
    <col min="3841" max="3841" width="76.28515625" style="1" customWidth="1"/>
    <col min="3842" max="3842" width="13" style="1" customWidth="1"/>
    <col min="3843" max="3843" width="7.42578125" style="1" customWidth="1"/>
    <col min="3844" max="3844" width="10.5703125" style="1" customWidth="1"/>
    <col min="3845" max="3845" width="12.5703125" style="1" customWidth="1"/>
    <col min="3846" max="3847" width="10.85546875" style="1" bestFit="1" customWidth="1"/>
    <col min="3848" max="3848" width="12.28515625" style="1" customWidth="1"/>
    <col min="3849" max="3849" width="13.7109375" style="1" customWidth="1"/>
    <col min="3850" max="3850" width="12.85546875" style="1" customWidth="1"/>
    <col min="3851" max="3851" width="12.140625" style="1" customWidth="1"/>
    <col min="3852" max="3853" width="10.85546875" style="1" bestFit="1" customWidth="1"/>
    <col min="3854" max="3854" width="11.28515625" style="1" customWidth="1"/>
    <col min="3855" max="3855" width="11.5703125" style="1" customWidth="1"/>
    <col min="3856" max="3861" width="10.28515625" style="1" bestFit="1" customWidth="1"/>
    <col min="3862" max="3862" width="11.85546875" style="1" customWidth="1"/>
    <col min="3863" max="3863" width="16.28515625" style="1" customWidth="1"/>
    <col min="3864" max="3865" width="10.85546875" style="1" bestFit="1" customWidth="1"/>
    <col min="3866" max="3867" width="12.140625" style="1" bestFit="1" customWidth="1"/>
    <col min="3868" max="3871" width="10.85546875" style="1" bestFit="1" customWidth="1"/>
    <col min="3872" max="3872" width="10.28515625" style="1" customWidth="1"/>
    <col min="3873" max="3873" width="10.42578125" style="1" customWidth="1"/>
    <col min="3874" max="3875" width="10.85546875" style="1" bestFit="1" customWidth="1"/>
    <col min="3876" max="3876" width="9.140625" style="1" customWidth="1"/>
    <col min="3877" max="3877" width="10.85546875" style="1" bestFit="1" customWidth="1"/>
    <col min="3878" max="3878" width="11.140625" style="1" customWidth="1"/>
    <col min="3879" max="3879" width="11.42578125" style="1" customWidth="1"/>
    <col min="3880" max="3881" width="10.85546875" style="1" bestFit="1" customWidth="1"/>
    <col min="3882" max="3883" width="9.42578125" style="1" bestFit="1" customWidth="1"/>
    <col min="3884" max="3885" width="10.28515625" style="1" bestFit="1" customWidth="1"/>
    <col min="3886" max="3895" width="9.42578125" style="1" bestFit="1" customWidth="1"/>
    <col min="3896" max="4096" width="9.140625" style="1"/>
    <col min="4097" max="4097" width="76.28515625" style="1" customWidth="1"/>
    <col min="4098" max="4098" width="13" style="1" customWidth="1"/>
    <col min="4099" max="4099" width="7.42578125" style="1" customWidth="1"/>
    <col min="4100" max="4100" width="10.5703125" style="1" customWidth="1"/>
    <col min="4101" max="4101" width="12.5703125" style="1" customWidth="1"/>
    <col min="4102" max="4103" width="10.85546875" style="1" bestFit="1" customWidth="1"/>
    <col min="4104" max="4104" width="12.28515625" style="1" customWidth="1"/>
    <col min="4105" max="4105" width="13.7109375" style="1" customWidth="1"/>
    <col min="4106" max="4106" width="12.85546875" style="1" customWidth="1"/>
    <col min="4107" max="4107" width="12.140625" style="1" customWidth="1"/>
    <col min="4108" max="4109" width="10.85546875" style="1" bestFit="1" customWidth="1"/>
    <col min="4110" max="4110" width="11.28515625" style="1" customWidth="1"/>
    <col min="4111" max="4111" width="11.5703125" style="1" customWidth="1"/>
    <col min="4112" max="4117" width="10.28515625" style="1" bestFit="1" customWidth="1"/>
    <col min="4118" max="4118" width="11.85546875" style="1" customWidth="1"/>
    <col min="4119" max="4119" width="16.28515625" style="1" customWidth="1"/>
    <col min="4120" max="4121" width="10.85546875" style="1" bestFit="1" customWidth="1"/>
    <col min="4122" max="4123" width="12.140625" style="1" bestFit="1" customWidth="1"/>
    <col min="4124" max="4127" width="10.85546875" style="1" bestFit="1" customWidth="1"/>
    <col min="4128" max="4128" width="10.28515625" style="1" customWidth="1"/>
    <col min="4129" max="4129" width="10.42578125" style="1" customWidth="1"/>
    <col min="4130" max="4131" width="10.85546875" style="1" bestFit="1" customWidth="1"/>
    <col min="4132" max="4132" width="9.140625" style="1" customWidth="1"/>
    <col min="4133" max="4133" width="10.85546875" style="1" bestFit="1" customWidth="1"/>
    <col min="4134" max="4134" width="11.140625" style="1" customWidth="1"/>
    <col min="4135" max="4135" width="11.42578125" style="1" customWidth="1"/>
    <col min="4136" max="4137" width="10.85546875" style="1" bestFit="1" customWidth="1"/>
    <col min="4138" max="4139" width="9.42578125" style="1" bestFit="1" customWidth="1"/>
    <col min="4140" max="4141" width="10.28515625" style="1" bestFit="1" customWidth="1"/>
    <col min="4142" max="4151" width="9.42578125" style="1" bestFit="1" customWidth="1"/>
    <col min="4152" max="4352" width="9.140625" style="1"/>
    <col min="4353" max="4353" width="76.28515625" style="1" customWidth="1"/>
    <col min="4354" max="4354" width="13" style="1" customWidth="1"/>
    <col min="4355" max="4355" width="7.42578125" style="1" customWidth="1"/>
    <col min="4356" max="4356" width="10.5703125" style="1" customWidth="1"/>
    <col min="4357" max="4357" width="12.5703125" style="1" customWidth="1"/>
    <col min="4358" max="4359" width="10.85546875" style="1" bestFit="1" customWidth="1"/>
    <col min="4360" max="4360" width="12.28515625" style="1" customWidth="1"/>
    <col min="4361" max="4361" width="13.7109375" style="1" customWidth="1"/>
    <col min="4362" max="4362" width="12.85546875" style="1" customWidth="1"/>
    <col min="4363" max="4363" width="12.140625" style="1" customWidth="1"/>
    <col min="4364" max="4365" width="10.85546875" style="1" bestFit="1" customWidth="1"/>
    <col min="4366" max="4366" width="11.28515625" style="1" customWidth="1"/>
    <col min="4367" max="4367" width="11.5703125" style="1" customWidth="1"/>
    <col min="4368" max="4373" width="10.28515625" style="1" bestFit="1" customWidth="1"/>
    <col min="4374" max="4374" width="11.85546875" style="1" customWidth="1"/>
    <col min="4375" max="4375" width="16.28515625" style="1" customWidth="1"/>
    <col min="4376" max="4377" width="10.85546875" style="1" bestFit="1" customWidth="1"/>
    <col min="4378" max="4379" width="12.140625" style="1" bestFit="1" customWidth="1"/>
    <col min="4380" max="4383" width="10.85546875" style="1" bestFit="1" customWidth="1"/>
    <col min="4384" max="4384" width="10.28515625" style="1" customWidth="1"/>
    <col min="4385" max="4385" width="10.42578125" style="1" customWidth="1"/>
    <col min="4386" max="4387" width="10.85546875" style="1" bestFit="1" customWidth="1"/>
    <col min="4388" max="4388" width="9.140625" style="1" customWidth="1"/>
    <col min="4389" max="4389" width="10.85546875" style="1" bestFit="1" customWidth="1"/>
    <col min="4390" max="4390" width="11.140625" style="1" customWidth="1"/>
    <col min="4391" max="4391" width="11.42578125" style="1" customWidth="1"/>
    <col min="4392" max="4393" width="10.85546875" style="1" bestFit="1" customWidth="1"/>
    <col min="4394" max="4395" width="9.42578125" style="1" bestFit="1" customWidth="1"/>
    <col min="4396" max="4397" width="10.28515625" style="1" bestFit="1" customWidth="1"/>
    <col min="4398" max="4407" width="9.42578125" style="1" bestFit="1" customWidth="1"/>
    <col min="4408" max="4608" width="9.140625" style="1"/>
    <col min="4609" max="4609" width="76.28515625" style="1" customWidth="1"/>
    <col min="4610" max="4610" width="13" style="1" customWidth="1"/>
    <col min="4611" max="4611" width="7.42578125" style="1" customWidth="1"/>
    <col min="4612" max="4612" width="10.5703125" style="1" customWidth="1"/>
    <col min="4613" max="4613" width="12.5703125" style="1" customWidth="1"/>
    <col min="4614" max="4615" width="10.85546875" style="1" bestFit="1" customWidth="1"/>
    <col min="4616" max="4616" width="12.28515625" style="1" customWidth="1"/>
    <col min="4617" max="4617" width="13.7109375" style="1" customWidth="1"/>
    <col min="4618" max="4618" width="12.85546875" style="1" customWidth="1"/>
    <col min="4619" max="4619" width="12.140625" style="1" customWidth="1"/>
    <col min="4620" max="4621" width="10.85546875" style="1" bestFit="1" customWidth="1"/>
    <col min="4622" max="4622" width="11.28515625" style="1" customWidth="1"/>
    <col min="4623" max="4623" width="11.5703125" style="1" customWidth="1"/>
    <col min="4624" max="4629" width="10.28515625" style="1" bestFit="1" customWidth="1"/>
    <col min="4630" max="4630" width="11.85546875" style="1" customWidth="1"/>
    <col min="4631" max="4631" width="16.28515625" style="1" customWidth="1"/>
    <col min="4632" max="4633" width="10.85546875" style="1" bestFit="1" customWidth="1"/>
    <col min="4634" max="4635" width="12.140625" style="1" bestFit="1" customWidth="1"/>
    <col min="4636" max="4639" width="10.85546875" style="1" bestFit="1" customWidth="1"/>
    <col min="4640" max="4640" width="10.28515625" style="1" customWidth="1"/>
    <col min="4641" max="4641" width="10.42578125" style="1" customWidth="1"/>
    <col min="4642" max="4643" width="10.85546875" style="1" bestFit="1" customWidth="1"/>
    <col min="4644" max="4644" width="9.140625" style="1" customWidth="1"/>
    <col min="4645" max="4645" width="10.85546875" style="1" bestFit="1" customWidth="1"/>
    <col min="4646" max="4646" width="11.140625" style="1" customWidth="1"/>
    <col min="4647" max="4647" width="11.42578125" style="1" customWidth="1"/>
    <col min="4648" max="4649" width="10.85546875" style="1" bestFit="1" customWidth="1"/>
    <col min="4650" max="4651" width="9.42578125" style="1" bestFit="1" customWidth="1"/>
    <col min="4652" max="4653" width="10.28515625" style="1" bestFit="1" customWidth="1"/>
    <col min="4654" max="4663" width="9.42578125" style="1" bestFit="1" customWidth="1"/>
    <col min="4664" max="4864" width="9.140625" style="1"/>
    <col min="4865" max="4865" width="76.28515625" style="1" customWidth="1"/>
    <col min="4866" max="4866" width="13" style="1" customWidth="1"/>
    <col min="4867" max="4867" width="7.42578125" style="1" customWidth="1"/>
    <col min="4868" max="4868" width="10.5703125" style="1" customWidth="1"/>
    <col min="4869" max="4869" width="12.5703125" style="1" customWidth="1"/>
    <col min="4870" max="4871" width="10.85546875" style="1" bestFit="1" customWidth="1"/>
    <col min="4872" max="4872" width="12.28515625" style="1" customWidth="1"/>
    <col min="4873" max="4873" width="13.7109375" style="1" customWidth="1"/>
    <col min="4874" max="4874" width="12.85546875" style="1" customWidth="1"/>
    <col min="4875" max="4875" width="12.140625" style="1" customWidth="1"/>
    <col min="4876" max="4877" width="10.85546875" style="1" bestFit="1" customWidth="1"/>
    <col min="4878" max="4878" width="11.28515625" style="1" customWidth="1"/>
    <col min="4879" max="4879" width="11.5703125" style="1" customWidth="1"/>
    <col min="4880" max="4885" width="10.28515625" style="1" bestFit="1" customWidth="1"/>
    <col min="4886" max="4886" width="11.85546875" style="1" customWidth="1"/>
    <col min="4887" max="4887" width="16.28515625" style="1" customWidth="1"/>
    <col min="4888" max="4889" width="10.85546875" style="1" bestFit="1" customWidth="1"/>
    <col min="4890" max="4891" width="12.140625" style="1" bestFit="1" customWidth="1"/>
    <col min="4892" max="4895" width="10.85546875" style="1" bestFit="1" customWidth="1"/>
    <col min="4896" max="4896" width="10.28515625" style="1" customWidth="1"/>
    <col min="4897" max="4897" width="10.42578125" style="1" customWidth="1"/>
    <col min="4898" max="4899" width="10.85546875" style="1" bestFit="1" customWidth="1"/>
    <col min="4900" max="4900" width="9.140625" style="1" customWidth="1"/>
    <col min="4901" max="4901" width="10.85546875" style="1" bestFit="1" customWidth="1"/>
    <col min="4902" max="4902" width="11.140625" style="1" customWidth="1"/>
    <col min="4903" max="4903" width="11.42578125" style="1" customWidth="1"/>
    <col min="4904" max="4905" width="10.85546875" style="1" bestFit="1" customWidth="1"/>
    <col min="4906" max="4907" width="9.42578125" style="1" bestFit="1" customWidth="1"/>
    <col min="4908" max="4909" width="10.28515625" style="1" bestFit="1" customWidth="1"/>
    <col min="4910" max="4919" width="9.42578125" style="1" bestFit="1" customWidth="1"/>
    <col min="4920" max="5120" width="9.140625" style="1"/>
    <col min="5121" max="5121" width="76.28515625" style="1" customWidth="1"/>
    <col min="5122" max="5122" width="13" style="1" customWidth="1"/>
    <col min="5123" max="5123" width="7.42578125" style="1" customWidth="1"/>
    <col min="5124" max="5124" width="10.5703125" style="1" customWidth="1"/>
    <col min="5125" max="5125" width="12.5703125" style="1" customWidth="1"/>
    <col min="5126" max="5127" width="10.85546875" style="1" bestFit="1" customWidth="1"/>
    <col min="5128" max="5128" width="12.28515625" style="1" customWidth="1"/>
    <col min="5129" max="5129" width="13.7109375" style="1" customWidth="1"/>
    <col min="5130" max="5130" width="12.85546875" style="1" customWidth="1"/>
    <col min="5131" max="5131" width="12.140625" style="1" customWidth="1"/>
    <col min="5132" max="5133" width="10.85546875" style="1" bestFit="1" customWidth="1"/>
    <col min="5134" max="5134" width="11.28515625" style="1" customWidth="1"/>
    <col min="5135" max="5135" width="11.5703125" style="1" customWidth="1"/>
    <col min="5136" max="5141" width="10.28515625" style="1" bestFit="1" customWidth="1"/>
    <col min="5142" max="5142" width="11.85546875" style="1" customWidth="1"/>
    <col min="5143" max="5143" width="16.28515625" style="1" customWidth="1"/>
    <col min="5144" max="5145" width="10.85546875" style="1" bestFit="1" customWidth="1"/>
    <col min="5146" max="5147" width="12.140625" style="1" bestFit="1" customWidth="1"/>
    <col min="5148" max="5151" width="10.85546875" style="1" bestFit="1" customWidth="1"/>
    <col min="5152" max="5152" width="10.28515625" style="1" customWidth="1"/>
    <col min="5153" max="5153" width="10.42578125" style="1" customWidth="1"/>
    <col min="5154" max="5155" width="10.85546875" style="1" bestFit="1" customWidth="1"/>
    <col min="5156" max="5156" width="9.140625" style="1" customWidth="1"/>
    <col min="5157" max="5157" width="10.85546875" style="1" bestFit="1" customWidth="1"/>
    <col min="5158" max="5158" width="11.140625" style="1" customWidth="1"/>
    <col min="5159" max="5159" width="11.42578125" style="1" customWidth="1"/>
    <col min="5160" max="5161" width="10.85546875" style="1" bestFit="1" customWidth="1"/>
    <col min="5162" max="5163" width="9.42578125" style="1" bestFit="1" customWidth="1"/>
    <col min="5164" max="5165" width="10.28515625" style="1" bestFit="1" customWidth="1"/>
    <col min="5166" max="5175" width="9.42578125" style="1" bestFit="1" customWidth="1"/>
    <col min="5176" max="5376" width="9.140625" style="1"/>
    <col min="5377" max="5377" width="76.28515625" style="1" customWidth="1"/>
    <col min="5378" max="5378" width="13" style="1" customWidth="1"/>
    <col min="5379" max="5379" width="7.42578125" style="1" customWidth="1"/>
    <col min="5380" max="5380" width="10.5703125" style="1" customWidth="1"/>
    <col min="5381" max="5381" width="12.5703125" style="1" customWidth="1"/>
    <col min="5382" max="5383" width="10.85546875" style="1" bestFit="1" customWidth="1"/>
    <col min="5384" max="5384" width="12.28515625" style="1" customWidth="1"/>
    <col min="5385" max="5385" width="13.7109375" style="1" customWidth="1"/>
    <col min="5386" max="5386" width="12.85546875" style="1" customWidth="1"/>
    <col min="5387" max="5387" width="12.140625" style="1" customWidth="1"/>
    <col min="5388" max="5389" width="10.85546875" style="1" bestFit="1" customWidth="1"/>
    <col min="5390" max="5390" width="11.28515625" style="1" customWidth="1"/>
    <col min="5391" max="5391" width="11.5703125" style="1" customWidth="1"/>
    <col min="5392" max="5397" width="10.28515625" style="1" bestFit="1" customWidth="1"/>
    <col min="5398" max="5398" width="11.85546875" style="1" customWidth="1"/>
    <col min="5399" max="5399" width="16.28515625" style="1" customWidth="1"/>
    <col min="5400" max="5401" width="10.85546875" style="1" bestFit="1" customWidth="1"/>
    <col min="5402" max="5403" width="12.140625" style="1" bestFit="1" customWidth="1"/>
    <col min="5404" max="5407" width="10.85546875" style="1" bestFit="1" customWidth="1"/>
    <col min="5408" max="5408" width="10.28515625" style="1" customWidth="1"/>
    <col min="5409" max="5409" width="10.42578125" style="1" customWidth="1"/>
    <col min="5410" max="5411" width="10.85546875" style="1" bestFit="1" customWidth="1"/>
    <col min="5412" max="5412" width="9.140625" style="1" customWidth="1"/>
    <col min="5413" max="5413" width="10.85546875" style="1" bestFit="1" customWidth="1"/>
    <col min="5414" max="5414" width="11.140625" style="1" customWidth="1"/>
    <col min="5415" max="5415" width="11.42578125" style="1" customWidth="1"/>
    <col min="5416" max="5417" width="10.85546875" style="1" bestFit="1" customWidth="1"/>
    <col min="5418" max="5419" width="9.42578125" style="1" bestFit="1" customWidth="1"/>
    <col min="5420" max="5421" width="10.28515625" style="1" bestFit="1" customWidth="1"/>
    <col min="5422" max="5431" width="9.42578125" style="1" bestFit="1" customWidth="1"/>
    <col min="5432" max="5632" width="9.140625" style="1"/>
    <col min="5633" max="5633" width="76.28515625" style="1" customWidth="1"/>
    <col min="5634" max="5634" width="13" style="1" customWidth="1"/>
    <col min="5635" max="5635" width="7.42578125" style="1" customWidth="1"/>
    <col min="5636" max="5636" width="10.5703125" style="1" customWidth="1"/>
    <col min="5637" max="5637" width="12.5703125" style="1" customWidth="1"/>
    <col min="5638" max="5639" width="10.85546875" style="1" bestFit="1" customWidth="1"/>
    <col min="5640" max="5640" width="12.28515625" style="1" customWidth="1"/>
    <col min="5641" max="5641" width="13.7109375" style="1" customWidth="1"/>
    <col min="5642" max="5642" width="12.85546875" style="1" customWidth="1"/>
    <col min="5643" max="5643" width="12.140625" style="1" customWidth="1"/>
    <col min="5644" max="5645" width="10.85546875" style="1" bestFit="1" customWidth="1"/>
    <col min="5646" max="5646" width="11.28515625" style="1" customWidth="1"/>
    <col min="5647" max="5647" width="11.5703125" style="1" customWidth="1"/>
    <col min="5648" max="5653" width="10.28515625" style="1" bestFit="1" customWidth="1"/>
    <col min="5654" max="5654" width="11.85546875" style="1" customWidth="1"/>
    <col min="5655" max="5655" width="16.28515625" style="1" customWidth="1"/>
    <col min="5656" max="5657" width="10.85546875" style="1" bestFit="1" customWidth="1"/>
    <col min="5658" max="5659" width="12.140625" style="1" bestFit="1" customWidth="1"/>
    <col min="5660" max="5663" width="10.85546875" style="1" bestFit="1" customWidth="1"/>
    <col min="5664" max="5664" width="10.28515625" style="1" customWidth="1"/>
    <col min="5665" max="5665" width="10.42578125" style="1" customWidth="1"/>
    <col min="5666" max="5667" width="10.85546875" style="1" bestFit="1" customWidth="1"/>
    <col min="5668" max="5668" width="9.140625" style="1" customWidth="1"/>
    <col min="5669" max="5669" width="10.85546875" style="1" bestFit="1" customWidth="1"/>
    <col min="5670" max="5670" width="11.140625" style="1" customWidth="1"/>
    <col min="5671" max="5671" width="11.42578125" style="1" customWidth="1"/>
    <col min="5672" max="5673" width="10.85546875" style="1" bestFit="1" customWidth="1"/>
    <col min="5674" max="5675" width="9.42578125" style="1" bestFit="1" customWidth="1"/>
    <col min="5676" max="5677" width="10.28515625" style="1" bestFit="1" customWidth="1"/>
    <col min="5678" max="5687" width="9.42578125" style="1" bestFit="1" customWidth="1"/>
    <col min="5688" max="5888" width="9.140625" style="1"/>
    <col min="5889" max="5889" width="76.28515625" style="1" customWidth="1"/>
    <col min="5890" max="5890" width="13" style="1" customWidth="1"/>
    <col min="5891" max="5891" width="7.42578125" style="1" customWidth="1"/>
    <col min="5892" max="5892" width="10.5703125" style="1" customWidth="1"/>
    <col min="5893" max="5893" width="12.5703125" style="1" customWidth="1"/>
    <col min="5894" max="5895" width="10.85546875" style="1" bestFit="1" customWidth="1"/>
    <col min="5896" max="5896" width="12.28515625" style="1" customWidth="1"/>
    <col min="5897" max="5897" width="13.7109375" style="1" customWidth="1"/>
    <col min="5898" max="5898" width="12.85546875" style="1" customWidth="1"/>
    <col min="5899" max="5899" width="12.140625" style="1" customWidth="1"/>
    <col min="5900" max="5901" width="10.85546875" style="1" bestFit="1" customWidth="1"/>
    <col min="5902" max="5902" width="11.28515625" style="1" customWidth="1"/>
    <col min="5903" max="5903" width="11.5703125" style="1" customWidth="1"/>
    <col min="5904" max="5909" width="10.28515625" style="1" bestFit="1" customWidth="1"/>
    <col min="5910" max="5910" width="11.85546875" style="1" customWidth="1"/>
    <col min="5911" max="5911" width="16.28515625" style="1" customWidth="1"/>
    <col min="5912" max="5913" width="10.85546875" style="1" bestFit="1" customWidth="1"/>
    <col min="5914" max="5915" width="12.140625" style="1" bestFit="1" customWidth="1"/>
    <col min="5916" max="5919" width="10.85546875" style="1" bestFit="1" customWidth="1"/>
    <col min="5920" max="5920" width="10.28515625" style="1" customWidth="1"/>
    <col min="5921" max="5921" width="10.42578125" style="1" customWidth="1"/>
    <col min="5922" max="5923" width="10.85546875" style="1" bestFit="1" customWidth="1"/>
    <col min="5924" max="5924" width="9.140625" style="1" customWidth="1"/>
    <col min="5925" max="5925" width="10.85546875" style="1" bestFit="1" customWidth="1"/>
    <col min="5926" max="5926" width="11.140625" style="1" customWidth="1"/>
    <col min="5927" max="5927" width="11.42578125" style="1" customWidth="1"/>
    <col min="5928" max="5929" width="10.85546875" style="1" bestFit="1" customWidth="1"/>
    <col min="5930" max="5931" width="9.42578125" style="1" bestFit="1" customWidth="1"/>
    <col min="5932" max="5933" width="10.28515625" style="1" bestFit="1" customWidth="1"/>
    <col min="5934" max="5943" width="9.42578125" style="1" bestFit="1" customWidth="1"/>
    <col min="5944" max="6144" width="9.140625" style="1"/>
    <col min="6145" max="6145" width="76.28515625" style="1" customWidth="1"/>
    <col min="6146" max="6146" width="13" style="1" customWidth="1"/>
    <col min="6147" max="6147" width="7.42578125" style="1" customWidth="1"/>
    <col min="6148" max="6148" width="10.5703125" style="1" customWidth="1"/>
    <col min="6149" max="6149" width="12.5703125" style="1" customWidth="1"/>
    <col min="6150" max="6151" width="10.85546875" style="1" bestFit="1" customWidth="1"/>
    <col min="6152" max="6152" width="12.28515625" style="1" customWidth="1"/>
    <col min="6153" max="6153" width="13.7109375" style="1" customWidth="1"/>
    <col min="6154" max="6154" width="12.85546875" style="1" customWidth="1"/>
    <col min="6155" max="6155" width="12.140625" style="1" customWidth="1"/>
    <col min="6156" max="6157" width="10.85546875" style="1" bestFit="1" customWidth="1"/>
    <col min="6158" max="6158" width="11.28515625" style="1" customWidth="1"/>
    <col min="6159" max="6159" width="11.5703125" style="1" customWidth="1"/>
    <col min="6160" max="6165" width="10.28515625" style="1" bestFit="1" customWidth="1"/>
    <col min="6166" max="6166" width="11.85546875" style="1" customWidth="1"/>
    <col min="6167" max="6167" width="16.28515625" style="1" customWidth="1"/>
    <col min="6168" max="6169" width="10.85546875" style="1" bestFit="1" customWidth="1"/>
    <col min="6170" max="6171" width="12.140625" style="1" bestFit="1" customWidth="1"/>
    <col min="6172" max="6175" width="10.85546875" style="1" bestFit="1" customWidth="1"/>
    <col min="6176" max="6176" width="10.28515625" style="1" customWidth="1"/>
    <col min="6177" max="6177" width="10.42578125" style="1" customWidth="1"/>
    <col min="6178" max="6179" width="10.85546875" style="1" bestFit="1" customWidth="1"/>
    <col min="6180" max="6180" width="9.140625" style="1" customWidth="1"/>
    <col min="6181" max="6181" width="10.85546875" style="1" bestFit="1" customWidth="1"/>
    <col min="6182" max="6182" width="11.140625" style="1" customWidth="1"/>
    <col min="6183" max="6183" width="11.42578125" style="1" customWidth="1"/>
    <col min="6184" max="6185" width="10.85546875" style="1" bestFit="1" customWidth="1"/>
    <col min="6186" max="6187" width="9.42578125" style="1" bestFit="1" customWidth="1"/>
    <col min="6188" max="6189" width="10.28515625" style="1" bestFit="1" customWidth="1"/>
    <col min="6190" max="6199" width="9.42578125" style="1" bestFit="1" customWidth="1"/>
    <col min="6200" max="6400" width="9.140625" style="1"/>
    <col min="6401" max="6401" width="76.28515625" style="1" customWidth="1"/>
    <col min="6402" max="6402" width="13" style="1" customWidth="1"/>
    <col min="6403" max="6403" width="7.42578125" style="1" customWidth="1"/>
    <col min="6404" max="6404" width="10.5703125" style="1" customWidth="1"/>
    <col min="6405" max="6405" width="12.5703125" style="1" customWidth="1"/>
    <col min="6406" max="6407" width="10.85546875" style="1" bestFit="1" customWidth="1"/>
    <col min="6408" max="6408" width="12.28515625" style="1" customWidth="1"/>
    <col min="6409" max="6409" width="13.7109375" style="1" customWidth="1"/>
    <col min="6410" max="6410" width="12.85546875" style="1" customWidth="1"/>
    <col min="6411" max="6411" width="12.140625" style="1" customWidth="1"/>
    <col min="6412" max="6413" width="10.85546875" style="1" bestFit="1" customWidth="1"/>
    <col min="6414" max="6414" width="11.28515625" style="1" customWidth="1"/>
    <col min="6415" max="6415" width="11.5703125" style="1" customWidth="1"/>
    <col min="6416" max="6421" width="10.28515625" style="1" bestFit="1" customWidth="1"/>
    <col min="6422" max="6422" width="11.85546875" style="1" customWidth="1"/>
    <col min="6423" max="6423" width="16.28515625" style="1" customWidth="1"/>
    <col min="6424" max="6425" width="10.85546875" style="1" bestFit="1" customWidth="1"/>
    <col min="6426" max="6427" width="12.140625" style="1" bestFit="1" customWidth="1"/>
    <col min="6428" max="6431" width="10.85546875" style="1" bestFit="1" customWidth="1"/>
    <col min="6432" max="6432" width="10.28515625" style="1" customWidth="1"/>
    <col min="6433" max="6433" width="10.42578125" style="1" customWidth="1"/>
    <col min="6434" max="6435" width="10.85546875" style="1" bestFit="1" customWidth="1"/>
    <col min="6436" max="6436" width="9.140625" style="1" customWidth="1"/>
    <col min="6437" max="6437" width="10.85546875" style="1" bestFit="1" customWidth="1"/>
    <col min="6438" max="6438" width="11.140625" style="1" customWidth="1"/>
    <col min="6439" max="6439" width="11.42578125" style="1" customWidth="1"/>
    <col min="6440" max="6441" width="10.85546875" style="1" bestFit="1" customWidth="1"/>
    <col min="6442" max="6443" width="9.42578125" style="1" bestFit="1" customWidth="1"/>
    <col min="6444" max="6445" width="10.28515625" style="1" bestFit="1" customWidth="1"/>
    <col min="6446" max="6455" width="9.42578125" style="1" bestFit="1" customWidth="1"/>
    <col min="6456" max="6656" width="9.140625" style="1"/>
    <col min="6657" max="6657" width="76.28515625" style="1" customWidth="1"/>
    <col min="6658" max="6658" width="13" style="1" customWidth="1"/>
    <col min="6659" max="6659" width="7.42578125" style="1" customWidth="1"/>
    <col min="6660" max="6660" width="10.5703125" style="1" customWidth="1"/>
    <col min="6661" max="6661" width="12.5703125" style="1" customWidth="1"/>
    <col min="6662" max="6663" width="10.85546875" style="1" bestFit="1" customWidth="1"/>
    <col min="6664" max="6664" width="12.28515625" style="1" customWidth="1"/>
    <col min="6665" max="6665" width="13.7109375" style="1" customWidth="1"/>
    <col min="6666" max="6666" width="12.85546875" style="1" customWidth="1"/>
    <col min="6667" max="6667" width="12.140625" style="1" customWidth="1"/>
    <col min="6668" max="6669" width="10.85546875" style="1" bestFit="1" customWidth="1"/>
    <col min="6670" max="6670" width="11.28515625" style="1" customWidth="1"/>
    <col min="6671" max="6671" width="11.5703125" style="1" customWidth="1"/>
    <col min="6672" max="6677" width="10.28515625" style="1" bestFit="1" customWidth="1"/>
    <col min="6678" max="6678" width="11.85546875" style="1" customWidth="1"/>
    <col min="6679" max="6679" width="16.28515625" style="1" customWidth="1"/>
    <col min="6680" max="6681" width="10.85546875" style="1" bestFit="1" customWidth="1"/>
    <col min="6682" max="6683" width="12.140625" style="1" bestFit="1" customWidth="1"/>
    <col min="6684" max="6687" width="10.85546875" style="1" bestFit="1" customWidth="1"/>
    <col min="6688" max="6688" width="10.28515625" style="1" customWidth="1"/>
    <col min="6689" max="6689" width="10.42578125" style="1" customWidth="1"/>
    <col min="6690" max="6691" width="10.85546875" style="1" bestFit="1" customWidth="1"/>
    <col min="6692" max="6692" width="9.140625" style="1" customWidth="1"/>
    <col min="6693" max="6693" width="10.85546875" style="1" bestFit="1" customWidth="1"/>
    <col min="6694" max="6694" width="11.140625" style="1" customWidth="1"/>
    <col min="6695" max="6695" width="11.42578125" style="1" customWidth="1"/>
    <col min="6696" max="6697" width="10.85546875" style="1" bestFit="1" customWidth="1"/>
    <col min="6698" max="6699" width="9.42578125" style="1" bestFit="1" customWidth="1"/>
    <col min="6700" max="6701" width="10.28515625" style="1" bestFit="1" customWidth="1"/>
    <col min="6702" max="6711" width="9.42578125" style="1" bestFit="1" customWidth="1"/>
    <col min="6712" max="6912" width="9.140625" style="1"/>
    <col min="6913" max="6913" width="76.28515625" style="1" customWidth="1"/>
    <col min="6914" max="6914" width="13" style="1" customWidth="1"/>
    <col min="6915" max="6915" width="7.42578125" style="1" customWidth="1"/>
    <col min="6916" max="6916" width="10.5703125" style="1" customWidth="1"/>
    <col min="6917" max="6917" width="12.5703125" style="1" customWidth="1"/>
    <col min="6918" max="6919" width="10.85546875" style="1" bestFit="1" customWidth="1"/>
    <col min="6920" max="6920" width="12.28515625" style="1" customWidth="1"/>
    <col min="6921" max="6921" width="13.7109375" style="1" customWidth="1"/>
    <col min="6922" max="6922" width="12.85546875" style="1" customWidth="1"/>
    <col min="6923" max="6923" width="12.140625" style="1" customWidth="1"/>
    <col min="6924" max="6925" width="10.85546875" style="1" bestFit="1" customWidth="1"/>
    <col min="6926" max="6926" width="11.28515625" style="1" customWidth="1"/>
    <col min="6927" max="6927" width="11.5703125" style="1" customWidth="1"/>
    <col min="6928" max="6933" width="10.28515625" style="1" bestFit="1" customWidth="1"/>
    <col min="6934" max="6934" width="11.85546875" style="1" customWidth="1"/>
    <col min="6935" max="6935" width="16.28515625" style="1" customWidth="1"/>
    <col min="6936" max="6937" width="10.85546875" style="1" bestFit="1" customWidth="1"/>
    <col min="6938" max="6939" width="12.140625" style="1" bestFit="1" customWidth="1"/>
    <col min="6940" max="6943" width="10.85546875" style="1" bestFit="1" customWidth="1"/>
    <col min="6944" max="6944" width="10.28515625" style="1" customWidth="1"/>
    <col min="6945" max="6945" width="10.42578125" style="1" customWidth="1"/>
    <col min="6946" max="6947" width="10.85546875" style="1" bestFit="1" customWidth="1"/>
    <col min="6948" max="6948" width="9.140625" style="1" customWidth="1"/>
    <col min="6949" max="6949" width="10.85546875" style="1" bestFit="1" customWidth="1"/>
    <col min="6950" max="6950" width="11.140625" style="1" customWidth="1"/>
    <col min="6951" max="6951" width="11.42578125" style="1" customWidth="1"/>
    <col min="6952" max="6953" width="10.85546875" style="1" bestFit="1" customWidth="1"/>
    <col min="6954" max="6955" width="9.42578125" style="1" bestFit="1" customWidth="1"/>
    <col min="6956" max="6957" width="10.28515625" style="1" bestFit="1" customWidth="1"/>
    <col min="6958" max="6967" width="9.42578125" style="1" bestFit="1" customWidth="1"/>
    <col min="6968" max="7168" width="9.140625" style="1"/>
    <col min="7169" max="7169" width="76.28515625" style="1" customWidth="1"/>
    <col min="7170" max="7170" width="13" style="1" customWidth="1"/>
    <col min="7171" max="7171" width="7.42578125" style="1" customWidth="1"/>
    <col min="7172" max="7172" width="10.5703125" style="1" customWidth="1"/>
    <col min="7173" max="7173" width="12.5703125" style="1" customWidth="1"/>
    <col min="7174" max="7175" width="10.85546875" style="1" bestFit="1" customWidth="1"/>
    <col min="7176" max="7176" width="12.28515625" style="1" customWidth="1"/>
    <col min="7177" max="7177" width="13.7109375" style="1" customWidth="1"/>
    <col min="7178" max="7178" width="12.85546875" style="1" customWidth="1"/>
    <col min="7179" max="7179" width="12.140625" style="1" customWidth="1"/>
    <col min="7180" max="7181" width="10.85546875" style="1" bestFit="1" customWidth="1"/>
    <col min="7182" max="7182" width="11.28515625" style="1" customWidth="1"/>
    <col min="7183" max="7183" width="11.5703125" style="1" customWidth="1"/>
    <col min="7184" max="7189" width="10.28515625" style="1" bestFit="1" customWidth="1"/>
    <col min="7190" max="7190" width="11.85546875" style="1" customWidth="1"/>
    <col min="7191" max="7191" width="16.28515625" style="1" customWidth="1"/>
    <col min="7192" max="7193" width="10.85546875" style="1" bestFit="1" customWidth="1"/>
    <col min="7194" max="7195" width="12.140625" style="1" bestFit="1" customWidth="1"/>
    <col min="7196" max="7199" width="10.85546875" style="1" bestFit="1" customWidth="1"/>
    <col min="7200" max="7200" width="10.28515625" style="1" customWidth="1"/>
    <col min="7201" max="7201" width="10.42578125" style="1" customWidth="1"/>
    <col min="7202" max="7203" width="10.85546875" style="1" bestFit="1" customWidth="1"/>
    <col min="7204" max="7204" width="9.140625" style="1" customWidth="1"/>
    <col min="7205" max="7205" width="10.85546875" style="1" bestFit="1" customWidth="1"/>
    <col min="7206" max="7206" width="11.140625" style="1" customWidth="1"/>
    <col min="7207" max="7207" width="11.42578125" style="1" customWidth="1"/>
    <col min="7208" max="7209" width="10.85546875" style="1" bestFit="1" customWidth="1"/>
    <col min="7210" max="7211" width="9.42578125" style="1" bestFit="1" customWidth="1"/>
    <col min="7212" max="7213" width="10.28515625" style="1" bestFit="1" customWidth="1"/>
    <col min="7214" max="7223" width="9.42578125" style="1" bestFit="1" customWidth="1"/>
    <col min="7224" max="7424" width="9.140625" style="1"/>
    <col min="7425" max="7425" width="76.28515625" style="1" customWidth="1"/>
    <col min="7426" max="7426" width="13" style="1" customWidth="1"/>
    <col min="7427" max="7427" width="7.42578125" style="1" customWidth="1"/>
    <col min="7428" max="7428" width="10.5703125" style="1" customWidth="1"/>
    <col min="7429" max="7429" width="12.5703125" style="1" customWidth="1"/>
    <col min="7430" max="7431" width="10.85546875" style="1" bestFit="1" customWidth="1"/>
    <col min="7432" max="7432" width="12.28515625" style="1" customWidth="1"/>
    <col min="7433" max="7433" width="13.7109375" style="1" customWidth="1"/>
    <col min="7434" max="7434" width="12.85546875" style="1" customWidth="1"/>
    <col min="7435" max="7435" width="12.140625" style="1" customWidth="1"/>
    <col min="7436" max="7437" width="10.85546875" style="1" bestFit="1" customWidth="1"/>
    <col min="7438" max="7438" width="11.28515625" style="1" customWidth="1"/>
    <col min="7439" max="7439" width="11.5703125" style="1" customWidth="1"/>
    <col min="7440" max="7445" width="10.28515625" style="1" bestFit="1" customWidth="1"/>
    <col min="7446" max="7446" width="11.85546875" style="1" customWidth="1"/>
    <col min="7447" max="7447" width="16.28515625" style="1" customWidth="1"/>
    <col min="7448" max="7449" width="10.85546875" style="1" bestFit="1" customWidth="1"/>
    <col min="7450" max="7451" width="12.140625" style="1" bestFit="1" customWidth="1"/>
    <col min="7452" max="7455" width="10.85546875" style="1" bestFit="1" customWidth="1"/>
    <col min="7456" max="7456" width="10.28515625" style="1" customWidth="1"/>
    <col min="7457" max="7457" width="10.42578125" style="1" customWidth="1"/>
    <col min="7458" max="7459" width="10.85546875" style="1" bestFit="1" customWidth="1"/>
    <col min="7460" max="7460" width="9.140625" style="1" customWidth="1"/>
    <col min="7461" max="7461" width="10.85546875" style="1" bestFit="1" customWidth="1"/>
    <col min="7462" max="7462" width="11.140625" style="1" customWidth="1"/>
    <col min="7463" max="7463" width="11.42578125" style="1" customWidth="1"/>
    <col min="7464" max="7465" width="10.85546875" style="1" bestFit="1" customWidth="1"/>
    <col min="7466" max="7467" width="9.42578125" style="1" bestFit="1" customWidth="1"/>
    <col min="7468" max="7469" width="10.28515625" style="1" bestFit="1" customWidth="1"/>
    <col min="7470" max="7479" width="9.42578125" style="1" bestFit="1" customWidth="1"/>
    <col min="7480" max="7680" width="9.140625" style="1"/>
    <col min="7681" max="7681" width="76.28515625" style="1" customWidth="1"/>
    <col min="7682" max="7682" width="13" style="1" customWidth="1"/>
    <col min="7683" max="7683" width="7.42578125" style="1" customWidth="1"/>
    <col min="7684" max="7684" width="10.5703125" style="1" customWidth="1"/>
    <col min="7685" max="7685" width="12.5703125" style="1" customWidth="1"/>
    <col min="7686" max="7687" width="10.85546875" style="1" bestFit="1" customWidth="1"/>
    <col min="7688" max="7688" width="12.28515625" style="1" customWidth="1"/>
    <col min="7689" max="7689" width="13.7109375" style="1" customWidth="1"/>
    <col min="7690" max="7690" width="12.85546875" style="1" customWidth="1"/>
    <col min="7691" max="7691" width="12.140625" style="1" customWidth="1"/>
    <col min="7692" max="7693" width="10.85546875" style="1" bestFit="1" customWidth="1"/>
    <col min="7694" max="7694" width="11.28515625" style="1" customWidth="1"/>
    <col min="7695" max="7695" width="11.5703125" style="1" customWidth="1"/>
    <col min="7696" max="7701" width="10.28515625" style="1" bestFit="1" customWidth="1"/>
    <col min="7702" max="7702" width="11.85546875" style="1" customWidth="1"/>
    <col min="7703" max="7703" width="16.28515625" style="1" customWidth="1"/>
    <col min="7704" max="7705" width="10.85546875" style="1" bestFit="1" customWidth="1"/>
    <col min="7706" max="7707" width="12.140625" style="1" bestFit="1" customWidth="1"/>
    <col min="7708" max="7711" width="10.85546875" style="1" bestFit="1" customWidth="1"/>
    <col min="7712" max="7712" width="10.28515625" style="1" customWidth="1"/>
    <col min="7713" max="7713" width="10.42578125" style="1" customWidth="1"/>
    <col min="7714" max="7715" width="10.85546875" style="1" bestFit="1" customWidth="1"/>
    <col min="7716" max="7716" width="9.140625" style="1" customWidth="1"/>
    <col min="7717" max="7717" width="10.85546875" style="1" bestFit="1" customWidth="1"/>
    <col min="7718" max="7718" width="11.140625" style="1" customWidth="1"/>
    <col min="7719" max="7719" width="11.42578125" style="1" customWidth="1"/>
    <col min="7720" max="7721" width="10.85546875" style="1" bestFit="1" customWidth="1"/>
    <col min="7722" max="7723" width="9.42578125" style="1" bestFit="1" customWidth="1"/>
    <col min="7724" max="7725" width="10.28515625" style="1" bestFit="1" customWidth="1"/>
    <col min="7726" max="7735" width="9.42578125" style="1" bestFit="1" customWidth="1"/>
    <col min="7736" max="7936" width="9.140625" style="1"/>
    <col min="7937" max="7937" width="76.28515625" style="1" customWidth="1"/>
    <col min="7938" max="7938" width="13" style="1" customWidth="1"/>
    <col min="7939" max="7939" width="7.42578125" style="1" customWidth="1"/>
    <col min="7940" max="7940" width="10.5703125" style="1" customWidth="1"/>
    <col min="7941" max="7941" width="12.5703125" style="1" customWidth="1"/>
    <col min="7942" max="7943" width="10.85546875" style="1" bestFit="1" customWidth="1"/>
    <col min="7944" max="7944" width="12.28515625" style="1" customWidth="1"/>
    <col min="7945" max="7945" width="13.7109375" style="1" customWidth="1"/>
    <col min="7946" max="7946" width="12.85546875" style="1" customWidth="1"/>
    <col min="7947" max="7947" width="12.140625" style="1" customWidth="1"/>
    <col min="7948" max="7949" width="10.85546875" style="1" bestFit="1" customWidth="1"/>
    <col min="7950" max="7950" width="11.28515625" style="1" customWidth="1"/>
    <col min="7951" max="7951" width="11.5703125" style="1" customWidth="1"/>
    <col min="7952" max="7957" width="10.28515625" style="1" bestFit="1" customWidth="1"/>
    <col min="7958" max="7958" width="11.85546875" style="1" customWidth="1"/>
    <col min="7959" max="7959" width="16.28515625" style="1" customWidth="1"/>
    <col min="7960" max="7961" width="10.85546875" style="1" bestFit="1" customWidth="1"/>
    <col min="7962" max="7963" width="12.140625" style="1" bestFit="1" customWidth="1"/>
    <col min="7964" max="7967" width="10.85546875" style="1" bestFit="1" customWidth="1"/>
    <col min="7968" max="7968" width="10.28515625" style="1" customWidth="1"/>
    <col min="7969" max="7969" width="10.42578125" style="1" customWidth="1"/>
    <col min="7970" max="7971" width="10.85546875" style="1" bestFit="1" customWidth="1"/>
    <col min="7972" max="7972" width="9.140625" style="1" customWidth="1"/>
    <col min="7973" max="7973" width="10.85546875" style="1" bestFit="1" customWidth="1"/>
    <col min="7974" max="7974" width="11.140625" style="1" customWidth="1"/>
    <col min="7975" max="7975" width="11.42578125" style="1" customWidth="1"/>
    <col min="7976" max="7977" width="10.85546875" style="1" bestFit="1" customWidth="1"/>
    <col min="7978" max="7979" width="9.42578125" style="1" bestFit="1" customWidth="1"/>
    <col min="7980" max="7981" width="10.28515625" style="1" bestFit="1" customWidth="1"/>
    <col min="7982" max="7991" width="9.42578125" style="1" bestFit="1" customWidth="1"/>
    <col min="7992" max="8192" width="9.140625" style="1"/>
    <col min="8193" max="8193" width="76.28515625" style="1" customWidth="1"/>
    <col min="8194" max="8194" width="13" style="1" customWidth="1"/>
    <col min="8195" max="8195" width="7.42578125" style="1" customWidth="1"/>
    <col min="8196" max="8196" width="10.5703125" style="1" customWidth="1"/>
    <col min="8197" max="8197" width="12.5703125" style="1" customWidth="1"/>
    <col min="8198" max="8199" width="10.85546875" style="1" bestFit="1" customWidth="1"/>
    <col min="8200" max="8200" width="12.28515625" style="1" customWidth="1"/>
    <col min="8201" max="8201" width="13.7109375" style="1" customWidth="1"/>
    <col min="8202" max="8202" width="12.85546875" style="1" customWidth="1"/>
    <col min="8203" max="8203" width="12.140625" style="1" customWidth="1"/>
    <col min="8204" max="8205" width="10.85546875" style="1" bestFit="1" customWidth="1"/>
    <col min="8206" max="8206" width="11.28515625" style="1" customWidth="1"/>
    <col min="8207" max="8207" width="11.5703125" style="1" customWidth="1"/>
    <col min="8208" max="8213" width="10.28515625" style="1" bestFit="1" customWidth="1"/>
    <col min="8214" max="8214" width="11.85546875" style="1" customWidth="1"/>
    <col min="8215" max="8215" width="16.28515625" style="1" customWidth="1"/>
    <col min="8216" max="8217" width="10.85546875" style="1" bestFit="1" customWidth="1"/>
    <col min="8218" max="8219" width="12.140625" style="1" bestFit="1" customWidth="1"/>
    <col min="8220" max="8223" width="10.85546875" style="1" bestFit="1" customWidth="1"/>
    <col min="8224" max="8224" width="10.28515625" style="1" customWidth="1"/>
    <col min="8225" max="8225" width="10.42578125" style="1" customWidth="1"/>
    <col min="8226" max="8227" width="10.85546875" style="1" bestFit="1" customWidth="1"/>
    <col min="8228" max="8228" width="9.140625" style="1" customWidth="1"/>
    <col min="8229" max="8229" width="10.85546875" style="1" bestFit="1" customWidth="1"/>
    <col min="8230" max="8230" width="11.140625" style="1" customWidth="1"/>
    <col min="8231" max="8231" width="11.42578125" style="1" customWidth="1"/>
    <col min="8232" max="8233" width="10.85546875" style="1" bestFit="1" customWidth="1"/>
    <col min="8234" max="8235" width="9.42578125" style="1" bestFit="1" customWidth="1"/>
    <col min="8236" max="8237" width="10.28515625" style="1" bestFit="1" customWidth="1"/>
    <col min="8238" max="8247" width="9.42578125" style="1" bestFit="1" customWidth="1"/>
    <col min="8248" max="8448" width="9.140625" style="1"/>
    <col min="8449" max="8449" width="76.28515625" style="1" customWidth="1"/>
    <col min="8450" max="8450" width="13" style="1" customWidth="1"/>
    <col min="8451" max="8451" width="7.42578125" style="1" customWidth="1"/>
    <col min="8452" max="8452" width="10.5703125" style="1" customWidth="1"/>
    <col min="8453" max="8453" width="12.5703125" style="1" customWidth="1"/>
    <col min="8454" max="8455" width="10.85546875" style="1" bestFit="1" customWidth="1"/>
    <col min="8456" max="8456" width="12.28515625" style="1" customWidth="1"/>
    <col min="8457" max="8457" width="13.7109375" style="1" customWidth="1"/>
    <col min="8458" max="8458" width="12.85546875" style="1" customWidth="1"/>
    <col min="8459" max="8459" width="12.140625" style="1" customWidth="1"/>
    <col min="8460" max="8461" width="10.85546875" style="1" bestFit="1" customWidth="1"/>
    <col min="8462" max="8462" width="11.28515625" style="1" customWidth="1"/>
    <col min="8463" max="8463" width="11.5703125" style="1" customWidth="1"/>
    <col min="8464" max="8469" width="10.28515625" style="1" bestFit="1" customWidth="1"/>
    <col min="8470" max="8470" width="11.85546875" style="1" customWidth="1"/>
    <col min="8471" max="8471" width="16.28515625" style="1" customWidth="1"/>
    <col min="8472" max="8473" width="10.85546875" style="1" bestFit="1" customWidth="1"/>
    <col min="8474" max="8475" width="12.140625" style="1" bestFit="1" customWidth="1"/>
    <col min="8476" max="8479" width="10.85546875" style="1" bestFit="1" customWidth="1"/>
    <col min="8480" max="8480" width="10.28515625" style="1" customWidth="1"/>
    <col min="8481" max="8481" width="10.42578125" style="1" customWidth="1"/>
    <col min="8482" max="8483" width="10.85546875" style="1" bestFit="1" customWidth="1"/>
    <col min="8484" max="8484" width="9.140625" style="1" customWidth="1"/>
    <col min="8485" max="8485" width="10.85546875" style="1" bestFit="1" customWidth="1"/>
    <col min="8486" max="8486" width="11.140625" style="1" customWidth="1"/>
    <col min="8487" max="8487" width="11.42578125" style="1" customWidth="1"/>
    <col min="8488" max="8489" width="10.85546875" style="1" bestFit="1" customWidth="1"/>
    <col min="8490" max="8491" width="9.42578125" style="1" bestFit="1" customWidth="1"/>
    <col min="8492" max="8493" width="10.28515625" style="1" bestFit="1" customWidth="1"/>
    <col min="8494" max="8503" width="9.42578125" style="1" bestFit="1" customWidth="1"/>
    <col min="8504" max="8704" width="9.140625" style="1"/>
    <col min="8705" max="8705" width="76.28515625" style="1" customWidth="1"/>
    <col min="8706" max="8706" width="13" style="1" customWidth="1"/>
    <col min="8707" max="8707" width="7.42578125" style="1" customWidth="1"/>
    <col min="8708" max="8708" width="10.5703125" style="1" customWidth="1"/>
    <col min="8709" max="8709" width="12.5703125" style="1" customWidth="1"/>
    <col min="8710" max="8711" width="10.85546875" style="1" bestFit="1" customWidth="1"/>
    <col min="8712" max="8712" width="12.28515625" style="1" customWidth="1"/>
    <col min="8713" max="8713" width="13.7109375" style="1" customWidth="1"/>
    <col min="8714" max="8714" width="12.85546875" style="1" customWidth="1"/>
    <col min="8715" max="8715" width="12.140625" style="1" customWidth="1"/>
    <col min="8716" max="8717" width="10.85546875" style="1" bestFit="1" customWidth="1"/>
    <col min="8718" max="8718" width="11.28515625" style="1" customWidth="1"/>
    <col min="8719" max="8719" width="11.5703125" style="1" customWidth="1"/>
    <col min="8720" max="8725" width="10.28515625" style="1" bestFit="1" customWidth="1"/>
    <col min="8726" max="8726" width="11.85546875" style="1" customWidth="1"/>
    <col min="8727" max="8727" width="16.28515625" style="1" customWidth="1"/>
    <col min="8728" max="8729" width="10.85546875" style="1" bestFit="1" customWidth="1"/>
    <col min="8730" max="8731" width="12.140625" style="1" bestFit="1" customWidth="1"/>
    <col min="8732" max="8735" width="10.85546875" style="1" bestFit="1" customWidth="1"/>
    <col min="8736" max="8736" width="10.28515625" style="1" customWidth="1"/>
    <col min="8737" max="8737" width="10.42578125" style="1" customWidth="1"/>
    <col min="8738" max="8739" width="10.85546875" style="1" bestFit="1" customWidth="1"/>
    <col min="8740" max="8740" width="9.140625" style="1" customWidth="1"/>
    <col min="8741" max="8741" width="10.85546875" style="1" bestFit="1" customWidth="1"/>
    <col min="8742" max="8742" width="11.140625" style="1" customWidth="1"/>
    <col min="8743" max="8743" width="11.42578125" style="1" customWidth="1"/>
    <col min="8744" max="8745" width="10.85546875" style="1" bestFit="1" customWidth="1"/>
    <col min="8746" max="8747" width="9.42578125" style="1" bestFit="1" customWidth="1"/>
    <col min="8748" max="8749" width="10.28515625" style="1" bestFit="1" customWidth="1"/>
    <col min="8750" max="8759" width="9.42578125" style="1" bestFit="1" customWidth="1"/>
    <col min="8760" max="8960" width="9.140625" style="1"/>
    <col min="8961" max="8961" width="76.28515625" style="1" customWidth="1"/>
    <col min="8962" max="8962" width="13" style="1" customWidth="1"/>
    <col min="8963" max="8963" width="7.42578125" style="1" customWidth="1"/>
    <col min="8964" max="8964" width="10.5703125" style="1" customWidth="1"/>
    <col min="8965" max="8965" width="12.5703125" style="1" customWidth="1"/>
    <col min="8966" max="8967" width="10.85546875" style="1" bestFit="1" customWidth="1"/>
    <col min="8968" max="8968" width="12.28515625" style="1" customWidth="1"/>
    <col min="8969" max="8969" width="13.7109375" style="1" customWidth="1"/>
    <col min="8970" max="8970" width="12.85546875" style="1" customWidth="1"/>
    <col min="8971" max="8971" width="12.140625" style="1" customWidth="1"/>
    <col min="8972" max="8973" width="10.85546875" style="1" bestFit="1" customWidth="1"/>
    <col min="8974" max="8974" width="11.28515625" style="1" customWidth="1"/>
    <col min="8975" max="8975" width="11.5703125" style="1" customWidth="1"/>
    <col min="8976" max="8981" width="10.28515625" style="1" bestFit="1" customWidth="1"/>
    <col min="8982" max="8982" width="11.85546875" style="1" customWidth="1"/>
    <col min="8983" max="8983" width="16.28515625" style="1" customWidth="1"/>
    <col min="8984" max="8985" width="10.85546875" style="1" bestFit="1" customWidth="1"/>
    <col min="8986" max="8987" width="12.140625" style="1" bestFit="1" customWidth="1"/>
    <col min="8988" max="8991" width="10.85546875" style="1" bestFit="1" customWidth="1"/>
    <col min="8992" max="8992" width="10.28515625" style="1" customWidth="1"/>
    <col min="8993" max="8993" width="10.42578125" style="1" customWidth="1"/>
    <col min="8994" max="8995" width="10.85546875" style="1" bestFit="1" customWidth="1"/>
    <col min="8996" max="8996" width="9.140625" style="1" customWidth="1"/>
    <col min="8997" max="8997" width="10.85546875" style="1" bestFit="1" customWidth="1"/>
    <col min="8998" max="8998" width="11.140625" style="1" customWidth="1"/>
    <col min="8999" max="8999" width="11.42578125" style="1" customWidth="1"/>
    <col min="9000" max="9001" width="10.85546875" style="1" bestFit="1" customWidth="1"/>
    <col min="9002" max="9003" width="9.42578125" style="1" bestFit="1" customWidth="1"/>
    <col min="9004" max="9005" width="10.28515625" style="1" bestFit="1" customWidth="1"/>
    <col min="9006" max="9015" width="9.42578125" style="1" bestFit="1" customWidth="1"/>
    <col min="9016" max="9216" width="9.140625" style="1"/>
    <col min="9217" max="9217" width="76.28515625" style="1" customWidth="1"/>
    <col min="9218" max="9218" width="13" style="1" customWidth="1"/>
    <col min="9219" max="9219" width="7.42578125" style="1" customWidth="1"/>
    <col min="9220" max="9220" width="10.5703125" style="1" customWidth="1"/>
    <col min="9221" max="9221" width="12.5703125" style="1" customWidth="1"/>
    <col min="9222" max="9223" width="10.85546875" style="1" bestFit="1" customWidth="1"/>
    <col min="9224" max="9224" width="12.28515625" style="1" customWidth="1"/>
    <col min="9225" max="9225" width="13.7109375" style="1" customWidth="1"/>
    <col min="9226" max="9226" width="12.85546875" style="1" customWidth="1"/>
    <col min="9227" max="9227" width="12.140625" style="1" customWidth="1"/>
    <col min="9228" max="9229" width="10.85546875" style="1" bestFit="1" customWidth="1"/>
    <col min="9230" max="9230" width="11.28515625" style="1" customWidth="1"/>
    <col min="9231" max="9231" width="11.5703125" style="1" customWidth="1"/>
    <col min="9232" max="9237" width="10.28515625" style="1" bestFit="1" customWidth="1"/>
    <col min="9238" max="9238" width="11.85546875" style="1" customWidth="1"/>
    <col min="9239" max="9239" width="16.28515625" style="1" customWidth="1"/>
    <col min="9240" max="9241" width="10.85546875" style="1" bestFit="1" customWidth="1"/>
    <col min="9242" max="9243" width="12.140625" style="1" bestFit="1" customWidth="1"/>
    <col min="9244" max="9247" width="10.85546875" style="1" bestFit="1" customWidth="1"/>
    <col min="9248" max="9248" width="10.28515625" style="1" customWidth="1"/>
    <col min="9249" max="9249" width="10.42578125" style="1" customWidth="1"/>
    <col min="9250" max="9251" width="10.85546875" style="1" bestFit="1" customWidth="1"/>
    <col min="9252" max="9252" width="9.140625" style="1" customWidth="1"/>
    <col min="9253" max="9253" width="10.85546875" style="1" bestFit="1" customWidth="1"/>
    <col min="9254" max="9254" width="11.140625" style="1" customWidth="1"/>
    <col min="9255" max="9255" width="11.42578125" style="1" customWidth="1"/>
    <col min="9256" max="9257" width="10.85546875" style="1" bestFit="1" customWidth="1"/>
    <col min="9258" max="9259" width="9.42578125" style="1" bestFit="1" customWidth="1"/>
    <col min="9260" max="9261" width="10.28515625" style="1" bestFit="1" customWidth="1"/>
    <col min="9262" max="9271" width="9.42578125" style="1" bestFit="1" customWidth="1"/>
    <col min="9272" max="9472" width="9.140625" style="1"/>
    <col min="9473" max="9473" width="76.28515625" style="1" customWidth="1"/>
    <col min="9474" max="9474" width="13" style="1" customWidth="1"/>
    <col min="9475" max="9475" width="7.42578125" style="1" customWidth="1"/>
    <col min="9476" max="9476" width="10.5703125" style="1" customWidth="1"/>
    <col min="9477" max="9477" width="12.5703125" style="1" customWidth="1"/>
    <col min="9478" max="9479" width="10.85546875" style="1" bestFit="1" customWidth="1"/>
    <col min="9480" max="9480" width="12.28515625" style="1" customWidth="1"/>
    <col min="9481" max="9481" width="13.7109375" style="1" customWidth="1"/>
    <col min="9482" max="9482" width="12.85546875" style="1" customWidth="1"/>
    <col min="9483" max="9483" width="12.140625" style="1" customWidth="1"/>
    <col min="9484" max="9485" width="10.85546875" style="1" bestFit="1" customWidth="1"/>
    <col min="9486" max="9486" width="11.28515625" style="1" customWidth="1"/>
    <col min="9487" max="9487" width="11.5703125" style="1" customWidth="1"/>
    <col min="9488" max="9493" width="10.28515625" style="1" bestFit="1" customWidth="1"/>
    <col min="9494" max="9494" width="11.85546875" style="1" customWidth="1"/>
    <col min="9495" max="9495" width="16.28515625" style="1" customWidth="1"/>
    <col min="9496" max="9497" width="10.85546875" style="1" bestFit="1" customWidth="1"/>
    <col min="9498" max="9499" width="12.140625" style="1" bestFit="1" customWidth="1"/>
    <col min="9500" max="9503" width="10.85546875" style="1" bestFit="1" customWidth="1"/>
    <col min="9504" max="9504" width="10.28515625" style="1" customWidth="1"/>
    <col min="9505" max="9505" width="10.42578125" style="1" customWidth="1"/>
    <col min="9506" max="9507" width="10.85546875" style="1" bestFit="1" customWidth="1"/>
    <col min="9508" max="9508" width="9.140625" style="1" customWidth="1"/>
    <col min="9509" max="9509" width="10.85546875" style="1" bestFit="1" customWidth="1"/>
    <col min="9510" max="9510" width="11.140625" style="1" customWidth="1"/>
    <col min="9511" max="9511" width="11.42578125" style="1" customWidth="1"/>
    <col min="9512" max="9513" width="10.85546875" style="1" bestFit="1" customWidth="1"/>
    <col min="9514" max="9515" width="9.42578125" style="1" bestFit="1" customWidth="1"/>
    <col min="9516" max="9517" width="10.28515625" style="1" bestFit="1" customWidth="1"/>
    <col min="9518" max="9527" width="9.42578125" style="1" bestFit="1" customWidth="1"/>
    <col min="9528" max="9728" width="9.140625" style="1"/>
    <col min="9729" max="9729" width="76.28515625" style="1" customWidth="1"/>
    <col min="9730" max="9730" width="13" style="1" customWidth="1"/>
    <col min="9731" max="9731" width="7.42578125" style="1" customWidth="1"/>
    <col min="9732" max="9732" width="10.5703125" style="1" customWidth="1"/>
    <col min="9733" max="9733" width="12.5703125" style="1" customWidth="1"/>
    <col min="9734" max="9735" width="10.85546875" style="1" bestFit="1" customWidth="1"/>
    <col min="9736" max="9736" width="12.28515625" style="1" customWidth="1"/>
    <col min="9737" max="9737" width="13.7109375" style="1" customWidth="1"/>
    <col min="9738" max="9738" width="12.85546875" style="1" customWidth="1"/>
    <col min="9739" max="9739" width="12.140625" style="1" customWidth="1"/>
    <col min="9740" max="9741" width="10.85546875" style="1" bestFit="1" customWidth="1"/>
    <col min="9742" max="9742" width="11.28515625" style="1" customWidth="1"/>
    <col min="9743" max="9743" width="11.5703125" style="1" customWidth="1"/>
    <col min="9744" max="9749" width="10.28515625" style="1" bestFit="1" customWidth="1"/>
    <col min="9750" max="9750" width="11.85546875" style="1" customWidth="1"/>
    <col min="9751" max="9751" width="16.28515625" style="1" customWidth="1"/>
    <col min="9752" max="9753" width="10.85546875" style="1" bestFit="1" customWidth="1"/>
    <col min="9754" max="9755" width="12.140625" style="1" bestFit="1" customWidth="1"/>
    <col min="9756" max="9759" width="10.85546875" style="1" bestFit="1" customWidth="1"/>
    <col min="9760" max="9760" width="10.28515625" style="1" customWidth="1"/>
    <col min="9761" max="9761" width="10.42578125" style="1" customWidth="1"/>
    <col min="9762" max="9763" width="10.85546875" style="1" bestFit="1" customWidth="1"/>
    <col min="9764" max="9764" width="9.140625" style="1" customWidth="1"/>
    <col min="9765" max="9765" width="10.85546875" style="1" bestFit="1" customWidth="1"/>
    <col min="9766" max="9766" width="11.140625" style="1" customWidth="1"/>
    <col min="9767" max="9767" width="11.42578125" style="1" customWidth="1"/>
    <col min="9768" max="9769" width="10.85546875" style="1" bestFit="1" customWidth="1"/>
    <col min="9770" max="9771" width="9.42578125" style="1" bestFit="1" customWidth="1"/>
    <col min="9772" max="9773" width="10.28515625" style="1" bestFit="1" customWidth="1"/>
    <col min="9774" max="9783" width="9.42578125" style="1" bestFit="1" customWidth="1"/>
    <col min="9784" max="9984" width="9.140625" style="1"/>
    <col min="9985" max="9985" width="76.28515625" style="1" customWidth="1"/>
    <col min="9986" max="9986" width="13" style="1" customWidth="1"/>
    <col min="9987" max="9987" width="7.42578125" style="1" customWidth="1"/>
    <col min="9988" max="9988" width="10.5703125" style="1" customWidth="1"/>
    <col min="9989" max="9989" width="12.5703125" style="1" customWidth="1"/>
    <col min="9990" max="9991" width="10.85546875" style="1" bestFit="1" customWidth="1"/>
    <col min="9992" max="9992" width="12.28515625" style="1" customWidth="1"/>
    <col min="9993" max="9993" width="13.7109375" style="1" customWidth="1"/>
    <col min="9994" max="9994" width="12.85546875" style="1" customWidth="1"/>
    <col min="9995" max="9995" width="12.140625" style="1" customWidth="1"/>
    <col min="9996" max="9997" width="10.85546875" style="1" bestFit="1" customWidth="1"/>
    <col min="9998" max="9998" width="11.28515625" style="1" customWidth="1"/>
    <col min="9999" max="9999" width="11.5703125" style="1" customWidth="1"/>
    <col min="10000" max="10005" width="10.28515625" style="1" bestFit="1" customWidth="1"/>
    <col min="10006" max="10006" width="11.85546875" style="1" customWidth="1"/>
    <col min="10007" max="10007" width="16.28515625" style="1" customWidth="1"/>
    <col min="10008" max="10009" width="10.85546875" style="1" bestFit="1" customWidth="1"/>
    <col min="10010" max="10011" width="12.140625" style="1" bestFit="1" customWidth="1"/>
    <col min="10012" max="10015" width="10.85546875" style="1" bestFit="1" customWidth="1"/>
    <col min="10016" max="10016" width="10.28515625" style="1" customWidth="1"/>
    <col min="10017" max="10017" width="10.42578125" style="1" customWidth="1"/>
    <col min="10018" max="10019" width="10.85546875" style="1" bestFit="1" customWidth="1"/>
    <col min="10020" max="10020" width="9.140625" style="1" customWidth="1"/>
    <col min="10021" max="10021" width="10.85546875" style="1" bestFit="1" customWidth="1"/>
    <col min="10022" max="10022" width="11.140625" style="1" customWidth="1"/>
    <col min="10023" max="10023" width="11.42578125" style="1" customWidth="1"/>
    <col min="10024" max="10025" width="10.85546875" style="1" bestFit="1" customWidth="1"/>
    <col min="10026" max="10027" width="9.42578125" style="1" bestFit="1" customWidth="1"/>
    <col min="10028" max="10029" width="10.28515625" style="1" bestFit="1" customWidth="1"/>
    <col min="10030" max="10039" width="9.42578125" style="1" bestFit="1" customWidth="1"/>
    <col min="10040" max="10240" width="9.140625" style="1"/>
    <col min="10241" max="10241" width="76.28515625" style="1" customWidth="1"/>
    <col min="10242" max="10242" width="13" style="1" customWidth="1"/>
    <col min="10243" max="10243" width="7.42578125" style="1" customWidth="1"/>
    <col min="10244" max="10244" width="10.5703125" style="1" customWidth="1"/>
    <col min="10245" max="10245" width="12.5703125" style="1" customWidth="1"/>
    <col min="10246" max="10247" width="10.85546875" style="1" bestFit="1" customWidth="1"/>
    <col min="10248" max="10248" width="12.28515625" style="1" customWidth="1"/>
    <col min="10249" max="10249" width="13.7109375" style="1" customWidth="1"/>
    <col min="10250" max="10250" width="12.85546875" style="1" customWidth="1"/>
    <col min="10251" max="10251" width="12.140625" style="1" customWidth="1"/>
    <col min="10252" max="10253" width="10.85546875" style="1" bestFit="1" customWidth="1"/>
    <col min="10254" max="10254" width="11.28515625" style="1" customWidth="1"/>
    <col min="10255" max="10255" width="11.5703125" style="1" customWidth="1"/>
    <col min="10256" max="10261" width="10.28515625" style="1" bestFit="1" customWidth="1"/>
    <col min="10262" max="10262" width="11.85546875" style="1" customWidth="1"/>
    <col min="10263" max="10263" width="16.28515625" style="1" customWidth="1"/>
    <col min="10264" max="10265" width="10.85546875" style="1" bestFit="1" customWidth="1"/>
    <col min="10266" max="10267" width="12.140625" style="1" bestFit="1" customWidth="1"/>
    <col min="10268" max="10271" width="10.85546875" style="1" bestFit="1" customWidth="1"/>
    <col min="10272" max="10272" width="10.28515625" style="1" customWidth="1"/>
    <col min="10273" max="10273" width="10.42578125" style="1" customWidth="1"/>
    <col min="10274" max="10275" width="10.85546875" style="1" bestFit="1" customWidth="1"/>
    <col min="10276" max="10276" width="9.140625" style="1" customWidth="1"/>
    <col min="10277" max="10277" width="10.85546875" style="1" bestFit="1" customWidth="1"/>
    <col min="10278" max="10278" width="11.140625" style="1" customWidth="1"/>
    <col min="10279" max="10279" width="11.42578125" style="1" customWidth="1"/>
    <col min="10280" max="10281" width="10.85546875" style="1" bestFit="1" customWidth="1"/>
    <col min="10282" max="10283" width="9.42578125" style="1" bestFit="1" customWidth="1"/>
    <col min="10284" max="10285" width="10.28515625" style="1" bestFit="1" customWidth="1"/>
    <col min="10286" max="10295" width="9.42578125" style="1" bestFit="1" customWidth="1"/>
    <col min="10296" max="10496" width="9.140625" style="1"/>
    <col min="10497" max="10497" width="76.28515625" style="1" customWidth="1"/>
    <col min="10498" max="10498" width="13" style="1" customWidth="1"/>
    <col min="10499" max="10499" width="7.42578125" style="1" customWidth="1"/>
    <col min="10500" max="10500" width="10.5703125" style="1" customWidth="1"/>
    <col min="10501" max="10501" width="12.5703125" style="1" customWidth="1"/>
    <col min="10502" max="10503" width="10.85546875" style="1" bestFit="1" customWidth="1"/>
    <col min="10504" max="10504" width="12.28515625" style="1" customWidth="1"/>
    <col min="10505" max="10505" width="13.7109375" style="1" customWidth="1"/>
    <col min="10506" max="10506" width="12.85546875" style="1" customWidth="1"/>
    <col min="10507" max="10507" width="12.140625" style="1" customWidth="1"/>
    <col min="10508" max="10509" width="10.85546875" style="1" bestFit="1" customWidth="1"/>
    <col min="10510" max="10510" width="11.28515625" style="1" customWidth="1"/>
    <col min="10511" max="10511" width="11.5703125" style="1" customWidth="1"/>
    <col min="10512" max="10517" width="10.28515625" style="1" bestFit="1" customWidth="1"/>
    <col min="10518" max="10518" width="11.85546875" style="1" customWidth="1"/>
    <col min="10519" max="10519" width="16.28515625" style="1" customWidth="1"/>
    <col min="10520" max="10521" width="10.85546875" style="1" bestFit="1" customWidth="1"/>
    <col min="10522" max="10523" width="12.140625" style="1" bestFit="1" customWidth="1"/>
    <col min="10524" max="10527" width="10.85546875" style="1" bestFit="1" customWidth="1"/>
    <col min="10528" max="10528" width="10.28515625" style="1" customWidth="1"/>
    <col min="10529" max="10529" width="10.42578125" style="1" customWidth="1"/>
    <col min="10530" max="10531" width="10.85546875" style="1" bestFit="1" customWidth="1"/>
    <col min="10532" max="10532" width="9.140625" style="1" customWidth="1"/>
    <col min="10533" max="10533" width="10.85546875" style="1" bestFit="1" customWidth="1"/>
    <col min="10534" max="10534" width="11.140625" style="1" customWidth="1"/>
    <col min="10535" max="10535" width="11.42578125" style="1" customWidth="1"/>
    <col min="10536" max="10537" width="10.85546875" style="1" bestFit="1" customWidth="1"/>
    <col min="10538" max="10539" width="9.42578125" style="1" bestFit="1" customWidth="1"/>
    <col min="10540" max="10541" width="10.28515625" style="1" bestFit="1" customWidth="1"/>
    <col min="10542" max="10551" width="9.42578125" style="1" bestFit="1" customWidth="1"/>
    <col min="10552" max="10752" width="9.140625" style="1"/>
    <col min="10753" max="10753" width="76.28515625" style="1" customWidth="1"/>
    <col min="10754" max="10754" width="13" style="1" customWidth="1"/>
    <col min="10755" max="10755" width="7.42578125" style="1" customWidth="1"/>
    <col min="10756" max="10756" width="10.5703125" style="1" customWidth="1"/>
    <col min="10757" max="10757" width="12.5703125" style="1" customWidth="1"/>
    <col min="10758" max="10759" width="10.85546875" style="1" bestFit="1" customWidth="1"/>
    <col min="10760" max="10760" width="12.28515625" style="1" customWidth="1"/>
    <col min="10761" max="10761" width="13.7109375" style="1" customWidth="1"/>
    <col min="10762" max="10762" width="12.85546875" style="1" customWidth="1"/>
    <col min="10763" max="10763" width="12.140625" style="1" customWidth="1"/>
    <col min="10764" max="10765" width="10.85546875" style="1" bestFit="1" customWidth="1"/>
    <col min="10766" max="10766" width="11.28515625" style="1" customWidth="1"/>
    <col min="10767" max="10767" width="11.5703125" style="1" customWidth="1"/>
    <col min="10768" max="10773" width="10.28515625" style="1" bestFit="1" customWidth="1"/>
    <col min="10774" max="10774" width="11.85546875" style="1" customWidth="1"/>
    <col min="10775" max="10775" width="16.28515625" style="1" customWidth="1"/>
    <col min="10776" max="10777" width="10.85546875" style="1" bestFit="1" customWidth="1"/>
    <col min="10778" max="10779" width="12.140625" style="1" bestFit="1" customWidth="1"/>
    <col min="10780" max="10783" width="10.85546875" style="1" bestFit="1" customWidth="1"/>
    <col min="10784" max="10784" width="10.28515625" style="1" customWidth="1"/>
    <col min="10785" max="10785" width="10.42578125" style="1" customWidth="1"/>
    <col min="10786" max="10787" width="10.85546875" style="1" bestFit="1" customWidth="1"/>
    <col min="10788" max="10788" width="9.140625" style="1" customWidth="1"/>
    <col min="10789" max="10789" width="10.85546875" style="1" bestFit="1" customWidth="1"/>
    <col min="10790" max="10790" width="11.140625" style="1" customWidth="1"/>
    <col min="10791" max="10791" width="11.42578125" style="1" customWidth="1"/>
    <col min="10792" max="10793" width="10.85546875" style="1" bestFit="1" customWidth="1"/>
    <col min="10794" max="10795" width="9.42578125" style="1" bestFit="1" customWidth="1"/>
    <col min="10796" max="10797" width="10.28515625" style="1" bestFit="1" customWidth="1"/>
    <col min="10798" max="10807" width="9.42578125" style="1" bestFit="1" customWidth="1"/>
    <col min="10808" max="11008" width="9.140625" style="1"/>
    <col min="11009" max="11009" width="76.28515625" style="1" customWidth="1"/>
    <col min="11010" max="11010" width="13" style="1" customWidth="1"/>
    <col min="11011" max="11011" width="7.42578125" style="1" customWidth="1"/>
    <col min="11012" max="11012" width="10.5703125" style="1" customWidth="1"/>
    <col min="11013" max="11013" width="12.5703125" style="1" customWidth="1"/>
    <col min="11014" max="11015" width="10.85546875" style="1" bestFit="1" customWidth="1"/>
    <col min="11016" max="11016" width="12.28515625" style="1" customWidth="1"/>
    <col min="11017" max="11017" width="13.7109375" style="1" customWidth="1"/>
    <col min="11018" max="11018" width="12.85546875" style="1" customWidth="1"/>
    <col min="11019" max="11019" width="12.140625" style="1" customWidth="1"/>
    <col min="11020" max="11021" width="10.85546875" style="1" bestFit="1" customWidth="1"/>
    <col min="11022" max="11022" width="11.28515625" style="1" customWidth="1"/>
    <col min="11023" max="11023" width="11.5703125" style="1" customWidth="1"/>
    <col min="11024" max="11029" width="10.28515625" style="1" bestFit="1" customWidth="1"/>
    <col min="11030" max="11030" width="11.85546875" style="1" customWidth="1"/>
    <col min="11031" max="11031" width="16.28515625" style="1" customWidth="1"/>
    <col min="11032" max="11033" width="10.85546875" style="1" bestFit="1" customWidth="1"/>
    <col min="11034" max="11035" width="12.140625" style="1" bestFit="1" customWidth="1"/>
    <col min="11036" max="11039" width="10.85546875" style="1" bestFit="1" customWidth="1"/>
    <col min="11040" max="11040" width="10.28515625" style="1" customWidth="1"/>
    <col min="11041" max="11041" width="10.42578125" style="1" customWidth="1"/>
    <col min="11042" max="11043" width="10.85546875" style="1" bestFit="1" customWidth="1"/>
    <col min="11044" max="11044" width="9.140625" style="1" customWidth="1"/>
    <col min="11045" max="11045" width="10.85546875" style="1" bestFit="1" customWidth="1"/>
    <col min="11046" max="11046" width="11.140625" style="1" customWidth="1"/>
    <col min="11047" max="11047" width="11.42578125" style="1" customWidth="1"/>
    <col min="11048" max="11049" width="10.85546875" style="1" bestFit="1" customWidth="1"/>
    <col min="11050" max="11051" width="9.42578125" style="1" bestFit="1" customWidth="1"/>
    <col min="11052" max="11053" width="10.28515625" style="1" bestFit="1" customWidth="1"/>
    <col min="11054" max="11063" width="9.42578125" style="1" bestFit="1" customWidth="1"/>
    <col min="11064" max="11264" width="9.140625" style="1"/>
    <col min="11265" max="11265" width="76.28515625" style="1" customWidth="1"/>
    <col min="11266" max="11266" width="13" style="1" customWidth="1"/>
    <col min="11267" max="11267" width="7.42578125" style="1" customWidth="1"/>
    <col min="11268" max="11268" width="10.5703125" style="1" customWidth="1"/>
    <col min="11269" max="11269" width="12.5703125" style="1" customWidth="1"/>
    <col min="11270" max="11271" width="10.85546875" style="1" bestFit="1" customWidth="1"/>
    <col min="11272" max="11272" width="12.28515625" style="1" customWidth="1"/>
    <col min="11273" max="11273" width="13.7109375" style="1" customWidth="1"/>
    <col min="11274" max="11274" width="12.85546875" style="1" customWidth="1"/>
    <col min="11275" max="11275" width="12.140625" style="1" customWidth="1"/>
    <col min="11276" max="11277" width="10.85546875" style="1" bestFit="1" customWidth="1"/>
    <col min="11278" max="11278" width="11.28515625" style="1" customWidth="1"/>
    <col min="11279" max="11279" width="11.5703125" style="1" customWidth="1"/>
    <col min="11280" max="11285" width="10.28515625" style="1" bestFit="1" customWidth="1"/>
    <col min="11286" max="11286" width="11.85546875" style="1" customWidth="1"/>
    <col min="11287" max="11287" width="16.28515625" style="1" customWidth="1"/>
    <col min="11288" max="11289" width="10.85546875" style="1" bestFit="1" customWidth="1"/>
    <col min="11290" max="11291" width="12.140625" style="1" bestFit="1" customWidth="1"/>
    <col min="11292" max="11295" width="10.85546875" style="1" bestFit="1" customWidth="1"/>
    <col min="11296" max="11296" width="10.28515625" style="1" customWidth="1"/>
    <col min="11297" max="11297" width="10.42578125" style="1" customWidth="1"/>
    <col min="11298" max="11299" width="10.85546875" style="1" bestFit="1" customWidth="1"/>
    <col min="11300" max="11300" width="9.140625" style="1" customWidth="1"/>
    <col min="11301" max="11301" width="10.85546875" style="1" bestFit="1" customWidth="1"/>
    <col min="11302" max="11302" width="11.140625" style="1" customWidth="1"/>
    <col min="11303" max="11303" width="11.42578125" style="1" customWidth="1"/>
    <col min="11304" max="11305" width="10.85546875" style="1" bestFit="1" customWidth="1"/>
    <col min="11306" max="11307" width="9.42578125" style="1" bestFit="1" customWidth="1"/>
    <col min="11308" max="11309" width="10.28515625" style="1" bestFit="1" customWidth="1"/>
    <col min="11310" max="11319" width="9.42578125" style="1" bestFit="1" customWidth="1"/>
    <col min="11320" max="11520" width="9.140625" style="1"/>
    <col min="11521" max="11521" width="76.28515625" style="1" customWidth="1"/>
    <col min="11522" max="11522" width="13" style="1" customWidth="1"/>
    <col min="11523" max="11523" width="7.42578125" style="1" customWidth="1"/>
    <col min="11524" max="11524" width="10.5703125" style="1" customWidth="1"/>
    <col min="11525" max="11525" width="12.5703125" style="1" customWidth="1"/>
    <col min="11526" max="11527" width="10.85546875" style="1" bestFit="1" customWidth="1"/>
    <col min="11528" max="11528" width="12.28515625" style="1" customWidth="1"/>
    <col min="11529" max="11529" width="13.7109375" style="1" customWidth="1"/>
    <col min="11530" max="11530" width="12.85546875" style="1" customWidth="1"/>
    <col min="11531" max="11531" width="12.140625" style="1" customWidth="1"/>
    <col min="11532" max="11533" width="10.85546875" style="1" bestFit="1" customWidth="1"/>
    <col min="11534" max="11534" width="11.28515625" style="1" customWidth="1"/>
    <col min="11535" max="11535" width="11.5703125" style="1" customWidth="1"/>
    <col min="11536" max="11541" width="10.28515625" style="1" bestFit="1" customWidth="1"/>
    <col min="11542" max="11542" width="11.85546875" style="1" customWidth="1"/>
    <col min="11543" max="11543" width="16.28515625" style="1" customWidth="1"/>
    <col min="11544" max="11545" width="10.85546875" style="1" bestFit="1" customWidth="1"/>
    <col min="11546" max="11547" width="12.140625" style="1" bestFit="1" customWidth="1"/>
    <col min="11548" max="11551" width="10.85546875" style="1" bestFit="1" customWidth="1"/>
    <col min="11552" max="11552" width="10.28515625" style="1" customWidth="1"/>
    <col min="11553" max="11553" width="10.42578125" style="1" customWidth="1"/>
    <col min="11554" max="11555" width="10.85546875" style="1" bestFit="1" customWidth="1"/>
    <col min="11556" max="11556" width="9.140625" style="1" customWidth="1"/>
    <col min="11557" max="11557" width="10.85546875" style="1" bestFit="1" customWidth="1"/>
    <col min="11558" max="11558" width="11.140625" style="1" customWidth="1"/>
    <col min="11559" max="11559" width="11.42578125" style="1" customWidth="1"/>
    <col min="11560" max="11561" width="10.85546875" style="1" bestFit="1" customWidth="1"/>
    <col min="11562" max="11563" width="9.42578125" style="1" bestFit="1" customWidth="1"/>
    <col min="11564" max="11565" width="10.28515625" style="1" bestFit="1" customWidth="1"/>
    <col min="11566" max="11575" width="9.42578125" style="1" bestFit="1" customWidth="1"/>
    <col min="11576" max="11776" width="9.140625" style="1"/>
    <col min="11777" max="11777" width="76.28515625" style="1" customWidth="1"/>
    <col min="11778" max="11778" width="13" style="1" customWidth="1"/>
    <col min="11779" max="11779" width="7.42578125" style="1" customWidth="1"/>
    <col min="11780" max="11780" width="10.5703125" style="1" customWidth="1"/>
    <col min="11781" max="11781" width="12.5703125" style="1" customWidth="1"/>
    <col min="11782" max="11783" width="10.85546875" style="1" bestFit="1" customWidth="1"/>
    <col min="11784" max="11784" width="12.28515625" style="1" customWidth="1"/>
    <col min="11785" max="11785" width="13.7109375" style="1" customWidth="1"/>
    <col min="11786" max="11786" width="12.85546875" style="1" customWidth="1"/>
    <col min="11787" max="11787" width="12.140625" style="1" customWidth="1"/>
    <col min="11788" max="11789" width="10.85546875" style="1" bestFit="1" customWidth="1"/>
    <col min="11790" max="11790" width="11.28515625" style="1" customWidth="1"/>
    <col min="11791" max="11791" width="11.5703125" style="1" customWidth="1"/>
    <col min="11792" max="11797" width="10.28515625" style="1" bestFit="1" customWidth="1"/>
    <col min="11798" max="11798" width="11.85546875" style="1" customWidth="1"/>
    <col min="11799" max="11799" width="16.28515625" style="1" customWidth="1"/>
    <col min="11800" max="11801" width="10.85546875" style="1" bestFit="1" customWidth="1"/>
    <col min="11802" max="11803" width="12.140625" style="1" bestFit="1" customWidth="1"/>
    <col min="11804" max="11807" width="10.85546875" style="1" bestFit="1" customWidth="1"/>
    <col min="11808" max="11808" width="10.28515625" style="1" customWidth="1"/>
    <col min="11809" max="11809" width="10.42578125" style="1" customWidth="1"/>
    <col min="11810" max="11811" width="10.85546875" style="1" bestFit="1" customWidth="1"/>
    <col min="11812" max="11812" width="9.140625" style="1" customWidth="1"/>
    <col min="11813" max="11813" width="10.85546875" style="1" bestFit="1" customWidth="1"/>
    <col min="11814" max="11814" width="11.140625" style="1" customWidth="1"/>
    <col min="11815" max="11815" width="11.42578125" style="1" customWidth="1"/>
    <col min="11816" max="11817" width="10.85546875" style="1" bestFit="1" customWidth="1"/>
    <col min="11818" max="11819" width="9.42578125" style="1" bestFit="1" customWidth="1"/>
    <col min="11820" max="11821" width="10.28515625" style="1" bestFit="1" customWidth="1"/>
    <col min="11822" max="11831" width="9.42578125" style="1" bestFit="1" customWidth="1"/>
    <col min="11832" max="12032" width="9.140625" style="1"/>
    <col min="12033" max="12033" width="76.28515625" style="1" customWidth="1"/>
    <col min="12034" max="12034" width="13" style="1" customWidth="1"/>
    <col min="12035" max="12035" width="7.42578125" style="1" customWidth="1"/>
    <col min="12036" max="12036" width="10.5703125" style="1" customWidth="1"/>
    <col min="12037" max="12037" width="12.5703125" style="1" customWidth="1"/>
    <col min="12038" max="12039" width="10.85546875" style="1" bestFit="1" customWidth="1"/>
    <col min="12040" max="12040" width="12.28515625" style="1" customWidth="1"/>
    <col min="12041" max="12041" width="13.7109375" style="1" customWidth="1"/>
    <col min="12042" max="12042" width="12.85546875" style="1" customWidth="1"/>
    <col min="12043" max="12043" width="12.140625" style="1" customWidth="1"/>
    <col min="12044" max="12045" width="10.85546875" style="1" bestFit="1" customWidth="1"/>
    <col min="12046" max="12046" width="11.28515625" style="1" customWidth="1"/>
    <col min="12047" max="12047" width="11.5703125" style="1" customWidth="1"/>
    <col min="12048" max="12053" width="10.28515625" style="1" bestFit="1" customWidth="1"/>
    <col min="12054" max="12054" width="11.85546875" style="1" customWidth="1"/>
    <col min="12055" max="12055" width="16.28515625" style="1" customWidth="1"/>
    <col min="12056" max="12057" width="10.85546875" style="1" bestFit="1" customWidth="1"/>
    <col min="12058" max="12059" width="12.140625" style="1" bestFit="1" customWidth="1"/>
    <col min="12060" max="12063" width="10.85546875" style="1" bestFit="1" customWidth="1"/>
    <col min="12064" max="12064" width="10.28515625" style="1" customWidth="1"/>
    <col min="12065" max="12065" width="10.42578125" style="1" customWidth="1"/>
    <col min="12066" max="12067" width="10.85546875" style="1" bestFit="1" customWidth="1"/>
    <col min="12068" max="12068" width="9.140625" style="1" customWidth="1"/>
    <col min="12069" max="12069" width="10.85546875" style="1" bestFit="1" customWidth="1"/>
    <col min="12070" max="12070" width="11.140625" style="1" customWidth="1"/>
    <col min="12071" max="12071" width="11.42578125" style="1" customWidth="1"/>
    <col min="12072" max="12073" width="10.85546875" style="1" bestFit="1" customWidth="1"/>
    <col min="12074" max="12075" width="9.42578125" style="1" bestFit="1" customWidth="1"/>
    <col min="12076" max="12077" width="10.28515625" style="1" bestFit="1" customWidth="1"/>
    <col min="12078" max="12087" width="9.42578125" style="1" bestFit="1" customWidth="1"/>
    <col min="12088" max="12288" width="9.140625" style="1"/>
    <col min="12289" max="12289" width="76.28515625" style="1" customWidth="1"/>
    <col min="12290" max="12290" width="13" style="1" customWidth="1"/>
    <col min="12291" max="12291" width="7.42578125" style="1" customWidth="1"/>
    <col min="12292" max="12292" width="10.5703125" style="1" customWidth="1"/>
    <col min="12293" max="12293" width="12.5703125" style="1" customWidth="1"/>
    <col min="12294" max="12295" width="10.85546875" style="1" bestFit="1" customWidth="1"/>
    <col min="12296" max="12296" width="12.28515625" style="1" customWidth="1"/>
    <col min="12297" max="12297" width="13.7109375" style="1" customWidth="1"/>
    <col min="12298" max="12298" width="12.85546875" style="1" customWidth="1"/>
    <col min="12299" max="12299" width="12.140625" style="1" customWidth="1"/>
    <col min="12300" max="12301" width="10.85546875" style="1" bestFit="1" customWidth="1"/>
    <col min="12302" max="12302" width="11.28515625" style="1" customWidth="1"/>
    <col min="12303" max="12303" width="11.5703125" style="1" customWidth="1"/>
    <col min="12304" max="12309" width="10.28515625" style="1" bestFit="1" customWidth="1"/>
    <col min="12310" max="12310" width="11.85546875" style="1" customWidth="1"/>
    <col min="12311" max="12311" width="16.28515625" style="1" customWidth="1"/>
    <col min="12312" max="12313" width="10.85546875" style="1" bestFit="1" customWidth="1"/>
    <col min="12314" max="12315" width="12.140625" style="1" bestFit="1" customWidth="1"/>
    <col min="12316" max="12319" width="10.85546875" style="1" bestFit="1" customWidth="1"/>
    <col min="12320" max="12320" width="10.28515625" style="1" customWidth="1"/>
    <col min="12321" max="12321" width="10.42578125" style="1" customWidth="1"/>
    <col min="12322" max="12323" width="10.85546875" style="1" bestFit="1" customWidth="1"/>
    <col min="12324" max="12324" width="9.140625" style="1" customWidth="1"/>
    <col min="12325" max="12325" width="10.85546875" style="1" bestFit="1" customWidth="1"/>
    <col min="12326" max="12326" width="11.140625" style="1" customWidth="1"/>
    <col min="12327" max="12327" width="11.42578125" style="1" customWidth="1"/>
    <col min="12328" max="12329" width="10.85546875" style="1" bestFit="1" customWidth="1"/>
    <col min="12330" max="12331" width="9.42578125" style="1" bestFit="1" customWidth="1"/>
    <col min="12332" max="12333" width="10.28515625" style="1" bestFit="1" customWidth="1"/>
    <col min="12334" max="12343" width="9.42578125" style="1" bestFit="1" customWidth="1"/>
    <col min="12344" max="12544" width="9.140625" style="1"/>
    <col min="12545" max="12545" width="76.28515625" style="1" customWidth="1"/>
    <col min="12546" max="12546" width="13" style="1" customWidth="1"/>
    <col min="12547" max="12547" width="7.42578125" style="1" customWidth="1"/>
    <col min="12548" max="12548" width="10.5703125" style="1" customWidth="1"/>
    <col min="12549" max="12549" width="12.5703125" style="1" customWidth="1"/>
    <col min="12550" max="12551" width="10.85546875" style="1" bestFit="1" customWidth="1"/>
    <col min="12552" max="12552" width="12.28515625" style="1" customWidth="1"/>
    <col min="12553" max="12553" width="13.7109375" style="1" customWidth="1"/>
    <col min="12554" max="12554" width="12.85546875" style="1" customWidth="1"/>
    <col min="12555" max="12555" width="12.140625" style="1" customWidth="1"/>
    <col min="12556" max="12557" width="10.85546875" style="1" bestFit="1" customWidth="1"/>
    <col min="12558" max="12558" width="11.28515625" style="1" customWidth="1"/>
    <col min="12559" max="12559" width="11.5703125" style="1" customWidth="1"/>
    <col min="12560" max="12565" width="10.28515625" style="1" bestFit="1" customWidth="1"/>
    <col min="12566" max="12566" width="11.85546875" style="1" customWidth="1"/>
    <col min="12567" max="12567" width="16.28515625" style="1" customWidth="1"/>
    <col min="12568" max="12569" width="10.85546875" style="1" bestFit="1" customWidth="1"/>
    <col min="12570" max="12571" width="12.140625" style="1" bestFit="1" customWidth="1"/>
    <col min="12572" max="12575" width="10.85546875" style="1" bestFit="1" customWidth="1"/>
    <col min="12576" max="12576" width="10.28515625" style="1" customWidth="1"/>
    <col min="12577" max="12577" width="10.42578125" style="1" customWidth="1"/>
    <col min="12578" max="12579" width="10.85546875" style="1" bestFit="1" customWidth="1"/>
    <col min="12580" max="12580" width="9.140625" style="1" customWidth="1"/>
    <col min="12581" max="12581" width="10.85546875" style="1" bestFit="1" customWidth="1"/>
    <col min="12582" max="12582" width="11.140625" style="1" customWidth="1"/>
    <col min="12583" max="12583" width="11.42578125" style="1" customWidth="1"/>
    <col min="12584" max="12585" width="10.85546875" style="1" bestFit="1" customWidth="1"/>
    <col min="12586" max="12587" width="9.42578125" style="1" bestFit="1" customWidth="1"/>
    <col min="12588" max="12589" width="10.28515625" style="1" bestFit="1" customWidth="1"/>
    <col min="12590" max="12599" width="9.42578125" style="1" bestFit="1" customWidth="1"/>
    <col min="12600" max="12800" width="9.140625" style="1"/>
    <col min="12801" max="12801" width="76.28515625" style="1" customWidth="1"/>
    <col min="12802" max="12802" width="13" style="1" customWidth="1"/>
    <col min="12803" max="12803" width="7.42578125" style="1" customWidth="1"/>
    <col min="12804" max="12804" width="10.5703125" style="1" customWidth="1"/>
    <col min="12805" max="12805" width="12.5703125" style="1" customWidth="1"/>
    <col min="12806" max="12807" width="10.85546875" style="1" bestFit="1" customWidth="1"/>
    <col min="12808" max="12808" width="12.28515625" style="1" customWidth="1"/>
    <col min="12809" max="12809" width="13.7109375" style="1" customWidth="1"/>
    <col min="12810" max="12810" width="12.85546875" style="1" customWidth="1"/>
    <col min="12811" max="12811" width="12.140625" style="1" customWidth="1"/>
    <col min="12812" max="12813" width="10.85546875" style="1" bestFit="1" customWidth="1"/>
    <col min="12814" max="12814" width="11.28515625" style="1" customWidth="1"/>
    <col min="12815" max="12815" width="11.5703125" style="1" customWidth="1"/>
    <col min="12816" max="12821" width="10.28515625" style="1" bestFit="1" customWidth="1"/>
    <col min="12822" max="12822" width="11.85546875" style="1" customWidth="1"/>
    <col min="12823" max="12823" width="16.28515625" style="1" customWidth="1"/>
    <col min="12824" max="12825" width="10.85546875" style="1" bestFit="1" customWidth="1"/>
    <col min="12826" max="12827" width="12.140625" style="1" bestFit="1" customWidth="1"/>
    <col min="12828" max="12831" width="10.85546875" style="1" bestFit="1" customWidth="1"/>
    <col min="12832" max="12832" width="10.28515625" style="1" customWidth="1"/>
    <col min="12833" max="12833" width="10.42578125" style="1" customWidth="1"/>
    <col min="12834" max="12835" width="10.85546875" style="1" bestFit="1" customWidth="1"/>
    <col min="12836" max="12836" width="9.140625" style="1" customWidth="1"/>
    <col min="12837" max="12837" width="10.85546875" style="1" bestFit="1" customWidth="1"/>
    <col min="12838" max="12838" width="11.140625" style="1" customWidth="1"/>
    <col min="12839" max="12839" width="11.42578125" style="1" customWidth="1"/>
    <col min="12840" max="12841" width="10.85546875" style="1" bestFit="1" customWidth="1"/>
    <col min="12842" max="12843" width="9.42578125" style="1" bestFit="1" customWidth="1"/>
    <col min="12844" max="12845" width="10.28515625" style="1" bestFit="1" customWidth="1"/>
    <col min="12846" max="12855" width="9.42578125" style="1" bestFit="1" customWidth="1"/>
    <col min="12856" max="13056" width="9.140625" style="1"/>
    <col min="13057" max="13057" width="76.28515625" style="1" customWidth="1"/>
    <col min="13058" max="13058" width="13" style="1" customWidth="1"/>
    <col min="13059" max="13059" width="7.42578125" style="1" customWidth="1"/>
    <col min="13060" max="13060" width="10.5703125" style="1" customWidth="1"/>
    <col min="13061" max="13061" width="12.5703125" style="1" customWidth="1"/>
    <col min="13062" max="13063" width="10.85546875" style="1" bestFit="1" customWidth="1"/>
    <col min="13064" max="13064" width="12.28515625" style="1" customWidth="1"/>
    <col min="13065" max="13065" width="13.7109375" style="1" customWidth="1"/>
    <col min="13066" max="13066" width="12.85546875" style="1" customWidth="1"/>
    <col min="13067" max="13067" width="12.140625" style="1" customWidth="1"/>
    <col min="13068" max="13069" width="10.85546875" style="1" bestFit="1" customWidth="1"/>
    <col min="13070" max="13070" width="11.28515625" style="1" customWidth="1"/>
    <col min="13071" max="13071" width="11.5703125" style="1" customWidth="1"/>
    <col min="13072" max="13077" width="10.28515625" style="1" bestFit="1" customWidth="1"/>
    <col min="13078" max="13078" width="11.85546875" style="1" customWidth="1"/>
    <col min="13079" max="13079" width="16.28515625" style="1" customWidth="1"/>
    <col min="13080" max="13081" width="10.85546875" style="1" bestFit="1" customWidth="1"/>
    <col min="13082" max="13083" width="12.140625" style="1" bestFit="1" customWidth="1"/>
    <col min="13084" max="13087" width="10.85546875" style="1" bestFit="1" customWidth="1"/>
    <col min="13088" max="13088" width="10.28515625" style="1" customWidth="1"/>
    <col min="13089" max="13089" width="10.42578125" style="1" customWidth="1"/>
    <col min="13090" max="13091" width="10.85546875" style="1" bestFit="1" customWidth="1"/>
    <col min="13092" max="13092" width="9.140625" style="1" customWidth="1"/>
    <col min="13093" max="13093" width="10.85546875" style="1" bestFit="1" customWidth="1"/>
    <col min="13094" max="13094" width="11.140625" style="1" customWidth="1"/>
    <col min="13095" max="13095" width="11.42578125" style="1" customWidth="1"/>
    <col min="13096" max="13097" width="10.85546875" style="1" bestFit="1" customWidth="1"/>
    <col min="13098" max="13099" width="9.42578125" style="1" bestFit="1" customWidth="1"/>
    <col min="13100" max="13101" width="10.28515625" style="1" bestFit="1" customWidth="1"/>
    <col min="13102" max="13111" width="9.42578125" style="1" bestFit="1" customWidth="1"/>
    <col min="13112" max="13312" width="9.140625" style="1"/>
    <col min="13313" max="13313" width="76.28515625" style="1" customWidth="1"/>
    <col min="13314" max="13314" width="13" style="1" customWidth="1"/>
    <col min="13315" max="13315" width="7.42578125" style="1" customWidth="1"/>
    <col min="13316" max="13316" width="10.5703125" style="1" customWidth="1"/>
    <col min="13317" max="13317" width="12.5703125" style="1" customWidth="1"/>
    <col min="13318" max="13319" width="10.85546875" style="1" bestFit="1" customWidth="1"/>
    <col min="13320" max="13320" width="12.28515625" style="1" customWidth="1"/>
    <col min="13321" max="13321" width="13.7109375" style="1" customWidth="1"/>
    <col min="13322" max="13322" width="12.85546875" style="1" customWidth="1"/>
    <col min="13323" max="13323" width="12.140625" style="1" customWidth="1"/>
    <col min="13324" max="13325" width="10.85546875" style="1" bestFit="1" customWidth="1"/>
    <col min="13326" max="13326" width="11.28515625" style="1" customWidth="1"/>
    <col min="13327" max="13327" width="11.5703125" style="1" customWidth="1"/>
    <col min="13328" max="13333" width="10.28515625" style="1" bestFit="1" customWidth="1"/>
    <col min="13334" max="13334" width="11.85546875" style="1" customWidth="1"/>
    <col min="13335" max="13335" width="16.28515625" style="1" customWidth="1"/>
    <col min="13336" max="13337" width="10.85546875" style="1" bestFit="1" customWidth="1"/>
    <col min="13338" max="13339" width="12.140625" style="1" bestFit="1" customWidth="1"/>
    <col min="13340" max="13343" width="10.85546875" style="1" bestFit="1" customWidth="1"/>
    <col min="13344" max="13344" width="10.28515625" style="1" customWidth="1"/>
    <col min="13345" max="13345" width="10.42578125" style="1" customWidth="1"/>
    <col min="13346" max="13347" width="10.85546875" style="1" bestFit="1" customWidth="1"/>
    <col min="13348" max="13348" width="9.140625" style="1" customWidth="1"/>
    <col min="13349" max="13349" width="10.85546875" style="1" bestFit="1" customWidth="1"/>
    <col min="13350" max="13350" width="11.140625" style="1" customWidth="1"/>
    <col min="13351" max="13351" width="11.42578125" style="1" customWidth="1"/>
    <col min="13352" max="13353" width="10.85546875" style="1" bestFit="1" customWidth="1"/>
    <col min="13354" max="13355" width="9.42578125" style="1" bestFit="1" customWidth="1"/>
    <col min="13356" max="13357" width="10.28515625" style="1" bestFit="1" customWidth="1"/>
    <col min="13358" max="13367" width="9.42578125" style="1" bestFit="1" customWidth="1"/>
    <col min="13368" max="13568" width="9.140625" style="1"/>
    <col min="13569" max="13569" width="76.28515625" style="1" customWidth="1"/>
    <col min="13570" max="13570" width="13" style="1" customWidth="1"/>
    <col min="13571" max="13571" width="7.42578125" style="1" customWidth="1"/>
    <col min="13572" max="13572" width="10.5703125" style="1" customWidth="1"/>
    <col min="13573" max="13573" width="12.5703125" style="1" customWidth="1"/>
    <col min="13574" max="13575" width="10.85546875" style="1" bestFit="1" customWidth="1"/>
    <col min="13576" max="13576" width="12.28515625" style="1" customWidth="1"/>
    <col min="13577" max="13577" width="13.7109375" style="1" customWidth="1"/>
    <col min="13578" max="13578" width="12.85546875" style="1" customWidth="1"/>
    <col min="13579" max="13579" width="12.140625" style="1" customWidth="1"/>
    <col min="13580" max="13581" width="10.85546875" style="1" bestFit="1" customWidth="1"/>
    <col min="13582" max="13582" width="11.28515625" style="1" customWidth="1"/>
    <col min="13583" max="13583" width="11.5703125" style="1" customWidth="1"/>
    <col min="13584" max="13589" width="10.28515625" style="1" bestFit="1" customWidth="1"/>
    <col min="13590" max="13590" width="11.85546875" style="1" customWidth="1"/>
    <col min="13591" max="13591" width="16.28515625" style="1" customWidth="1"/>
    <col min="13592" max="13593" width="10.85546875" style="1" bestFit="1" customWidth="1"/>
    <col min="13594" max="13595" width="12.140625" style="1" bestFit="1" customWidth="1"/>
    <col min="13596" max="13599" width="10.85546875" style="1" bestFit="1" customWidth="1"/>
    <col min="13600" max="13600" width="10.28515625" style="1" customWidth="1"/>
    <col min="13601" max="13601" width="10.42578125" style="1" customWidth="1"/>
    <col min="13602" max="13603" width="10.85546875" style="1" bestFit="1" customWidth="1"/>
    <col min="13604" max="13604" width="9.140625" style="1" customWidth="1"/>
    <col min="13605" max="13605" width="10.85546875" style="1" bestFit="1" customWidth="1"/>
    <col min="13606" max="13606" width="11.140625" style="1" customWidth="1"/>
    <col min="13607" max="13607" width="11.42578125" style="1" customWidth="1"/>
    <col min="13608" max="13609" width="10.85546875" style="1" bestFit="1" customWidth="1"/>
    <col min="13610" max="13611" width="9.42578125" style="1" bestFit="1" customWidth="1"/>
    <col min="13612" max="13613" width="10.28515625" style="1" bestFit="1" customWidth="1"/>
    <col min="13614" max="13623" width="9.42578125" style="1" bestFit="1" customWidth="1"/>
    <col min="13624" max="13824" width="9.140625" style="1"/>
    <col min="13825" max="13825" width="76.28515625" style="1" customWidth="1"/>
    <col min="13826" max="13826" width="13" style="1" customWidth="1"/>
    <col min="13827" max="13827" width="7.42578125" style="1" customWidth="1"/>
    <col min="13828" max="13828" width="10.5703125" style="1" customWidth="1"/>
    <col min="13829" max="13829" width="12.5703125" style="1" customWidth="1"/>
    <col min="13830" max="13831" width="10.85546875" style="1" bestFit="1" customWidth="1"/>
    <col min="13832" max="13832" width="12.28515625" style="1" customWidth="1"/>
    <col min="13833" max="13833" width="13.7109375" style="1" customWidth="1"/>
    <col min="13834" max="13834" width="12.85546875" style="1" customWidth="1"/>
    <col min="13835" max="13835" width="12.140625" style="1" customWidth="1"/>
    <col min="13836" max="13837" width="10.85546875" style="1" bestFit="1" customWidth="1"/>
    <col min="13838" max="13838" width="11.28515625" style="1" customWidth="1"/>
    <col min="13839" max="13839" width="11.5703125" style="1" customWidth="1"/>
    <col min="13840" max="13845" width="10.28515625" style="1" bestFit="1" customWidth="1"/>
    <col min="13846" max="13846" width="11.85546875" style="1" customWidth="1"/>
    <col min="13847" max="13847" width="16.28515625" style="1" customWidth="1"/>
    <col min="13848" max="13849" width="10.85546875" style="1" bestFit="1" customWidth="1"/>
    <col min="13850" max="13851" width="12.140625" style="1" bestFit="1" customWidth="1"/>
    <col min="13852" max="13855" width="10.85546875" style="1" bestFit="1" customWidth="1"/>
    <col min="13856" max="13856" width="10.28515625" style="1" customWidth="1"/>
    <col min="13857" max="13857" width="10.42578125" style="1" customWidth="1"/>
    <col min="13858" max="13859" width="10.85546875" style="1" bestFit="1" customWidth="1"/>
    <col min="13860" max="13860" width="9.140625" style="1" customWidth="1"/>
    <col min="13861" max="13861" width="10.85546875" style="1" bestFit="1" customWidth="1"/>
    <col min="13862" max="13862" width="11.140625" style="1" customWidth="1"/>
    <col min="13863" max="13863" width="11.42578125" style="1" customWidth="1"/>
    <col min="13864" max="13865" width="10.85546875" style="1" bestFit="1" customWidth="1"/>
    <col min="13866" max="13867" width="9.42578125" style="1" bestFit="1" customWidth="1"/>
    <col min="13868" max="13869" width="10.28515625" style="1" bestFit="1" customWidth="1"/>
    <col min="13870" max="13879" width="9.42578125" style="1" bestFit="1" customWidth="1"/>
    <col min="13880" max="14080" width="9.140625" style="1"/>
    <col min="14081" max="14081" width="76.28515625" style="1" customWidth="1"/>
    <col min="14082" max="14082" width="13" style="1" customWidth="1"/>
    <col min="14083" max="14083" width="7.42578125" style="1" customWidth="1"/>
    <col min="14084" max="14084" width="10.5703125" style="1" customWidth="1"/>
    <col min="14085" max="14085" width="12.5703125" style="1" customWidth="1"/>
    <col min="14086" max="14087" width="10.85546875" style="1" bestFit="1" customWidth="1"/>
    <col min="14088" max="14088" width="12.28515625" style="1" customWidth="1"/>
    <col min="14089" max="14089" width="13.7109375" style="1" customWidth="1"/>
    <col min="14090" max="14090" width="12.85546875" style="1" customWidth="1"/>
    <col min="14091" max="14091" width="12.140625" style="1" customWidth="1"/>
    <col min="14092" max="14093" width="10.85546875" style="1" bestFit="1" customWidth="1"/>
    <col min="14094" max="14094" width="11.28515625" style="1" customWidth="1"/>
    <col min="14095" max="14095" width="11.5703125" style="1" customWidth="1"/>
    <col min="14096" max="14101" width="10.28515625" style="1" bestFit="1" customWidth="1"/>
    <col min="14102" max="14102" width="11.85546875" style="1" customWidth="1"/>
    <col min="14103" max="14103" width="16.28515625" style="1" customWidth="1"/>
    <col min="14104" max="14105" width="10.85546875" style="1" bestFit="1" customWidth="1"/>
    <col min="14106" max="14107" width="12.140625" style="1" bestFit="1" customWidth="1"/>
    <col min="14108" max="14111" width="10.85546875" style="1" bestFit="1" customWidth="1"/>
    <col min="14112" max="14112" width="10.28515625" style="1" customWidth="1"/>
    <col min="14113" max="14113" width="10.42578125" style="1" customWidth="1"/>
    <col min="14114" max="14115" width="10.85546875" style="1" bestFit="1" customWidth="1"/>
    <col min="14116" max="14116" width="9.140625" style="1" customWidth="1"/>
    <col min="14117" max="14117" width="10.85546875" style="1" bestFit="1" customWidth="1"/>
    <col min="14118" max="14118" width="11.140625" style="1" customWidth="1"/>
    <col min="14119" max="14119" width="11.42578125" style="1" customWidth="1"/>
    <col min="14120" max="14121" width="10.85546875" style="1" bestFit="1" customWidth="1"/>
    <col min="14122" max="14123" width="9.42578125" style="1" bestFit="1" customWidth="1"/>
    <col min="14124" max="14125" width="10.28515625" style="1" bestFit="1" customWidth="1"/>
    <col min="14126" max="14135" width="9.42578125" style="1" bestFit="1" customWidth="1"/>
    <col min="14136" max="14336" width="9.140625" style="1"/>
    <col min="14337" max="14337" width="76.28515625" style="1" customWidth="1"/>
    <col min="14338" max="14338" width="13" style="1" customWidth="1"/>
    <col min="14339" max="14339" width="7.42578125" style="1" customWidth="1"/>
    <col min="14340" max="14340" width="10.5703125" style="1" customWidth="1"/>
    <col min="14341" max="14341" width="12.5703125" style="1" customWidth="1"/>
    <col min="14342" max="14343" width="10.85546875" style="1" bestFit="1" customWidth="1"/>
    <col min="14344" max="14344" width="12.28515625" style="1" customWidth="1"/>
    <col min="14345" max="14345" width="13.7109375" style="1" customWidth="1"/>
    <col min="14346" max="14346" width="12.85546875" style="1" customWidth="1"/>
    <col min="14347" max="14347" width="12.140625" style="1" customWidth="1"/>
    <col min="14348" max="14349" width="10.85546875" style="1" bestFit="1" customWidth="1"/>
    <col min="14350" max="14350" width="11.28515625" style="1" customWidth="1"/>
    <col min="14351" max="14351" width="11.5703125" style="1" customWidth="1"/>
    <col min="14352" max="14357" width="10.28515625" style="1" bestFit="1" customWidth="1"/>
    <col min="14358" max="14358" width="11.85546875" style="1" customWidth="1"/>
    <col min="14359" max="14359" width="16.28515625" style="1" customWidth="1"/>
    <col min="14360" max="14361" width="10.85546875" style="1" bestFit="1" customWidth="1"/>
    <col min="14362" max="14363" width="12.140625" style="1" bestFit="1" customWidth="1"/>
    <col min="14364" max="14367" width="10.85546875" style="1" bestFit="1" customWidth="1"/>
    <col min="14368" max="14368" width="10.28515625" style="1" customWidth="1"/>
    <col min="14369" max="14369" width="10.42578125" style="1" customWidth="1"/>
    <col min="14370" max="14371" width="10.85546875" style="1" bestFit="1" customWidth="1"/>
    <col min="14372" max="14372" width="9.140625" style="1" customWidth="1"/>
    <col min="14373" max="14373" width="10.85546875" style="1" bestFit="1" customWidth="1"/>
    <col min="14374" max="14374" width="11.140625" style="1" customWidth="1"/>
    <col min="14375" max="14375" width="11.42578125" style="1" customWidth="1"/>
    <col min="14376" max="14377" width="10.85546875" style="1" bestFit="1" customWidth="1"/>
    <col min="14378" max="14379" width="9.42578125" style="1" bestFit="1" customWidth="1"/>
    <col min="14380" max="14381" width="10.28515625" style="1" bestFit="1" customWidth="1"/>
    <col min="14382" max="14391" width="9.42578125" style="1" bestFit="1" customWidth="1"/>
    <col min="14392" max="14592" width="9.140625" style="1"/>
    <col min="14593" max="14593" width="76.28515625" style="1" customWidth="1"/>
    <col min="14594" max="14594" width="13" style="1" customWidth="1"/>
    <col min="14595" max="14595" width="7.42578125" style="1" customWidth="1"/>
    <col min="14596" max="14596" width="10.5703125" style="1" customWidth="1"/>
    <col min="14597" max="14597" width="12.5703125" style="1" customWidth="1"/>
    <col min="14598" max="14599" width="10.85546875" style="1" bestFit="1" customWidth="1"/>
    <col min="14600" max="14600" width="12.28515625" style="1" customWidth="1"/>
    <col min="14601" max="14601" width="13.7109375" style="1" customWidth="1"/>
    <col min="14602" max="14602" width="12.85546875" style="1" customWidth="1"/>
    <col min="14603" max="14603" width="12.140625" style="1" customWidth="1"/>
    <col min="14604" max="14605" width="10.85546875" style="1" bestFit="1" customWidth="1"/>
    <col min="14606" max="14606" width="11.28515625" style="1" customWidth="1"/>
    <col min="14607" max="14607" width="11.5703125" style="1" customWidth="1"/>
    <col min="14608" max="14613" width="10.28515625" style="1" bestFit="1" customWidth="1"/>
    <col min="14614" max="14614" width="11.85546875" style="1" customWidth="1"/>
    <col min="14615" max="14615" width="16.28515625" style="1" customWidth="1"/>
    <col min="14616" max="14617" width="10.85546875" style="1" bestFit="1" customWidth="1"/>
    <col min="14618" max="14619" width="12.140625" style="1" bestFit="1" customWidth="1"/>
    <col min="14620" max="14623" width="10.85546875" style="1" bestFit="1" customWidth="1"/>
    <col min="14624" max="14624" width="10.28515625" style="1" customWidth="1"/>
    <col min="14625" max="14625" width="10.42578125" style="1" customWidth="1"/>
    <col min="14626" max="14627" width="10.85546875" style="1" bestFit="1" customWidth="1"/>
    <col min="14628" max="14628" width="9.140625" style="1" customWidth="1"/>
    <col min="14629" max="14629" width="10.85546875" style="1" bestFit="1" customWidth="1"/>
    <col min="14630" max="14630" width="11.140625" style="1" customWidth="1"/>
    <col min="14631" max="14631" width="11.42578125" style="1" customWidth="1"/>
    <col min="14632" max="14633" width="10.85546875" style="1" bestFit="1" customWidth="1"/>
    <col min="14634" max="14635" width="9.42578125" style="1" bestFit="1" customWidth="1"/>
    <col min="14636" max="14637" width="10.28515625" style="1" bestFit="1" customWidth="1"/>
    <col min="14638" max="14647" width="9.42578125" style="1" bestFit="1" customWidth="1"/>
    <col min="14648" max="14848" width="9.140625" style="1"/>
    <col min="14849" max="14849" width="76.28515625" style="1" customWidth="1"/>
    <col min="14850" max="14850" width="13" style="1" customWidth="1"/>
    <col min="14851" max="14851" width="7.42578125" style="1" customWidth="1"/>
    <col min="14852" max="14852" width="10.5703125" style="1" customWidth="1"/>
    <col min="14853" max="14853" width="12.5703125" style="1" customWidth="1"/>
    <col min="14854" max="14855" width="10.85546875" style="1" bestFit="1" customWidth="1"/>
    <col min="14856" max="14856" width="12.28515625" style="1" customWidth="1"/>
    <col min="14857" max="14857" width="13.7109375" style="1" customWidth="1"/>
    <col min="14858" max="14858" width="12.85546875" style="1" customWidth="1"/>
    <col min="14859" max="14859" width="12.140625" style="1" customWidth="1"/>
    <col min="14860" max="14861" width="10.85546875" style="1" bestFit="1" customWidth="1"/>
    <col min="14862" max="14862" width="11.28515625" style="1" customWidth="1"/>
    <col min="14863" max="14863" width="11.5703125" style="1" customWidth="1"/>
    <col min="14864" max="14869" width="10.28515625" style="1" bestFit="1" customWidth="1"/>
    <col min="14870" max="14870" width="11.85546875" style="1" customWidth="1"/>
    <col min="14871" max="14871" width="16.28515625" style="1" customWidth="1"/>
    <col min="14872" max="14873" width="10.85546875" style="1" bestFit="1" customWidth="1"/>
    <col min="14874" max="14875" width="12.140625" style="1" bestFit="1" customWidth="1"/>
    <col min="14876" max="14879" width="10.85546875" style="1" bestFit="1" customWidth="1"/>
    <col min="14880" max="14880" width="10.28515625" style="1" customWidth="1"/>
    <col min="14881" max="14881" width="10.42578125" style="1" customWidth="1"/>
    <col min="14882" max="14883" width="10.85546875" style="1" bestFit="1" customWidth="1"/>
    <col min="14884" max="14884" width="9.140625" style="1" customWidth="1"/>
    <col min="14885" max="14885" width="10.85546875" style="1" bestFit="1" customWidth="1"/>
    <col min="14886" max="14886" width="11.140625" style="1" customWidth="1"/>
    <col min="14887" max="14887" width="11.42578125" style="1" customWidth="1"/>
    <col min="14888" max="14889" width="10.85546875" style="1" bestFit="1" customWidth="1"/>
    <col min="14890" max="14891" width="9.42578125" style="1" bestFit="1" customWidth="1"/>
    <col min="14892" max="14893" width="10.28515625" style="1" bestFit="1" customWidth="1"/>
    <col min="14894" max="14903" width="9.42578125" style="1" bestFit="1" customWidth="1"/>
    <col min="14904" max="15104" width="9.140625" style="1"/>
    <col min="15105" max="15105" width="76.28515625" style="1" customWidth="1"/>
    <col min="15106" max="15106" width="13" style="1" customWidth="1"/>
    <col min="15107" max="15107" width="7.42578125" style="1" customWidth="1"/>
    <col min="15108" max="15108" width="10.5703125" style="1" customWidth="1"/>
    <col min="15109" max="15109" width="12.5703125" style="1" customWidth="1"/>
    <col min="15110" max="15111" width="10.85546875" style="1" bestFit="1" customWidth="1"/>
    <col min="15112" max="15112" width="12.28515625" style="1" customWidth="1"/>
    <col min="15113" max="15113" width="13.7109375" style="1" customWidth="1"/>
    <col min="15114" max="15114" width="12.85546875" style="1" customWidth="1"/>
    <col min="15115" max="15115" width="12.140625" style="1" customWidth="1"/>
    <col min="15116" max="15117" width="10.85546875" style="1" bestFit="1" customWidth="1"/>
    <col min="15118" max="15118" width="11.28515625" style="1" customWidth="1"/>
    <col min="15119" max="15119" width="11.5703125" style="1" customWidth="1"/>
    <col min="15120" max="15125" width="10.28515625" style="1" bestFit="1" customWidth="1"/>
    <col min="15126" max="15126" width="11.85546875" style="1" customWidth="1"/>
    <col min="15127" max="15127" width="16.28515625" style="1" customWidth="1"/>
    <col min="15128" max="15129" width="10.85546875" style="1" bestFit="1" customWidth="1"/>
    <col min="15130" max="15131" width="12.140625" style="1" bestFit="1" customWidth="1"/>
    <col min="15132" max="15135" width="10.85546875" style="1" bestFit="1" customWidth="1"/>
    <col min="15136" max="15136" width="10.28515625" style="1" customWidth="1"/>
    <col min="15137" max="15137" width="10.42578125" style="1" customWidth="1"/>
    <col min="15138" max="15139" width="10.85546875" style="1" bestFit="1" customWidth="1"/>
    <col min="15140" max="15140" width="9.140625" style="1" customWidth="1"/>
    <col min="15141" max="15141" width="10.85546875" style="1" bestFit="1" customWidth="1"/>
    <col min="15142" max="15142" width="11.140625" style="1" customWidth="1"/>
    <col min="15143" max="15143" width="11.42578125" style="1" customWidth="1"/>
    <col min="15144" max="15145" width="10.85546875" style="1" bestFit="1" customWidth="1"/>
    <col min="15146" max="15147" width="9.42578125" style="1" bestFit="1" customWidth="1"/>
    <col min="15148" max="15149" width="10.28515625" style="1" bestFit="1" customWidth="1"/>
    <col min="15150" max="15159" width="9.42578125" style="1" bestFit="1" customWidth="1"/>
    <col min="15160" max="15360" width="9.140625" style="1"/>
    <col min="15361" max="15361" width="76.28515625" style="1" customWidth="1"/>
    <col min="15362" max="15362" width="13" style="1" customWidth="1"/>
    <col min="15363" max="15363" width="7.42578125" style="1" customWidth="1"/>
    <col min="15364" max="15364" width="10.5703125" style="1" customWidth="1"/>
    <col min="15365" max="15365" width="12.5703125" style="1" customWidth="1"/>
    <col min="15366" max="15367" width="10.85546875" style="1" bestFit="1" customWidth="1"/>
    <col min="15368" max="15368" width="12.28515625" style="1" customWidth="1"/>
    <col min="15369" max="15369" width="13.7109375" style="1" customWidth="1"/>
    <col min="15370" max="15370" width="12.85546875" style="1" customWidth="1"/>
    <col min="15371" max="15371" width="12.140625" style="1" customWidth="1"/>
    <col min="15372" max="15373" width="10.85546875" style="1" bestFit="1" customWidth="1"/>
    <col min="15374" max="15374" width="11.28515625" style="1" customWidth="1"/>
    <col min="15375" max="15375" width="11.5703125" style="1" customWidth="1"/>
    <col min="15376" max="15381" width="10.28515625" style="1" bestFit="1" customWidth="1"/>
    <col min="15382" max="15382" width="11.85546875" style="1" customWidth="1"/>
    <col min="15383" max="15383" width="16.28515625" style="1" customWidth="1"/>
    <col min="15384" max="15385" width="10.85546875" style="1" bestFit="1" customWidth="1"/>
    <col min="15386" max="15387" width="12.140625" style="1" bestFit="1" customWidth="1"/>
    <col min="15388" max="15391" width="10.85546875" style="1" bestFit="1" customWidth="1"/>
    <col min="15392" max="15392" width="10.28515625" style="1" customWidth="1"/>
    <col min="15393" max="15393" width="10.42578125" style="1" customWidth="1"/>
    <col min="15394" max="15395" width="10.85546875" style="1" bestFit="1" customWidth="1"/>
    <col min="15396" max="15396" width="9.140625" style="1" customWidth="1"/>
    <col min="15397" max="15397" width="10.85546875" style="1" bestFit="1" customWidth="1"/>
    <col min="15398" max="15398" width="11.140625" style="1" customWidth="1"/>
    <col min="15399" max="15399" width="11.42578125" style="1" customWidth="1"/>
    <col min="15400" max="15401" width="10.85546875" style="1" bestFit="1" customWidth="1"/>
    <col min="15402" max="15403" width="9.42578125" style="1" bestFit="1" customWidth="1"/>
    <col min="15404" max="15405" width="10.28515625" style="1" bestFit="1" customWidth="1"/>
    <col min="15406" max="15415" width="9.42578125" style="1" bestFit="1" customWidth="1"/>
    <col min="15416" max="15616" width="9.140625" style="1"/>
    <col min="15617" max="15617" width="76.28515625" style="1" customWidth="1"/>
    <col min="15618" max="15618" width="13" style="1" customWidth="1"/>
    <col min="15619" max="15619" width="7.42578125" style="1" customWidth="1"/>
    <col min="15620" max="15620" width="10.5703125" style="1" customWidth="1"/>
    <col min="15621" max="15621" width="12.5703125" style="1" customWidth="1"/>
    <col min="15622" max="15623" width="10.85546875" style="1" bestFit="1" customWidth="1"/>
    <col min="15624" max="15624" width="12.28515625" style="1" customWidth="1"/>
    <col min="15625" max="15625" width="13.7109375" style="1" customWidth="1"/>
    <col min="15626" max="15626" width="12.85546875" style="1" customWidth="1"/>
    <col min="15627" max="15627" width="12.140625" style="1" customWidth="1"/>
    <col min="15628" max="15629" width="10.85546875" style="1" bestFit="1" customWidth="1"/>
    <col min="15630" max="15630" width="11.28515625" style="1" customWidth="1"/>
    <col min="15631" max="15631" width="11.5703125" style="1" customWidth="1"/>
    <col min="15632" max="15637" width="10.28515625" style="1" bestFit="1" customWidth="1"/>
    <col min="15638" max="15638" width="11.85546875" style="1" customWidth="1"/>
    <col min="15639" max="15639" width="16.28515625" style="1" customWidth="1"/>
    <col min="15640" max="15641" width="10.85546875" style="1" bestFit="1" customWidth="1"/>
    <col min="15642" max="15643" width="12.140625" style="1" bestFit="1" customWidth="1"/>
    <col min="15644" max="15647" width="10.85546875" style="1" bestFit="1" customWidth="1"/>
    <col min="15648" max="15648" width="10.28515625" style="1" customWidth="1"/>
    <col min="15649" max="15649" width="10.42578125" style="1" customWidth="1"/>
    <col min="15650" max="15651" width="10.85546875" style="1" bestFit="1" customWidth="1"/>
    <col min="15652" max="15652" width="9.140625" style="1" customWidth="1"/>
    <col min="15653" max="15653" width="10.85546875" style="1" bestFit="1" customWidth="1"/>
    <col min="15654" max="15654" width="11.140625" style="1" customWidth="1"/>
    <col min="15655" max="15655" width="11.42578125" style="1" customWidth="1"/>
    <col min="15656" max="15657" width="10.85546875" style="1" bestFit="1" customWidth="1"/>
    <col min="15658" max="15659" width="9.42578125" style="1" bestFit="1" customWidth="1"/>
    <col min="15660" max="15661" width="10.28515625" style="1" bestFit="1" customWidth="1"/>
    <col min="15662" max="15671" width="9.42578125" style="1" bestFit="1" customWidth="1"/>
    <col min="15672" max="15872" width="9.140625" style="1"/>
    <col min="15873" max="15873" width="76.28515625" style="1" customWidth="1"/>
    <col min="15874" max="15874" width="13" style="1" customWidth="1"/>
    <col min="15875" max="15875" width="7.42578125" style="1" customWidth="1"/>
    <col min="15876" max="15876" width="10.5703125" style="1" customWidth="1"/>
    <col min="15877" max="15877" width="12.5703125" style="1" customWidth="1"/>
    <col min="15878" max="15879" width="10.85546875" style="1" bestFit="1" customWidth="1"/>
    <col min="15880" max="15880" width="12.28515625" style="1" customWidth="1"/>
    <col min="15881" max="15881" width="13.7109375" style="1" customWidth="1"/>
    <col min="15882" max="15882" width="12.85546875" style="1" customWidth="1"/>
    <col min="15883" max="15883" width="12.140625" style="1" customWidth="1"/>
    <col min="15884" max="15885" width="10.85546875" style="1" bestFit="1" customWidth="1"/>
    <col min="15886" max="15886" width="11.28515625" style="1" customWidth="1"/>
    <col min="15887" max="15887" width="11.5703125" style="1" customWidth="1"/>
    <col min="15888" max="15893" width="10.28515625" style="1" bestFit="1" customWidth="1"/>
    <col min="15894" max="15894" width="11.85546875" style="1" customWidth="1"/>
    <col min="15895" max="15895" width="16.28515625" style="1" customWidth="1"/>
    <col min="15896" max="15897" width="10.85546875" style="1" bestFit="1" customWidth="1"/>
    <col min="15898" max="15899" width="12.140625" style="1" bestFit="1" customWidth="1"/>
    <col min="15900" max="15903" width="10.85546875" style="1" bestFit="1" customWidth="1"/>
    <col min="15904" max="15904" width="10.28515625" style="1" customWidth="1"/>
    <col min="15905" max="15905" width="10.42578125" style="1" customWidth="1"/>
    <col min="15906" max="15907" width="10.85546875" style="1" bestFit="1" customWidth="1"/>
    <col min="15908" max="15908" width="9.140625" style="1" customWidth="1"/>
    <col min="15909" max="15909" width="10.85546875" style="1" bestFit="1" customWidth="1"/>
    <col min="15910" max="15910" width="11.140625" style="1" customWidth="1"/>
    <col min="15911" max="15911" width="11.42578125" style="1" customWidth="1"/>
    <col min="15912" max="15913" width="10.85546875" style="1" bestFit="1" customWidth="1"/>
    <col min="15914" max="15915" width="9.42578125" style="1" bestFit="1" customWidth="1"/>
    <col min="15916" max="15917" width="10.28515625" style="1" bestFit="1" customWidth="1"/>
    <col min="15918" max="15927" width="9.42578125" style="1" bestFit="1" customWidth="1"/>
    <col min="15928" max="16128" width="9.140625" style="1"/>
    <col min="16129" max="16129" width="76.28515625" style="1" customWidth="1"/>
    <col min="16130" max="16130" width="13" style="1" customWidth="1"/>
    <col min="16131" max="16131" width="7.42578125" style="1" customWidth="1"/>
    <col min="16132" max="16132" width="10.5703125" style="1" customWidth="1"/>
    <col min="16133" max="16133" width="12.5703125" style="1" customWidth="1"/>
    <col min="16134" max="16135" width="10.85546875" style="1" bestFit="1" customWidth="1"/>
    <col min="16136" max="16136" width="12.28515625" style="1" customWidth="1"/>
    <col min="16137" max="16137" width="13.7109375" style="1" customWidth="1"/>
    <col min="16138" max="16138" width="12.85546875" style="1" customWidth="1"/>
    <col min="16139" max="16139" width="12.140625" style="1" customWidth="1"/>
    <col min="16140" max="16141" width="10.85546875" style="1" bestFit="1" customWidth="1"/>
    <col min="16142" max="16142" width="11.28515625" style="1" customWidth="1"/>
    <col min="16143" max="16143" width="11.5703125" style="1" customWidth="1"/>
    <col min="16144" max="16149" width="10.28515625" style="1" bestFit="1" customWidth="1"/>
    <col min="16150" max="16150" width="11.85546875" style="1" customWidth="1"/>
    <col min="16151" max="16151" width="16.28515625" style="1" customWidth="1"/>
    <col min="16152" max="16153" width="10.85546875" style="1" bestFit="1" customWidth="1"/>
    <col min="16154" max="16155" width="12.140625" style="1" bestFit="1" customWidth="1"/>
    <col min="16156" max="16159" width="10.85546875" style="1" bestFit="1" customWidth="1"/>
    <col min="16160" max="16160" width="10.28515625" style="1" customWidth="1"/>
    <col min="16161" max="16161" width="10.42578125" style="1" customWidth="1"/>
    <col min="16162" max="16163" width="10.85546875" style="1" bestFit="1" customWidth="1"/>
    <col min="16164" max="16164" width="9.140625" style="1" customWidth="1"/>
    <col min="16165" max="16165" width="10.85546875" style="1" bestFit="1" customWidth="1"/>
    <col min="16166" max="16166" width="11.140625" style="1" customWidth="1"/>
    <col min="16167" max="16167" width="11.42578125" style="1" customWidth="1"/>
    <col min="16168" max="16169" width="10.85546875" style="1" bestFit="1" customWidth="1"/>
    <col min="16170" max="16171" width="9.42578125" style="1" bestFit="1" customWidth="1"/>
    <col min="16172" max="16173" width="10.28515625" style="1" bestFit="1" customWidth="1"/>
    <col min="16174" max="16183" width="9.42578125" style="1" bestFit="1" customWidth="1"/>
    <col min="16184" max="16384" width="9.140625" style="1"/>
  </cols>
  <sheetData>
    <row r="1" spans="1:57" ht="12.75" customHeight="1" x14ac:dyDescent="0.25">
      <c r="A1" s="140" t="s">
        <v>0</v>
      </c>
      <c r="B1" s="140"/>
      <c r="C1" s="140"/>
      <c r="D1" s="140"/>
      <c r="E1" s="140"/>
    </row>
    <row r="2" spans="1:57" ht="12.75" customHeight="1" thickBot="1" x14ac:dyDescent="0.3">
      <c r="A2" s="141"/>
      <c r="B2" s="141"/>
      <c r="C2" s="141"/>
      <c r="D2" s="141"/>
      <c r="E2" s="141"/>
    </row>
    <row r="3" spans="1:57" ht="27.95" customHeight="1" x14ac:dyDescent="0.25">
      <c r="A3" s="142" t="s">
        <v>1</v>
      </c>
      <c r="B3" s="143"/>
      <c r="C3" s="144"/>
      <c r="D3" s="148" t="s">
        <v>2</v>
      </c>
      <c r="E3" s="149"/>
      <c r="F3" s="130" t="s">
        <v>3</v>
      </c>
      <c r="G3" s="131"/>
      <c r="H3" s="130" t="s">
        <v>4</v>
      </c>
      <c r="I3" s="131"/>
      <c r="J3" s="130" t="s">
        <v>5</v>
      </c>
      <c r="K3" s="131"/>
      <c r="L3" s="130" t="s">
        <v>421</v>
      </c>
      <c r="M3" s="131"/>
      <c r="N3" s="126" t="s">
        <v>6</v>
      </c>
      <c r="O3" s="127"/>
      <c r="P3" s="122" t="s">
        <v>7</v>
      </c>
      <c r="Q3" s="123"/>
      <c r="R3" s="122" t="s">
        <v>8</v>
      </c>
      <c r="S3" s="123"/>
      <c r="T3" s="122" t="s">
        <v>9</v>
      </c>
      <c r="U3" s="123"/>
      <c r="V3" s="136" t="s">
        <v>10</v>
      </c>
      <c r="W3" s="137"/>
      <c r="X3" s="122" t="s">
        <v>11</v>
      </c>
      <c r="Y3" s="123"/>
      <c r="Z3" s="122" t="s">
        <v>12</v>
      </c>
      <c r="AA3" s="123"/>
      <c r="AB3" s="122" t="s">
        <v>13</v>
      </c>
      <c r="AC3" s="123"/>
      <c r="AD3" s="122" t="s">
        <v>14</v>
      </c>
      <c r="AE3" s="123"/>
      <c r="AF3" s="122" t="s">
        <v>15</v>
      </c>
      <c r="AG3" s="123"/>
      <c r="AH3" s="122" t="s">
        <v>16</v>
      </c>
      <c r="AI3" s="123"/>
      <c r="AJ3" s="122" t="s">
        <v>17</v>
      </c>
      <c r="AK3" s="123"/>
      <c r="AL3" s="122" t="s">
        <v>18</v>
      </c>
      <c r="AM3" s="123"/>
      <c r="AN3" s="122" t="s">
        <v>19</v>
      </c>
      <c r="AO3" s="123"/>
      <c r="AP3" s="122" t="s">
        <v>20</v>
      </c>
      <c r="AQ3" s="123"/>
      <c r="AR3" s="122" t="s">
        <v>21</v>
      </c>
      <c r="AS3" s="123"/>
      <c r="AT3" s="122" t="s">
        <v>22</v>
      </c>
      <c r="AU3" s="123"/>
      <c r="AV3" s="122" t="s">
        <v>23</v>
      </c>
      <c r="AW3" s="123"/>
      <c r="AX3" s="122" t="s">
        <v>24</v>
      </c>
      <c r="AY3" s="123"/>
      <c r="AZ3" s="122" t="s">
        <v>25</v>
      </c>
      <c r="BA3" s="123"/>
      <c r="BB3" s="122" t="s">
        <v>26</v>
      </c>
      <c r="BC3" s="123"/>
      <c r="BD3" s="122" t="s">
        <v>420</v>
      </c>
      <c r="BE3" s="123"/>
    </row>
    <row r="4" spans="1:57" ht="12.75" customHeight="1" thickBot="1" x14ac:dyDescent="0.3">
      <c r="A4" s="145"/>
      <c r="B4" s="146"/>
      <c r="C4" s="147"/>
      <c r="D4" s="150"/>
      <c r="E4" s="151"/>
      <c r="F4" s="132"/>
      <c r="G4" s="133"/>
      <c r="H4" s="132"/>
      <c r="I4" s="133"/>
      <c r="J4" s="132"/>
      <c r="K4" s="133"/>
      <c r="L4" s="132"/>
      <c r="M4" s="133"/>
      <c r="N4" s="128"/>
      <c r="O4" s="129"/>
      <c r="P4" s="124"/>
      <c r="Q4" s="125"/>
      <c r="R4" s="124"/>
      <c r="S4" s="125"/>
      <c r="T4" s="124"/>
      <c r="U4" s="125"/>
      <c r="V4" s="138"/>
      <c r="W4" s="139"/>
      <c r="X4" s="124"/>
      <c r="Y4" s="125"/>
      <c r="Z4" s="124"/>
      <c r="AA4" s="125"/>
      <c r="AB4" s="124"/>
      <c r="AC4" s="125"/>
      <c r="AD4" s="124"/>
      <c r="AE4" s="125"/>
      <c r="AF4" s="152"/>
      <c r="AG4" s="153"/>
      <c r="AH4" s="124"/>
      <c r="AI4" s="125"/>
      <c r="AJ4" s="124"/>
      <c r="AK4" s="125"/>
      <c r="AL4" s="124"/>
      <c r="AM4" s="125"/>
      <c r="AN4" s="124"/>
      <c r="AO4" s="125"/>
      <c r="AP4" s="124"/>
      <c r="AQ4" s="125"/>
      <c r="AR4" s="124"/>
      <c r="AS4" s="125"/>
      <c r="AT4" s="124"/>
      <c r="AU4" s="125"/>
      <c r="AV4" s="124"/>
      <c r="AW4" s="125"/>
      <c r="AX4" s="124"/>
      <c r="AY4" s="125"/>
      <c r="AZ4" s="124"/>
      <c r="BA4" s="125"/>
      <c r="BB4" s="124"/>
      <c r="BC4" s="125"/>
      <c r="BD4" s="124"/>
      <c r="BE4" s="125"/>
    </row>
    <row r="5" spans="1:57" ht="18" customHeight="1" thickBot="1" x14ac:dyDescent="0.3">
      <c r="A5" s="2" t="s">
        <v>27</v>
      </c>
      <c r="B5" s="3" t="s">
        <v>28</v>
      </c>
      <c r="C5" s="4" t="s">
        <v>29</v>
      </c>
      <c r="D5" s="5" t="s">
        <v>30</v>
      </c>
      <c r="E5" s="6" t="s">
        <v>31</v>
      </c>
      <c r="F5" s="7" t="s">
        <v>30</v>
      </c>
      <c r="G5" s="8" t="s">
        <v>31</v>
      </c>
      <c r="H5" s="7" t="s">
        <v>30</v>
      </c>
      <c r="I5" s="8" t="s">
        <v>31</v>
      </c>
      <c r="J5" s="7" t="s">
        <v>30</v>
      </c>
      <c r="K5" s="8" t="s">
        <v>31</v>
      </c>
      <c r="L5" s="7" t="s">
        <v>30</v>
      </c>
      <c r="M5" s="8" t="s">
        <v>31</v>
      </c>
      <c r="N5" s="7" t="s">
        <v>30</v>
      </c>
      <c r="O5" s="8" t="s">
        <v>31</v>
      </c>
      <c r="P5" s="7" t="s">
        <v>30</v>
      </c>
      <c r="Q5" s="8" t="s">
        <v>31</v>
      </c>
      <c r="R5" s="7" t="s">
        <v>30</v>
      </c>
      <c r="S5" s="8" t="s">
        <v>31</v>
      </c>
      <c r="T5" s="7" t="s">
        <v>30</v>
      </c>
      <c r="U5" s="8" t="s">
        <v>31</v>
      </c>
      <c r="V5" s="7" t="s">
        <v>30</v>
      </c>
      <c r="W5" s="8" t="s">
        <v>31</v>
      </c>
      <c r="X5" s="7" t="s">
        <v>30</v>
      </c>
      <c r="Y5" s="8" t="s">
        <v>31</v>
      </c>
      <c r="Z5" s="7" t="s">
        <v>30</v>
      </c>
      <c r="AA5" s="8" t="s">
        <v>31</v>
      </c>
      <c r="AB5" s="7" t="s">
        <v>30</v>
      </c>
      <c r="AC5" s="8" t="s">
        <v>31</v>
      </c>
      <c r="AD5" s="7" t="s">
        <v>30</v>
      </c>
      <c r="AE5" s="79" t="s">
        <v>31</v>
      </c>
      <c r="AF5" s="86" t="s">
        <v>30</v>
      </c>
      <c r="AG5" s="8" t="s">
        <v>31</v>
      </c>
      <c r="AH5" s="80" t="s">
        <v>30</v>
      </c>
      <c r="AI5" s="8" t="s">
        <v>31</v>
      </c>
      <c r="AJ5" s="9" t="s">
        <v>30</v>
      </c>
      <c r="AK5" s="10" t="s">
        <v>31</v>
      </c>
      <c r="AL5" s="9" t="s">
        <v>30</v>
      </c>
      <c r="AM5" s="10" t="s">
        <v>31</v>
      </c>
      <c r="AN5" s="9" t="s">
        <v>30</v>
      </c>
      <c r="AO5" s="10" t="s">
        <v>31</v>
      </c>
      <c r="AP5" s="9" t="s">
        <v>30</v>
      </c>
      <c r="AQ5" s="10" t="s">
        <v>31</v>
      </c>
      <c r="AR5" s="9" t="s">
        <v>30</v>
      </c>
      <c r="AS5" s="10" t="s">
        <v>31</v>
      </c>
      <c r="AT5" s="9" t="s">
        <v>30</v>
      </c>
      <c r="AU5" s="10" t="s">
        <v>31</v>
      </c>
      <c r="AV5" s="9" t="s">
        <v>30</v>
      </c>
      <c r="AW5" s="10" t="s">
        <v>31</v>
      </c>
      <c r="AX5" s="9" t="s">
        <v>30</v>
      </c>
      <c r="AY5" s="10" t="s">
        <v>31</v>
      </c>
      <c r="AZ5" s="9" t="s">
        <v>30</v>
      </c>
      <c r="BA5" s="10" t="s">
        <v>31</v>
      </c>
      <c r="BB5" s="9" t="s">
        <v>30</v>
      </c>
      <c r="BC5" s="10" t="s">
        <v>31</v>
      </c>
      <c r="BD5" s="9" t="s">
        <v>30</v>
      </c>
      <c r="BE5" s="10" t="s">
        <v>31</v>
      </c>
    </row>
    <row r="6" spans="1:57" ht="12.75" customHeight="1" x14ac:dyDescent="0.25">
      <c r="A6" s="11" t="s">
        <v>32</v>
      </c>
      <c r="B6" s="134"/>
      <c r="C6" s="135"/>
      <c r="D6" s="12" t="s">
        <v>33</v>
      </c>
      <c r="E6" s="13" t="s">
        <v>34</v>
      </c>
      <c r="F6" s="14" t="s">
        <v>33</v>
      </c>
      <c r="G6" s="15" t="s">
        <v>34</v>
      </c>
      <c r="H6" s="14" t="s">
        <v>33</v>
      </c>
      <c r="I6" s="15" t="s">
        <v>34</v>
      </c>
      <c r="J6" s="14" t="s">
        <v>33</v>
      </c>
      <c r="K6" s="15" t="s">
        <v>34</v>
      </c>
      <c r="L6" s="14" t="s">
        <v>33</v>
      </c>
      <c r="M6" s="15" t="s">
        <v>34</v>
      </c>
      <c r="N6" s="14" t="s">
        <v>33</v>
      </c>
      <c r="O6" s="15" t="s">
        <v>34</v>
      </c>
      <c r="P6" s="14" t="s">
        <v>33</v>
      </c>
      <c r="Q6" s="15" t="s">
        <v>34</v>
      </c>
      <c r="R6" s="14" t="s">
        <v>33</v>
      </c>
      <c r="S6" s="15" t="s">
        <v>34</v>
      </c>
      <c r="T6" s="14" t="s">
        <v>33</v>
      </c>
      <c r="U6" s="15" t="s">
        <v>34</v>
      </c>
      <c r="V6" s="14" t="s">
        <v>33</v>
      </c>
      <c r="W6" s="15" t="s">
        <v>34</v>
      </c>
      <c r="X6" s="14" t="s">
        <v>33</v>
      </c>
      <c r="Y6" s="15" t="s">
        <v>34</v>
      </c>
      <c r="Z6" s="14" t="s">
        <v>33</v>
      </c>
      <c r="AA6" s="15" t="s">
        <v>34</v>
      </c>
      <c r="AB6" s="14" t="s">
        <v>33</v>
      </c>
      <c r="AC6" s="15" t="s">
        <v>34</v>
      </c>
      <c r="AD6" s="14" t="s">
        <v>33</v>
      </c>
      <c r="AE6" s="16" t="s">
        <v>34</v>
      </c>
      <c r="AF6" s="17" t="s">
        <v>33</v>
      </c>
      <c r="AG6" s="87" t="s">
        <v>34</v>
      </c>
      <c r="AH6" s="18" t="s">
        <v>33</v>
      </c>
      <c r="AI6" s="16" t="s">
        <v>34</v>
      </c>
      <c r="AJ6" s="17" t="s">
        <v>33</v>
      </c>
      <c r="AK6" s="15" t="s">
        <v>34</v>
      </c>
      <c r="AL6" s="18" t="s">
        <v>33</v>
      </c>
      <c r="AM6" s="16" t="s">
        <v>34</v>
      </c>
      <c r="AN6" s="17" t="s">
        <v>33</v>
      </c>
      <c r="AO6" s="15" t="s">
        <v>34</v>
      </c>
      <c r="AP6" s="18" t="s">
        <v>33</v>
      </c>
      <c r="AQ6" s="16" t="s">
        <v>34</v>
      </c>
      <c r="AR6" s="17" t="s">
        <v>33</v>
      </c>
      <c r="AS6" s="15" t="s">
        <v>34</v>
      </c>
      <c r="AT6" s="18" t="s">
        <v>33</v>
      </c>
      <c r="AU6" s="16" t="s">
        <v>34</v>
      </c>
      <c r="AV6" s="17" t="s">
        <v>33</v>
      </c>
      <c r="AW6" s="15" t="s">
        <v>34</v>
      </c>
      <c r="AX6" s="18" t="s">
        <v>33</v>
      </c>
      <c r="AY6" s="16" t="s">
        <v>34</v>
      </c>
      <c r="AZ6" s="17" t="s">
        <v>33</v>
      </c>
      <c r="BA6" s="15" t="s">
        <v>34</v>
      </c>
      <c r="BB6" s="18" t="s">
        <v>33</v>
      </c>
      <c r="BC6" s="15" t="s">
        <v>34</v>
      </c>
      <c r="BD6" s="18" t="s">
        <v>33</v>
      </c>
      <c r="BE6" s="15" t="s">
        <v>34</v>
      </c>
    </row>
    <row r="7" spans="1:57" ht="12.75" customHeight="1" x14ac:dyDescent="0.25">
      <c r="A7" s="19" t="s">
        <v>35</v>
      </c>
      <c r="B7" s="20" t="s">
        <v>36</v>
      </c>
      <c r="C7" s="21" t="s">
        <v>37</v>
      </c>
      <c r="D7" s="58">
        <f>SUM(D8,D16,D27,D34)</f>
        <v>11144979</v>
      </c>
      <c r="E7" s="23">
        <f t="shared" ref="E7:BC7" si="0">SUM(E8,E16,E27,E34)</f>
        <v>10909292</v>
      </c>
      <c r="F7" s="22">
        <f t="shared" si="0"/>
        <v>2705634</v>
      </c>
      <c r="G7" s="23">
        <f t="shared" si="0"/>
        <v>2669235</v>
      </c>
      <c r="H7" s="22">
        <f t="shared" si="0"/>
        <v>1543252</v>
      </c>
      <c r="I7" s="23">
        <f t="shared" si="0"/>
        <v>1527231</v>
      </c>
      <c r="J7" s="22">
        <f t="shared" si="0"/>
        <v>10736949</v>
      </c>
      <c r="K7" s="23">
        <f t="shared" si="0"/>
        <v>10430740</v>
      </c>
      <c r="L7" s="22">
        <f t="shared" si="0"/>
        <v>6307368</v>
      </c>
      <c r="M7" s="23">
        <f t="shared" si="0"/>
        <v>6238731</v>
      </c>
      <c r="N7" s="22">
        <f t="shared" si="0"/>
        <v>2439783.5099999998</v>
      </c>
      <c r="O7" s="23">
        <f t="shared" si="0"/>
        <v>2568847</v>
      </c>
      <c r="P7" s="22">
        <f t="shared" si="0"/>
        <v>1549208</v>
      </c>
      <c r="Q7" s="23">
        <f t="shared" si="0"/>
        <v>1606250</v>
      </c>
      <c r="R7" s="22">
        <f t="shared" si="0"/>
        <v>1214714</v>
      </c>
      <c r="S7" s="23">
        <f t="shared" si="0"/>
        <v>1192268</v>
      </c>
      <c r="T7" s="22">
        <f t="shared" si="0"/>
        <v>1246682</v>
      </c>
      <c r="U7" s="23">
        <f t="shared" si="0"/>
        <v>1260631</v>
      </c>
      <c r="V7" s="22">
        <f t="shared" si="0"/>
        <v>8991157.3499999978</v>
      </c>
      <c r="W7" s="23">
        <f t="shared" si="0"/>
        <v>9298767.3299999982</v>
      </c>
      <c r="X7" s="22">
        <f t="shared" si="0"/>
        <v>2458403</v>
      </c>
      <c r="Y7" s="23">
        <f t="shared" si="0"/>
        <v>2344904</v>
      </c>
      <c r="Z7" s="22">
        <f t="shared" si="0"/>
        <v>3040996</v>
      </c>
      <c r="AA7" s="23">
        <f t="shared" si="0"/>
        <v>2773754</v>
      </c>
      <c r="AB7" s="22">
        <f t="shared" si="0"/>
        <v>1823922.3399999999</v>
      </c>
      <c r="AC7" s="23">
        <f t="shared" si="0"/>
        <v>1783380.96</v>
      </c>
      <c r="AD7" s="22">
        <f t="shared" si="0"/>
        <v>2553220</v>
      </c>
      <c r="AE7" s="24">
        <f t="shared" si="0"/>
        <v>2459512</v>
      </c>
      <c r="AF7" s="25">
        <f t="shared" si="0"/>
        <v>9358995</v>
      </c>
      <c r="AG7" s="26">
        <f t="shared" si="0"/>
        <v>8810034</v>
      </c>
      <c r="AH7" s="58">
        <f t="shared" si="0"/>
        <v>5192136</v>
      </c>
      <c r="AI7" s="24">
        <f t="shared" si="0"/>
        <v>4989288</v>
      </c>
      <c r="AJ7" s="25">
        <f t="shared" si="0"/>
        <v>2519239</v>
      </c>
      <c r="AK7" s="26">
        <f t="shared" si="0"/>
        <v>2661336</v>
      </c>
      <c r="AL7" s="27">
        <f t="shared" si="0"/>
        <v>2758895.1215899996</v>
      </c>
      <c r="AM7" s="28">
        <f t="shared" si="0"/>
        <v>2786191.3362799995</v>
      </c>
      <c r="AN7" s="25">
        <f t="shared" si="0"/>
        <v>4465165</v>
      </c>
      <c r="AO7" s="26">
        <f t="shared" si="0"/>
        <v>4557437</v>
      </c>
      <c r="AP7" s="27">
        <f t="shared" si="0"/>
        <v>3330804.45</v>
      </c>
      <c r="AQ7" s="28">
        <f t="shared" si="0"/>
        <v>3319398</v>
      </c>
      <c r="AR7" s="25">
        <f t="shared" si="0"/>
        <v>1719723.4300000002</v>
      </c>
      <c r="AS7" s="26">
        <f t="shared" si="0"/>
        <v>1801853.48</v>
      </c>
      <c r="AT7" s="27">
        <v>440977</v>
      </c>
      <c r="AU7" s="28">
        <v>444033</v>
      </c>
      <c r="AV7" s="25">
        <f t="shared" si="0"/>
        <v>269278</v>
      </c>
      <c r="AW7" s="26">
        <f t="shared" si="0"/>
        <v>279737</v>
      </c>
      <c r="AX7" s="25">
        <f t="shared" si="0"/>
        <v>701343.92999999993</v>
      </c>
      <c r="AY7" s="28">
        <f t="shared" si="0"/>
        <v>699889.50000000012</v>
      </c>
      <c r="AZ7" s="25">
        <f t="shared" si="0"/>
        <v>209872</v>
      </c>
      <c r="BA7" s="26">
        <f t="shared" si="0"/>
        <v>211591</v>
      </c>
      <c r="BB7" s="27">
        <f t="shared" si="0"/>
        <v>318393.87800000003</v>
      </c>
      <c r="BC7" s="26">
        <f t="shared" si="0"/>
        <v>337775.82399999996</v>
      </c>
      <c r="BD7" s="27">
        <f t="shared" ref="BD7:BE7" si="1">SUM(BD8,BD16,BD27,BD34)</f>
        <v>89041091.009590015</v>
      </c>
      <c r="BE7" s="26">
        <f t="shared" si="1"/>
        <v>87962107.430279985</v>
      </c>
    </row>
    <row r="8" spans="1:57" ht="12.75" customHeight="1" x14ac:dyDescent="0.25">
      <c r="A8" s="19" t="s">
        <v>38</v>
      </c>
      <c r="B8" s="20" t="s">
        <v>39</v>
      </c>
      <c r="C8" s="21" t="s">
        <v>40</v>
      </c>
      <c r="D8" s="27">
        <f>SUM(D9:D15)</f>
        <v>312785</v>
      </c>
      <c r="E8" s="26">
        <f t="shared" ref="E8:BC8" si="2">SUM(E9:E15)</f>
        <v>342909</v>
      </c>
      <c r="F8" s="29">
        <f t="shared" si="2"/>
        <v>65428</v>
      </c>
      <c r="G8" s="26">
        <f t="shared" si="2"/>
        <v>66705</v>
      </c>
      <c r="H8" s="29">
        <f t="shared" si="2"/>
        <v>78255</v>
      </c>
      <c r="I8" s="26">
        <f t="shared" si="2"/>
        <v>78074</v>
      </c>
      <c r="J8" s="29">
        <f t="shared" si="2"/>
        <v>327946</v>
      </c>
      <c r="K8" s="26">
        <f t="shared" si="2"/>
        <v>331597</v>
      </c>
      <c r="L8" s="29">
        <f t="shared" si="2"/>
        <v>236664</v>
      </c>
      <c r="M8" s="26">
        <f t="shared" si="2"/>
        <v>241246</v>
      </c>
      <c r="N8" s="29">
        <f t="shared" si="2"/>
        <v>36049.120000000003</v>
      </c>
      <c r="O8" s="26">
        <f t="shared" si="2"/>
        <v>36179</v>
      </c>
      <c r="P8" s="29">
        <f t="shared" si="2"/>
        <v>40220</v>
      </c>
      <c r="Q8" s="26">
        <f t="shared" si="2"/>
        <v>43199</v>
      </c>
      <c r="R8" s="29">
        <f t="shared" si="2"/>
        <v>39088</v>
      </c>
      <c r="S8" s="26">
        <f t="shared" si="2"/>
        <v>38595</v>
      </c>
      <c r="T8" s="29">
        <f t="shared" si="2"/>
        <v>38362</v>
      </c>
      <c r="U8" s="26">
        <f t="shared" si="2"/>
        <v>39061</v>
      </c>
      <c r="V8" s="29">
        <f t="shared" si="2"/>
        <v>258859.17</v>
      </c>
      <c r="W8" s="26">
        <f t="shared" si="2"/>
        <v>275457.5</v>
      </c>
      <c r="X8" s="29">
        <f t="shared" si="2"/>
        <v>48881</v>
      </c>
      <c r="Y8" s="26">
        <f t="shared" si="2"/>
        <v>49132</v>
      </c>
      <c r="Z8" s="29">
        <f t="shared" si="2"/>
        <v>280263</v>
      </c>
      <c r="AA8" s="26">
        <f t="shared" si="2"/>
        <v>296346</v>
      </c>
      <c r="AB8" s="29">
        <f t="shared" si="2"/>
        <v>50572.34</v>
      </c>
      <c r="AC8" s="26">
        <f t="shared" si="2"/>
        <v>57426.96</v>
      </c>
      <c r="AD8" s="29">
        <f t="shared" si="2"/>
        <v>123581</v>
      </c>
      <c r="AE8" s="28">
        <f t="shared" si="2"/>
        <v>125579</v>
      </c>
      <c r="AF8" s="25">
        <f t="shared" si="2"/>
        <v>229031</v>
      </c>
      <c r="AG8" s="26">
        <f t="shared" si="2"/>
        <v>237565</v>
      </c>
      <c r="AH8" s="27">
        <f t="shared" si="2"/>
        <v>360775</v>
      </c>
      <c r="AI8" s="28">
        <f t="shared" si="2"/>
        <v>368037</v>
      </c>
      <c r="AJ8" s="25">
        <f t="shared" si="2"/>
        <v>124926</v>
      </c>
      <c r="AK8" s="26">
        <f t="shared" si="2"/>
        <v>117228</v>
      </c>
      <c r="AL8" s="27">
        <f t="shared" si="2"/>
        <v>38580</v>
      </c>
      <c r="AM8" s="28">
        <f t="shared" si="2"/>
        <v>38407.717500000006</v>
      </c>
      <c r="AN8" s="25">
        <f t="shared" si="2"/>
        <v>86955</v>
      </c>
      <c r="AO8" s="26">
        <f t="shared" si="2"/>
        <v>97651</v>
      </c>
      <c r="AP8" s="27">
        <f t="shared" si="2"/>
        <v>117796.45</v>
      </c>
      <c r="AQ8" s="28">
        <f t="shared" si="2"/>
        <v>114740</v>
      </c>
      <c r="AR8" s="25">
        <f t="shared" si="2"/>
        <v>20960.470000000005</v>
      </c>
      <c r="AS8" s="26">
        <f t="shared" si="2"/>
        <v>23741.250000000004</v>
      </c>
      <c r="AT8" s="27">
        <v>7553</v>
      </c>
      <c r="AU8" s="28">
        <v>7500</v>
      </c>
      <c r="AV8" s="25">
        <f t="shared" si="2"/>
        <v>11658</v>
      </c>
      <c r="AW8" s="26">
        <f t="shared" si="2"/>
        <v>12761</v>
      </c>
      <c r="AX8" s="25">
        <f t="shared" si="2"/>
        <v>17248.339999999997</v>
      </c>
      <c r="AY8" s="28">
        <f t="shared" si="2"/>
        <v>18939.539999999997</v>
      </c>
      <c r="AZ8" s="25">
        <f t="shared" si="2"/>
        <v>14558</v>
      </c>
      <c r="BA8" s="26">
        <f t="shared" si="2"/>
        <v>14393</v>
      </c>
      <c r="BB8" s="27">
        <f t="shared" si="2"/>
        <v>10606.005999999999</v>
      </c>
      <c r="BC8" s="26">
        <f t="shared" si="2"/>
        <v>11094.518</v>
      </c>
      <c r="BD8" s="27">
        <f t="shared" ref="BD8:BE8" si="3">SUM(BD9:BD15)</f>
        <v>2977600.8959999997</v>
      </c>
      <c r="BE8" s="26">
        <f t="shared" si="3"/>
        <v>3083564.4855</v>
      </c>
    </row>
    <row r="9" spans="1:57" ht="12.75" customHeight="1" x14ac:dyDescent="0.25">
      <c r="A9" s="19" t="s">
        <v>41</v>
      </c>
      <c r="B9" s="20" t="s">
        <v>42</v>
      </c>
      <c r="C9" s="21" t="s">
        <v>43</v>
      </c>
      <c r="D9" s="90">
        <v>0</v>
      </c>
      <c r="E9" s="91">
        <v>0</v>
      </c>
      <c r="F9" s="30">
        <v>0</v>
      </c>
      <c r="G9" s="31">
        <v>0</v>
      </c>
      <c r="H9" s="92">
        <v>0</v>
      </c>
      <c r="I9" s="93">
        <v>0</v>
      </c>
      <c r="J9" s="30">
        <v>1960</v>
      </c>
      <c r="K9" s="31">
        <v>2811</v>
      </c>
      <c r="L9" s="30">
        <v>0</v>
      </c>
      <c r="M9" s="31">
        <v>0</v>
      </c>
      <c r="N9" s="30">
        <v>0</v>
      </c>
      <c r="O9" s="31">
        <v>0</v>
      </c>
      <c r="P9" s="34">
        <v>0</v>
      </c>
      <c r="Q9" s="35">
        <v>0</v>
      </c>
      <c r="R9" s="30">
        <v>37483</v>
      </c>
      <c r="S9" s="31">
        <v>37417</v>
      </c>
      <c r="T9" s="30">
        <v>0</v>
      </c>
      <c r="U9" s="31">
        <v>0</v>
      </c>
      <c r="V9" s="32">
        <v>0</v>
      </c>
      <c r="W9" s="31">
        <v>0</v>
      </c>
      <c r="X9" s="30">
        <v>0</v>
      </c>
      <c r="Y9" s="31">
        <v>0</v>
      </c>
      <c r="Z9" s="34">
        <v>283</v>
      </c>
      <c r="AA9" s="35">
        <v>283</v>
      </c>
      <c r="AB9" s="30">
        <v>252</v>
      </c>
      <c r="AC9" s="31">
        <v>72</v>
      </c>
      <c r="AD9" s="30">
        <v>0</v>
      </c>
      <c r="AE9" s="59">
        <v>0</v>
      </c>
      <c r="AF9" s="81">
        <v>30654</v>
      </c>
      <c r="AG9" s="94">
        <v>30654</v>
      </c>
      <c r="AH9" s="32">
        <v>17387</v>
      </c>
      <c r="AI9" s="59">
        <v>17574</v>
      </c>
      <c r="AJ9" s="95">
        <v>0</v>
      </c>
      <c r="AK9" s="96">
        <v>341</v>
      </c>
      <c r="AL9" s="97">
        <v>0</v>
      </c>
      <c r="AM9" s="98">
        <v>0</v>
      </c>
      <c r="AN9" s="95">
        <v>0</v>
      </c>
      <c r="AO9" s="96">
        <v>0</v>
      </c>
      <c r="AP9" s="77">
        <v>5417.81</v>
      </c>
      <c r="AQ9" s="78">
        <v>5418</v>
      </c>
      <c r="AR9" s="81">
        <v>0</v>
      </c>
      <c r="AS9" s="31">
        <v>0</v>
      </c>
      <c r="AT9" s="32"/>
      <c r="AU9" s="59"/>
      <c r="AV9" s="95">
        <v>0</v>
      </c>
      <c r="AW9" s="96">
        <v>0</v>
      </c>
      <c r="AX9" s="32">
        <v>0</v>
      </c>
      <c r="AY9" s="59">
        <v>0</v>
      </c>
      <c r="AZ9" s="81">
        <v>0</v>
      </c>
      <c r="BA9" s="31">
        <v>0</v>
      </c>
      <c r="BB9" s="77">
        <v>0</v>
      </c>
      <c r="BC9" s="78">
        <v>0</v>
      </c>
      <c r="BD9" s="77">
        <f t="shared" ref="BD9:BD71" si="4">SUM(BB9,AZ9,AX9,AV9,AT9,AR9,AP9,AN9,AL9,AJ9,AH9,AF9,AD9,AB9,Z9,X9,V9,T9,R9,P9,N9,L9,J9,H9,F9,D9)</f>
        <v>93436.81</v>
      </c>
      <c r="BE9" s="77">
        <f t="shared" ref="BE9:BE71" si="5">SUM(BC9,BA9,AY9,AW9,AU9,AS9,AQ9,AO9,AM9,AK9,AI9,AG9,AE9,AC9,AA9,Y9,W9,U9,S9,Q9,O9,M9,K9,I9,G9,E9)</f>
        <v>94570</v>
      </c>
    </row>
    <row r="10" spans="1:57" ht="12.75" customHeight="1" x14ac:dyDescent="0.25">
      <c r="A10" s="19" t="s">
        <v>44</v>
      </c>
      <c r="B10" s="20" t="s">
        <v>45</v>
      </c>
      <c r="C10" s="21" t="s">
        <v>46</v>
      </c>
      <c r="D10" s="90">
        <v>300245</v>
      </c>
      <c r="E10" s="91">
        <v>315262</v>
      </c>
      <c r="F10" s="30">
        <v>57211</v>
      </c>
      <c r="G10" s="31">
        <v>59964</v>
      </c>
      <c r="H10" s="92">
        <v>75224</v>
      </c>
      <c r="I10" s="93">
        <v>75074</v>
      </c>
      <c r="J10" s="30">
        <v>291336</v>
      </c>
      <c r="K10" s="31">
        <v>291746</v>
      </c>
      <c r="L10" s="30">
        <v>205738</v>
      </c>
      <c r="M10" s="31">
        <v>210544</v>
      </c>
      <c r="N10" s="30">
        <v>17740.400000000001</v>
      </c>
      <c r="O10" s="31">
        <v>17899</v>
      </c>
      <c r="P10" s="34">
        <v>36739</v>
      </c>
      <c r="Q10" s="35">
        <v>39612</v>
      </c>
      <c r="R10" s="30">
        <v>0</v>
      </c>
      <c r="S10" s="31">
        <v>0</v>
      </c>
      <c r="T10" s="30">
        <v>35810</v>
      </c>
      <c r="U10" s="31">
        <v>36538</v>
      </c>
      <c r="V10" s="32">
        <v>248158.01</v>
      </c>
      <c r="W10" s="31">
        <v>265779.81</v>
      </c>
      <c r="X10" s="30">
        <v>44908</v>
      </c>
      <c r="Y10" s="31">
        <v>45572</v>
      </c>
      <c r="Z10" s="34">
        <v>271248</v>
      </c>
      <c r="AA10" s="35">
        <v>287306</v>
      </c>
      <c r="AB10" s="30">
        <v>48187.56</v>
      </c>
      <c r="AC10" s="31">
        <v>50231.39</v>
      </c>
      <c r="AD10" s="30">
        <v>76715</v>
      </c>
      <c r="AE10" s="59">
        <v>79317</v>
      </c>
      <c r="AF10" s="81">
        <v>189359</v>
      </c>
      <c r="AG10" s="94">
        <v>193645</v>
      </c>
      <c r="AH10" s="32">
        <v>178544</v>
      </c>
      <c r="AI10" s="59">
        <v>181367</v>
      </c>
      <c r="AJ10" s="95">
        <v>113830</v>
      </c>
      <c r="AK10" s="96">
        <v>105038</v>
      </c>
      <c r="AL10" s="97">
        <v>38580</v>
      </c>
      <c r="AM10" s="98">
        <v>38165.328500000003</v>
      </c>
      <c r="AN10" s="95">
        <v>83472</v>
      </c>
      <c r="AO10" s="96">
        <v>93322</v>
      </c>
      <c r="AP10" s="77">
        <v>105758.98</v>
      </c>
      <c r="AQ10" s="78">
        <v>103335</v>
      </c>
      <c r="AR10" s="81">
        <v>18613.63</v>
      </c>
      <c r="AS10" s="31">
        <v>21949.86</v>
      </c>
      <c r="AT10" s="32">
        <v>7499</v>
      </c>
      <c r="AU10" s="59">
        <v>7446</v>
      </c>
      <c r="AV10" s="95">
        <v>10455</v>
      </c>
      <c r="AW10" s="96">
        <v>11160</v>
      </c>
      <c r="AX10" s="32">
        <v>16719.419999999998</v>
      </c>
      <c r="AY10" s="59">
        <v>17021.919999999998</v>
      </c>
      <c r="AZ10" s="81">
        <v>14466</v>
      </c>
      <c r="BA10" s="31">
        <v>14303</v>
      </c>
      <c r="BB10" s="77">
        <v>10606.005999999999</v>
      </c>
      <c r="BC10" s="78">
        <v>11094.518</v>
      </c>
      <c r="BD10" s="77">
        <f t="shared" si="4"/>
        <v>2497163.0060000001</v>
      </c>
      <c r="BE10" s="77">
        <f t="shared" si="5"/>
        <v>2572692.8265</v>
      </c>
    </row>
    <row r="11" spans="1:57" ht="12.75" customHeight="1" x14ac:dyDescent="0.25">
      <c r="A11" s="19" t="s">
        <v>47</v>
      </c>
      <c r="B11" s="20" t="s">
        <v>48</v>
      </c>
      <c r="C11" s="21" t="s">
        <v>49</v>
      </c>
      <c r="D11" s="90">
        <v>0</v>
      </c>
      <c r="E11" s="91">
        <v>0</v>
      </c>
      <c r="F11" s="30">
        <v>204</v>
      </c>
      <c r="G11" s="31">
        <v>204</v>
      </c>
      <c r="H11" s="92">
        <v>786</v>
      </c>
      <c r="I11" s="93">
        <v>1149</v>
      </c>
      <c r="J11" s="30">
        <v>11112</v>
      </c>
      <c r="K11" s="31">
        <v>11372</v>
      </c>
      <c r="L11" s="30">
        <v>11552</v>
      </c>
      <c r="M11" s="31">
        <v>16239</v>
      </c>
      <c r="N11" s="30">
        <v>18254.419999999998</v>
      </c>
      <c r="O11" s="31">
        <v>18254</v>
      </c>
      <c r="P11" s="34">
        <v>0</v>
      </c>
      <c r="Q11" s="35">
        <v>0</v>
      </c>
      <c r="R11" s="30">
        <v>0</v>
      </c>
      <c r="S11" s="31">
        <v>0</v>
      </c>
      <c r="T11" s="30">
        <v>223</v>
      </c>
      <c r="U11" s="31">
        <v>223</v>
      </c>
      <c r="V11" s="32">
        <v>0</v>
      </c>
      <c r="W11" s="31">
        <v>0</v>
      </c>
      <c r="X11" s="30">
        <v>0</v>
      </c>
      <c r="Y11" s="31">
        <v>0</v>
      </c>
      <c r="Z11" s="34">
        <v>1862</v>
      </c>
      <c r="AA11" s="35">
        <v>1862</v>
      </c>
      <c r="AB11" s="30">
        <v>0</v>
      </c>
      <c r="AC11" s="31">
        <v>2419.7399999999998</v>
      </c>
      <c r="AD11" s="30">
        <v>42208</v>
      </c>
      <c r="AE11" s="59">
        <v>42208</v>
      </c>
      <c r="AF11" s="81">
        <v>0</v>
      </c>
      <c r="AG11" s="94">
        <v>1695</v>
      </c>
      <c r="AH11" s="32">
        <v>44150</v>
      </c>
      <c r="AI11" s="59">
        <v>45927</v>
      </c>
      <c r="AJ11" s="95">
        <v>6891</v>
      </c>
      <c r="AK11" s="96">
        <v>7402</v>
      </c>
      <c r="AL11" s="97">
        <v>0</v>
      </c>
      <c r="AM11" s="98">
        <v>0</v>
      </c>
      <c r="AN11" s="95">
        <v>0</v>
      </c>
      <c r="AO11" s="96">
        <v>0</v>
      </c>
      <c r="AP11" s="77">
        <v>250</v>
      </c>
      <c r="AQ11" s="78">
        <v>250</v>
      </c>
      <c r="AR11" s="81">
        <v>1223.1500000000001</v>
      </c>
      <c r="AS11" s="31">
        <v>1700.31</v>
      </c>
      <c r="AT11" s="32"/>
      <c r="AU11" s="59"/>
      <c r="AV11" s="95">
        <v>0</v>
      </c>
      <c r="AW11" s="96">
        <v>0</v>
      </c>
      <c r="AX11" s="32">
        <v>0</v>
      </c>
      <c r="AY11" s="59">
        <v>0</v>
      </c>
      <c r="AZ11" s="81">
        <v>0</v>
      </c>
      <c r="BA11" s="31">
        <v>0</v>
      </c>
      <c r="BB11" s="77">
        <v>0</v>
      </c>
      <c r="BC11" s="78">
        <v>0</v>
      </c>
      <c r="BD11" s="77">
        <f t="shared" si="4"/>
        <v>138715.57</v>
      </c>
      <c r="BE11" s="77">
        <f t="shared" si="5"/>
        <v>150905.04999999999</v>
      </c>
    </row>
    <row r="12" spans="1:57" ht="12.75" customHeight="1" x14ac:dyDescent="0.25">
      <c r="A12" s="19" t="s">
        <v>50</v>
      </c>
      <c r="B12" s="20" t="s">
        <v>51</v>
      </c>
      <c r="C12" s="21" t="s">
        <v>52</v>
      </c>
      <c r="D12" s="90">
        <v>8564</v>
      </c>
      <c r="E12" s="91">
        <v>7697</v>
      </c>
      <c r="F12" s="30">
        <v>6924</v>
      </c>
      <c r="G12" s="31">
        <v>5384</v>
      </c>
      <c r="H12" s="92">
        <v>1591</v>
      </c>
      <c r="I12" s="93">
        <v>1405</v>
      </c>
      <c r="J12" s="30">
        <v>9219</v>
      </c>
      <c r="K12" s="31">
        <v>8850</v>
      </c>
      <c r="L12" s="30">
        <v>3343</v>
      </c>
      <c r="M12" s="31">
        <v>3241</v>
      </c>
      <c r="N12" s="30">
        <v>54.3</v>
      </c>
      <c r="O12" s="31">
        <v>26</v>
      </c>
      <c r="P12" s="34">
        <v>300</v>
      </c>
      <c r="Q12" s="35">
        <v>300</v>
      </c>
      <c r="R12" s="30">
        <v>1605</v>
      </c>
      <c r="S12" s="31">
        <v>1178</v>
      </c>
      <c r="T12" s="30">
        <v>2329</v>
      </c>
      <c r="U12" s="31">
        <v>2300</v>
      </c>
      <c r="V12" s="32">
        <v>10701.16</v>
      </c>
      <c r="W12" s="31">
        <v>9510.1299999999992</v>
      </c>
      <c r="X12" s="30">
        <v>3973</v>
      </c>
      <c r="Y12" s="31">
        <v>3560</v>
      </c>
      <c r="Z12" s="34">
        <v>6563</v>
      </c>
      <c r="AA12" s="35">
        <v>6290</v>
      </c>
      <c r="AB12" s="30">
        <v>2132.7800000000002</v>
      </c>
      <c r="AC12" s="31">
        <v>1949.71</v>
      </c>
      <c r="AD12" s="30">
        <v>3938</v>
      </c>
      <c r="AE12" s="59">
        <v>3334</v>
      </c>
      <c r="AF12" s="81">
        <v>6054</v>
      </c>
      <c r="AG12" s="94">
        <v>5652</v>
      </c>
      <c r="AH12" s="32">
        <v>13366</v>
      </c>
      <c r="AI12" s="59">
        <v>12588</v>
      </c>
      <c r="AJ12" s="95">
        <v>1417</v>
      </c>
      <c r="AK12" s="96">
        <v>1296</v>
      </c>
      <c r="AL12" s="97">
        <v>0</v>
      </c>
      <c r="AM12" s="98">
        <v>0</v>
      </c>
      <c r="AN12" s="95">
        <v>1048</v>
      </c>
      <c r="AO12" s="96">
        <v>981</v>
      </c>
      <c r="AP12" s="77">
        <v>6188.16</v>
      </c>
      <c r="AQ12" s="78">
        <v>5492</v>
      </c>
      <c r="AR12" s="81">
        <v>91.08</v>
      </c>
      <c r="AS12" s="31">
        <v>91.08</v>
      </c>
      <c r="AT12" s="32">
        <v>54</v>
      </c>
      <c r="AU12" s="59">
        <v>54</v>
      </c>
      <c r="AV12" s="95">
        <v>319</v>
      </c>
      <c r="AW12" s="96">
        <v>319</v>
      </c>
      <c r="AX12" s="32">
        <v>0</v>
      </c>
      <c r="AY12" s="59">
        <v>0</v>
      </c>
      <c r="AZ12" s="81">
        <v>92</v>
      </c>
      <c r="BA12" s="31">
        <v>90</v>
      </c>
      <c r="BB12" s="77">
        <v>0</v>
      </c>
      <c r="BC12" s="78">
        <v>0</v>
      </c>
      <c r="BD12" s="77">
        <f t="shared" si="4"/>
        <v>89866.48</v>
      </c>
      <c r="BE12" s="77">
        <f t="shared" si="5"/>
        <v>81587.92</v>
      </c>
    </row>
    <row r="13" spans="1:57" ht="12.75" customHeight="1" x14ac:dyDescent="0.25">
      <c r="A13" s="19" t="s">
        <v>53</v>
      </c>
      <c r="B13" s="20" t="s">
        <v>54</v>
      </c>
      <c r="C13" s="21" t="s">
        <v>55</v>
      </c>
      <c r="D13" s="90">
        <v>2519</v>
      </c>
      <c r="E13" s="91">
        <v>2652</v>
      </c>
      <c r="F13" s="30">
        <v>928</v>
      </c>
      <c r="G13" s="31">
        <v>928</v>
      </c>
      <c r="H13" s="92">
        <v>0</v>
      </c>
      <c r="I13" s="93">
        <v>0</v>
      </c>
      <c r="J13" s="30">
        <v>7630</v>
      </c>
      <c r="K13" s="31">
        <v>8326</v>
      </c>
      <c r="L13" s="30">
        <v>0</v>
      </c>
      <c r="M13" s="31">
        <v>0</v>
      </c>
      <c r="N13" s="30">
        <v>0</v>
      </c>
      <c r="O13" s="31">
        <v>0</v>
      </c>
      <c r="P13" s="34">
        <v>3106</v>
      </c>
      <c r="Q13" s="35">
        <v>3106</v>
      </c>
      <c r="R13" s="30">
        <v>0</v>
      </c>
      <c r="S13" s="31">
        <v>0</v>
      </c>
      <c r="T13" s="30">
        <v>0</v>
      </c>
      <c r="U13" s="31">
        <v>0</v>
      </c>
      <c r="V13" s="32">
        <v>0</v>
      </c>
      <c r="W13" s="31">
        <v>0</v>
      </c>
      <c r="X13" s="30">
        <v>0</v>
      </c>
      <c r="Y13" s="31">
        <v>0</v>
      </c>
      <c r="Z13" s="34">
        <v>0</v>
      </c>
      <c r="AA13" s="35">
        <v>0</v>
      </c>
      <c r="AB13" s="30">
        <v>0</v>
      </c>
      <c r="AC13" s="31">
        <v>0</v>
      </c>
      <c r="AD13" s="30">
        <v>720</v>
      </c>
      <c r="AE13" s="59">
        <v>720</v>
      </c>
      <c r="AF13" s="81">
        <v>0</v>
      </c>
      <c r="AG13" s="94">
        <v>0</v>
      </c>
      <c r="AH13" s="32">
        <v>5110</v>
      </c>
      <c r="AI13" s="59">
        <v>7069</v>
      </c>
      <c r="AJ13" s="95">
        <v>784</v>
      </c>
      <c r="AK13" s="96">
        <v>784</v>
      </c>
      <c r="AL13" s="97">
        <v>0</v>
      </c>
      <c r="AM13" s="98">
        <v>0</v>
      </c>
      <c r="AN13" s="95">
        <v>2410</v>
      </c>
      <c r="AO13" s="96">
        <v>2410</v>
      </c>
      <c r="AP13" s="77">
        <v>181.5</v>
      </c>
      <c r="AQ13" s="78">
        <v>182</v>
      </c>
      <c r="AR13" s="81">
        <v>0</v>
      </c>
      <c r="AS13" s="31">
        <v>0</v>
      </c>
      <c r="AT13" s="32"/>
      <c r="AU13" s="59"/>
      <c r="AV13" s="95">
        <v>884</v>
      </c>
      <c r="AW13" s="96">
        <v>1084</v>
      </c>
      <c r="AX13" s="32">
        <v>178.5</v>
      </c>
      <c r="AY13" s="59">
        <v>178.5</v>
      </c>
      <c r="AZ13" s="81">
        <v>0</v>
      </c>
      <c r="BA13" s="31">
        <v>0</v>
      </c>
      <c r="BB13" s="77">
        <v>0</v>
      </c>
      <c r="BC13" s="78">
        <v>0</v>
      </c>
      <c r="BD13" s="77">
        <f t="shared" si="4"/>
        <v>24451</v>
      </c>
      <c r="BE13" s="77">
        <f t="shared" si="5"/>
        <v>27439.5</v>
      </c>
    </row>
    <row r="14" spans="1:57" ht="12.75" customHeight="1" x14ac:dyDescent="0.25">
      <c r="A14" s="19" t="s">
        <v>56</v>
      </c>
      <c r="B14" s="20" t="s">
        <v>57</v>
      </c>
      <c r="C14" s="21" t="s">
        <v>58</v>
      </c>
      <c r="D14" s="90">
        <v>1457</v>
      </c>
      <c r="E14" s="91">
        <v>17298</v>
      </c>
      <c r="F14" s="30">
        <v>161</v>
      </c>
      <c r="G14" s="31">
        <v>225</v>
      </c>
      <c r="H14" s="92">
        <v>654</v>
      </c>
      <c r="I14" s="93">
        <v>446</v>
      </c>
      <c r="J14" s="30">
        <v>6574</v>
      </c>
      <c r="K14" s="31">
        <v>8492</v>
      </c>
      <c r="L14" s="30">
        <v>16031</v>
      </c>
      <c r="M14" s="31">
        <v>11222</v>
      </c>
      <c r="N14" s="30">
        <v>0</v>
      </c>
      <c r="O14" s="31">
        <v>0</v>
      </c>
      <c r="P14" s="34">
        <v>75</v>
      </c>
      <c r="Q14" s="35">
        <v>52</v>
      </c>
      <c r="R14" s="30">
        <v>0</v>
      </c>
      <c r="S14" s="31">
        <v>0</v>
      </c>
      <c r="T14" s="99">
        <v>0</v>
      </c>
      <c r="U14" s="31">
        <v>0</v>
      </c>
      <c r="V14" s="32">
        <v>0</v>
      </c>
      <c r="W14" s="31">
        <v>67.59</v>
      </c>
      <c r="X14" s="30">
        <v>0</v>
      </c>
      <c r="Y14" s="31">
        <v>0</v>
      </c>
      <c r="Z14" s="34">
        <v>307</v>
      </c>
      <c r="AA14" s="35">
        <v>605</v>
      </c>
      <c r="AB14" s="30">
        <v>0</v>
      </c>
      <c r="AC14" s="31">
        <v>2754.12</v>
      </c>
      <c r="AD14" s="30">
        <v>0</v>
      </c>
      <c r="AE14" s="59">
        <v>0</v>
      </c>
      <c r="AF14" s="81">
        <v>2964</v>
      </c>
      <c r="AG14" s="31">
        <v>5919</v>
      </c>
      <c r="AH14" s="32">
        <v>102218</v>
      </c>
      <c r="AI14" s="59">
        <v>103512</v>
      </c>
      <c r="AJ14" s="95">
        <v>2004</v>
      </c>
      <c r="AK14" s="96">
        <v>2367</v>
      </c>
      <c r="AL14" s="97">
        <v>0</v>
      </c>
      <c r="AM14" s="98">
        <v>242.38900000000001</v>
      </c>
      <c r="AN14" s="95">
        <v>25</v>
      </c>
      <c r="AO14" s="96">
        <v>938</v>
      </c>
      <c r="AP14" s="77">
        <v>0</v>
      </c>
      <c r="AQ14" s="78">
        <v>63</v>
      </c>
      <c r="AR14" s="81">
        <v>1032.6099999999999</v>
      </c>
      <c r="AS14" s="31">
        <v>0</v>
      </c>
      <c r="AT14" s="32"/>
      <c r="AU14" s="59"/>
      <c r="AV14" s="95">
        <v>0</v>
      </c>
      <c r="AW14" s="96">
        <v>198</v>
      </c>
      <c r="AX14" s="32">
        <v>350.42</v>
      </c>
      <c r="AY14" s="59">
        <v>1739.12</v>
      </c>
      <c r="AZ14" s="81">
        <v>0</v>
      </c>
      <c r="BA14" s="31">
        <v>0</v>
      </c>
      <c r="BB14" s="77">
        <v>0</v>
      </c>
      <c r="BC14" s="78">
        <v>0</v>
      </c>
      <c r="BD14" s="77">
        <f t="shared" si="4"/>
        <v>133853.03</v>
      </c>
      <c r="BE14" s="77">
        <f t="shared" si="5"/>
        <v>156140.21899999998</v>
      </c>
    </row>
    <row r="15" spans="1:57" ht="12.75" customHeight="1" x14ac:dyDescent="0.25">
      <c r="A15" s="19" t="s">
        <v>59</v>
      </c>
      <c r="B15" s="20" t="s">
        <v>60</v>
      </c>
      <c r="C15" s="21" t="s">
        <v>61</v>
      </c>
      <c r="D15" s="90">
        <v>0</v>
      </c>
      <c r="E15" s="91">
        <v>0</v>
      </c>
      <c r="F15" s="30">
        <v>0</v>
      </c>
      <c r="G15" s="31">
        <v>0</v>
      </c>
      <c r="H15" s="92">
        <v>0</v>
      </c>
      <c r="I15" s="93">
        <v>0</v>
      </c>
      <c r="J15" s="30">
        <v>115</v>
      </c>
      <c r="K15" s="31">
        <v>0</v>
      </c>
      <c r="L15" s="30">
        <v>0</v>
      </c>
      <c r="M15" s="31">
        <v>0</v>
      </c>
      <c r="N15" s="30">
        <v>0</v>
      </c>
      <c r="O15" s="31">
        <v>0</v>
      </c>
      <c r="P15" s="34">
        <v>0</v>
      </c>
      <c r="Q15" s="35">
        <v>129</v>
      </c>
      <c r="R15" s="30">
        <v>0</v>
      </c>
      <c r="S15" s="31">
        <v>0</v>
      </c>
      <c r="T15" s="99">
        <v>0</v>
      </c>
      <c r="U15" s="31">
        <v>0</v>
      </c>
      <c r="V15" s="32">
        <v>0</v>
      </c>
      <c r="W15" s="31">
        <v>99.97</v>
      </c>
      <c r="X15" s="30">
        <v>0</v>
      </c>
      <c r="Y15" s="31">
        <v>0</v>
      </c>
      <c r="Z15" s="34">
        <v>0</v>
      </c>
      <c r="AA15" s="35">
        <v>0</v>
      </c>
      <c r="AB15" s="30">
        <v>0</v>
      </c>
      <c r="AC15" s="31">
        <v>0</v>
      </c>
      <c r="AD15" s="30">
        <v>0</v>
      </c>
      <c r="AE15" s="59">
        <v>0</v>
      </c>
      <c r="AF15" s="81">
        <v>0</v>
      </c>
      <c r="AG15" s="31">
        <v>0</v>
      </c>
      <c r="AH15" s="32">
        <v>0</v>
      </c>
      <c r="AI15" s="59">
        <v>0</v>
      </c>
      <c r="AJ15" s="95">
        <v>0</v>
      </c>
      <c r="AK15" s="96">
        <v>0</v>
      </c>
      <c r="AL15" s="97">
        <v>0</v>
      </c>
      <c r="AM15" s="98">
        <v>0</v>
      </c>
      <c r="AN15" s="95">
        <v>0</v>
      </c>
      <c r="AO15" s="96">
        <v>0</v>
      </c>
      <c r="AP15" s="77">
        <v>0</v>
      </c>
      <c r="AQ15" s="78">
        <v>0</v>
      </c>
      <c r="AR15" s="81">
        <v>0</v>
      </c>
      <c r="AS15" s="31">
        <v>0</v>
      </c>
      <c r="AT15" s="32"/>
      <c r="AU15" s="59"/>
      <c r="AV15" s="95">
        <v>0</v>
      </c>
      <c r="AW15" s="96">
        <v>0</v>
      </c>
      <c r="AX15" s="32">
        <v>0</v>
      </c>
      <c r="AY15" s="59">
        <v>0</v>
      </c>
      <c r="AZ15" s="81">
        <v>0</v>
      </c>
      <c r="BA15" s="31">
        <v>0</v>
      </c>
      <c r="BB15" s="77">
        <v>0</v>
      </c>
      <c r="BC15" s="78">
        <v>0</v>
      </c>
      <c r="BD15" s="77">
        <f t="shared" si="4"/>
        <v>115</v>
      </c>
      <c r="BE15" s="77">
        <f t="shared" si="5"/>
        <v>228.97</v>
      </c>
    </row>
    <row r="16" spans="1:57" ht="12.75" customHeight="1" x14ac:dyDescent="0.25">
      <c r="A16" s="33" t="s">
        <v>62</v>
      </c>
      <c r="B16" s="20" t="s">
        <v>63</v>
      </c>
      <c r="C16" s="21" t="s">
        <v>64</v>
      </c>
      <c r="D16" s="27">
        <f>SUM(D17:D26)</f>
        <v>19747907</v>
      </c>
      <c r="E16" s="26">
        <f t="shared" ref="E16:BE16" si="6">SUM(E17:E26)</f>
        <v>20118349</v>
      </c>
      <c r="F16" s="29">
        <f t="shared" si="6"/>
        <v>4167573</v>
      </c>
      <c r="G16" s="26">
        <f t="shared" si="6"/>
        <v>4247202</v>
      </c>
      <c r="H16" s="29">
        <f t="shared" si="6"/>
        <v>2287488</v>
      </c>
      <c r="I16" s="26">
        <f t="shared" si="6"/>
        <v>2322468</v>
      </c>
      <c r="J16" s="29">
        <f t="shared" si="6"/>
        <v>16190413</v>
      </c>
      <c r="K16" s="26">
        <f t="shared" si="6"/>
        <v>16491879</v>
      </c>
      <c r="L16" s="29">
        <f t="shared" si="6"/>
        <v>9438758</v>
      </c>
      <c r="M16" s="26">
        <f t="shared" si="6"/>
        <v>9808717</v>
      </c>
      <c r="N16" s="29">
        <f t="shared" si="6"/>
        <v>3986655.4899999998</v>
      </c>
      <c r="O16" s="26">
        <f t="shared" si="6"/>
        <v>4215818</v>
      </c>
      <c r="P16" s="29">
        <f t="shared" si="6"/>
        <v>2144591</v>
      </c>
      <c r="Q16" s="26">
        <f t="shared" si="6"/>
        <v>2240860</v>
      </c>
      <c r="R16" s="29">
        <f t="shared" si="6"/>
        <v>1600926</v>
      </c>
      <c r="S16" s="26">
        <f t="shared" si="6"/>
        <v>1610905</v>
      </c>
      <c r="T16" s="29">
        <f t="shared" si="6"/>
        <v>1705747</v>
      </c>
      <c r="U16" s="26">
        <f t="shared" si="6"/>
        <v>1747442</v>
      </c>
      <c r="V16" s="27">
        <f t="shared" si="6"/>
        <v>13833737.589999998</v>
      </c>
      <c r="W16" s="26">
        <f t="shared" si="6"/>
        <v>14406608.219999999</v>
      </c>
      <c r="X16" s="27">
        <f t="shared" si="6"/>
        <v>4778679</v>
      </c>
      <c r="Y16" s="26">
        <f t="shared" si="6"/>
        <v>4896407</v>
      </c>
      <c r="Z16" s="29">
        <f t="shared" si="6"/>
        <v>5498196</v>
      </c>
      <c r="AA16" s="26">
        <f t="shared" si="6"/>
        <v>5551776</v>
      </c>
      <c r="AB16" s="29">
        <f t="shared" si="6"/>
        <v>3348285</v>
      </c>
      <c r="AC16" s="26">
        <f t="shared" si="6"/>
        <v>3390544</v>
      </c>
      <c r="AD16" s="29">
        <f t="shared" si="6"/>
        <v>3946657</v>
      </c>
      <c r="AE16" s="28">
        <f t="shared" si="6"/>
        <v>4000731</v>
      </c>
      <c r="AF16" s="25">
        <f t="shared" si="6"/>
        <v>15506825</v>
      </c>
      <c r="AG16" s="26">
        <f t="shared" si="6"/>
        <v>15589235</v>
      </c>
      <c r="AH16" s="27">
        <f t="shared" si="6"/>
        <v>9082561</v>
      </c>
      <c r="AI16" s="28">
        <f t="shared" si="6"/>
        <v>9195076</v>
      </c>
      <c r="AJ16" s="25">
        <f t="shared" si="6"/>
        <v>4142249</v>
      </c>
      <c r="AK16" s="26">
        <f t="shared" si="6"/>
        <v>4453442</v>
      </c>
      <c r="AL16" s="27">
        <f t="shared" si="6"/>
        <v>3554348.3307899996</v>
      </c>
      <c r="AM16" s="28">
        <f t="shared" si="6"/>
        <v>3633460</v>
      </c>
      <c r="AN16" s="25">
        <f t="shared" si="6"/>
        <v>6138316</v>
      </c>
      <c r="AO16" s="26">
        <f t="shared" si="6"/>
        <v>6312067</v>
      </c>
      <c r="AP16" s="27">
        <f t="shared" si="6"/>
        <v>5757184</v>
      </c>
      <c r="AQ16" s="28">
        <f t="shared" si="6"/>
        <v>5870885</v>
      </c>
      <c r="AR16" s="25">
        <f t="shared" si="6"/>
        <v>2121862.11</v>
      </c>
      <c r="AS16" s="26">
        <f t="shared" si="6"/>
        <v>2213713.86</v>
      </c>
      <c r="AT16" s="27">
        <v>543174</v>
      </c>
      <c r="AU16" s="28">
        <v>549514</v>
      </c>
      <c r="AV16" s="25">
        <f t="shared" si="6"/>
        <v>357180</v>
      </c>
      <c r="AW16" s="26">
        <f t="shared" si="6"/>
        <v>370820</v>
      </c>
      <c r="AX16" s="25">
        <f t="shared" si="6"/>
        <v>931620.04999999993</v>
      </c>
      <c r="AY16" s="28">
        <f t="shared" si="6"/>
        <v>945197.31</v>
      </c>
      <c r="AZ16" s="25">
        <f t="shared" si="6"/>
        <v>256277</v>
      </c>
      <c r="BA16" s="26">
        <f t="shared" si="6"/>
        <v>260548</v>
      </c>
      <c r="BB16" s="27">
        <f t="shared" si="6"/>
        <v>346641.32000000007</v>
      </c>
      <c r="BC16" s="26">
        <f t="shared" si="6"/>
        <v>376971.57</v>
      </c>
      <c r="BD16" s="27">
        <f t="shared" si="6"/>
        <v>141413850.89079002</v>
      </c>
      <c r="BE16" s="26">
        <f t="shared" si="6"/>
        <v>144820636.95999998</v>
      </c>
    </row>
    <row r="17" spans="1:57" ht="12.75" customHeight="1" x14ac:dyDescent="0.25">
      <c r="A17" s="19" t="s">
        <v>65</v>
      </c>
      <c r="B17" s="20" t="s">
        <v>66</v>
      </c>
      <c r="C17" s="21" t="s">
        <v>67</v>
      </c>
      <c r="D17" s="90">
        <v>1280972</v>
      </c>
      <c r="E17" s="91">
        <v>1281122</v>
      </c>
      <c r="F17" s="30">
        <v>212860</v>
      </c>
      <c r="G17" s="31">
        <v>214388</v>
      </c>
      <c r="H17" s="92">
        <v>58825</v>
      </c>
      <c r="I17" s="93">
        <v>58825</v>
      </c>
      <c r="J17" s="30">
        <v>451681</v>
      </c>
      <c r="K17" s="31">
        <v>452402</v>
      </c>
      <c r="L17" s="30">
        <v>146265</v>
      </c>
      <c r="M17" s="31">
        <v>146265</v>
      </c>
      <c r="N17" s="30">
        <v>267122.34000000003</v>
      </c>
      <c r="O17" s="31">
        <v>267644</v>
      </c>
      <c r="P17" s="34">
        <v>64903</v>
      </c>
      <c r="Q17" s="35">
        <v>67012</v>
      </c>
      <c r="R17" s="30">
        <v>131279</v>
      </c>
      <c r="S17" s="31">
        <v>131279</v>
      </c>
      <c r="T17" s="99">
        <v>43647</v>
      </c>
      <c r="U17" s="31">
        <v>43647</v>
      </c>
      <c r="V17" s="32">
        <v>1789406.5</v>
      </c>
      <c r="W17" s="31">
        <v>1773013.14</v>
      </c>
      <c r="X17" s="30">
        <v>527718</v>
      </c>
      <c r="Y17" s="31">
        <v>527718</v>
      </c>
      <c r="Z17" s="34">
        <v>113163</v>
      </c>
      <c r="AA17" s="35">
        <v>111919</v>
      </c>
      <c r="AB17" s="30">
        <v>95101</v>
      </c>
      <c r="AC17" s="31">
        <v>94303</v>
      </c>
      <c r="AD17" s="30">
        <v>63261</v>
      </c>
      <c r="AE17" s="59">
        <v>62558</v>
      </c>
      <c r="AF17" s="81">
        <v>647121</v>
      </c>
      <c r="AG17" s="31">
        <v>647122</v>
      </c>
      <c r="AH17" s="32">
        <v>146765</v>
      </c>
      <c r="AI17" s="59">
        <v>146765</v>
      </c>
      <c r="AJ17" s="95">
        <v>50523</v>
      </c>
      <c r="AK17" s="96">
        <v>50523</v>
      </c>
      <c r="AL17" s="97">
        <v>275109.08192999999</v>
      </c>
      <c r="AM17" s="98">
        <v>275265</v>
      </c>
      <c r="AN17" s="95">
        <v>839338</v>
      </c>
      <c r="AO17" s="96">
        <v>840998</v>
      </c>
      <c r="AP17" s="77">
        <v>601178</v>
      </c>
      <c r="AQ17" s="78">
        <v>603952</v>
      </c>
      <c r="AR17" s="81">
        <v>24552.83</v>
      </c>
      <c r="AS17" s="31">
        <v>24724.83</v>
      </c>
      <c r="AT17" s="32">
        <v>32245</v>
      </c>
      <c r="AU17" s="59">
        <v>32245</v>
      </c>
      <c r="AV17" s="95">
        <v>137917</v>
      </c>
      <c r="AW17" s="96">
        <v>137917</v>
      </c>
      <c r="AX17" s="32">
        <v>10957</v>
      </c>
      <c r="AY17" s="32">
        <v>10957</v>
      </c>
      <c r="AZ17" s="81">
        <v>36108</v>
      </c>
      <c r="BA17" s="31">
        <v>36108</v>
      </c>
      <c r="BB17" s="77">
        <v>60666.239000000001</v>
      </c>
      <c r="BC17" s="78">
        <v>60666.239000000001</v>
      </c>
      <c r="BD17" s="77">
        <f t="shared" si="4"/>
        <v>8108683.9909300003</v>
      </c>
      <c r="BE17" s="78">
        <f t="shared" si="5"/>
        <v>8099338.2089999998</v>
      </c>
    </row>
    <row r="18" spans="1:57" ht="12.75" customHeight="1" x14ac:dyDescent="0.25">
      <c r="A18" s="19" t="s">
        <v>68</v>
      </c>
      <c r="B18" s="20" t="s">
        <v>69</v>
      </c>
      <c r="C18" s="21" t="s">
        <v>70</v>
      </c>
      <c r="D18" s="90">
        <v>13025</v>
      </c>
      <c r="E18" s="91">
        <v>13184</v>
      </c>
      <c r="F18" s="30">
        <v>2684</v>
      </c>
      <c r="G18" s="31">
        <v>2683</v>
      </c>
      <c r="H18" s="92">
        <v>4749</v>
      </c>
      <c r="I18" s="93">
        <v>4850</v>
      </c>
      <c r="J18" s="30">
        <v>38280</v>
      </c>
      <c r="K18" s="31">
        <v>38295</v>
      </c>
      <c r="L18" s="30">
        <v>5749</v>
      </c>
      <c r="M18" s="31">
        <v>6051</v>
      </c>
      <c r="N18" s="30">
        <v>6791.27</v>
      </c>
      <c r="O18" s="31">
        <v>6791</v>
      </c>
      <c r="P18" s="34">
        <v>2420</v>
      </c>
      <c r="Q18" s="35">
        <v>2420</v>
      </c>
      <c r="R18" s="30">
        <v>1789</v>
      </c>
      <c r="S18" s="31">
        <v>1870</v>
      </c>
      <c r="T18" s="99">
        <v>2887</v>
      </c>
      <c r="U18" s="31">
        <v>2887</v>
      </c>
      <c r="V18" s="32">
        <v>10095</v>
      </c>
      <c r="W18" s="31">
        <v>10593.38</v>
      </c>
      <c r="X18" s="30">
        <v>243</v>
      </c>
      <c r="Y18" s="31">
        <v>243</v>
      </c>
      <c r="Z18" s="34">
        <v>9787</v>
      </c>
      <c r="AA18" s="35">
        <v>12388</v>
      </c>
      <c r="AB18" s="30">
        <v>993</v>
      </c>
      <c r="AC18" s="31">
        <v>993</v>
      </c>
      <c r="AD18" s="30">
        <v>1304</v>
      </c>
      <c r="AE18" s="59">
        <v>1304</v>
      </c>
      <c r="AF18" s="81">
        <v>13233</v>
      </c>
      <c r="AG18" s="31">
        <v>13257</v>
      </c>
      <c r="AH18" s="32">
        <v>321845</v>
      </c>
      <c r="AI18" s="59">
        <v>321844</v>
      </c>
      <c r="AJ18" s="95">
        <v>3565</v>
      </c>
      <c r="AK18" s="96">
        <v>3565</v>
      </c>
      <c r="AL18" s="97">
        <v>1311.12628</v>
      </c>
      <c r="AM18" s="98">
        <v>1310</v>
      </c>
      <c r="AN18" s="95">
        <v>5493</v>
      </c>
      <c r="AO18" s="96">
        <v>5693</v>
      </c>
      <c r="AP18" s="77">
        <v>5997</v>
      </c>
      <c r="AQ18" s="78">
        <v>7802</v>
      </c>
      <c r="AR18" s="81">
        <v>635</v>
      </c>
      <c r="AS18" s="31">
        <v>4762.6499999999996</v>
      </c>
      <c r="AT18" s="32">
        <v>10780</v>
      </c>
      <c r="AU18" s="59">
        <v>17605</v>
      </c>
      <c r="AV18" s="95">
        <v>226</v>
      </c>
      <c r="AW18" s="96">
        <v>225</v>
      </c>
      <c r="AX18" s="32">
        <v>2403</v>
      </c>
      <c r="AY18" s="32">
        <v>2403</v>
      </c>
      <c r="AZ18" s="81">
        <v>717</v>
      </c>
      <c r="BA18" s="31">
        <v>717</v>
      </c>
      <c r="BB18" s="77">
        <v>705.07500000000005</v>
      </c>
      <c r="BC18" s="78">
        <v>2491.0650000000001</v>
      </c>
      <c r="BD18" s="77">
        <f t="shared" si="4"/>
        <v>467706.47128</v>
      </c>
      <c r="BE18" s="78">
        <f t="shared" si="5"/>
        <v>486227.09500000003</v>
      </c>
    </row>
    <row r="19" spans="1:57" ht="12.75" customHeight="1" x14ac:dyDescent="0.25">
      <c r="A19" s="19" t="s">
        <v>71</v>
      </c>
      <c r="B19" s="20" t="s">
        <v>72</v>
      </c>
      <c r="C19" s="21" t="s">
        <v>73</v>
      </c>
      <c r="D19" s="90">
        <v>11247878</v>
      </c>
      <c r="E19" s="91">
        <v>11518327</v>
      </c>
      <c r="F19" s="30">
        <v>2709354</v>
      </c>
      <c r="G19" s="31">
        <v>2786707</v>
      </c>
      <c r="H19" s="92">
        <v>1668988</v>
      </c>
      <c r="I19" s="93">
        <v>1677402</v>
      </c>
      <c r="J19" s="30">
        <v>9892849</v>
      </c>
      <c r="K19" s="31">
        <v>9982580</v>
      </c>
      <c r="L19" s="30">
        <v>6012143</v>
      </c>
      <c r="M19" s="31">
        <v>6221453</v>
      </c>
      <c r="N19" s="30">
        <v>2745593.19</v>
      </c>
      <c r="O19" s="31">
        <v>2777899</v>
      </c>
      <c r="P19" s="34">
        <v>1637487</v>
      </c>
      <c r="Q19" s="35">
        <v>1651628</v>
      </c>
      <c r="R19" s="30">
        <v>1191817</v>
      </c>
      <c r="S19" s="31">
        <v>1197387</v>
      </c>
      <c r="T19" s="99">
        <v>1225855</v>
      </c>
      <c r="U19" s="31">
        <v>1347959</v>
      </c>
      <c r="V19" s="32">
        <v>7374736.5800000001</v>
      </c>
      <c r="W19" s="31">
        <v>8487630.1400000006</v>
      </c>
      <c r="X19" s="30">
        <v>1634856</v>
      </c>
      <c r="Y19" s="31">
        <v>1672467</v>
      </c>
      <c r="Z19" s="34">
        <v>3059492</v>
      </c>
      <c r="AA19" s="35">
        <v>3074491</v>
      </c>
      <c r="AB19" s="30">
        <v>2068176</v>
      </c>
      <c r="AC19" s="31">
        <v>2065408</v>
      </c>
      <c r="AD19" s="30">
        <v>2641974</v>
      </c>
      <c r="AE19" s="59">
        <v>2690613</v>
      </c>
      <c r="AF19" s="81">
        <v>10072363</v>
      </c>
      <c r="AG19" s="31">
        <v>10147514</v>
      </c>
      <c r="AH19" s="32">
        <v>5053160</v>
      </c>
      <c r="AI19" s="59">
        <v>5192603</v>
      </c>
      <c r="AJ19" s="95">
        <v>2669419</v>
      </c>
      <c r="AK19" s="96">
        <v>3117065</v>
      </c>
      <c r="AL19" s="97">
        <v>3030178.1024199999</v>
      </c>
      <c r="AM19" s="98">
        <v>3101052</v>
      </c>
      <c r="AN19" s="95">
        <v>3844537</v>
      </c>
      <c r="AO19" s="96">
        <v>4015358</v>
      </c>
      <c r="AP19" s="77">
        <v>3735406</v>
      </c>
      <c r="AQ19" s="78">
        <v>3803050</v>
      </c>
      <c r="AR19" s="81">
        <v>1711604.31</v>
      </c>
      <c r="AS19" s="31">
        <v>1733033.25</v>
      </c>
      <c r="AT19" s="32">
        <v>437546</v>
      </c>
      <c r="AU19" s="59">
        <v>437546</v>
      </c>
      <c r="AV19" s="95">
        <v>136662</v>
      </c>
      <c r="AW19" s="96">
        <v>137496</v>
      </c>
      <c r="AX19" s="32">
        <v>588290.81999999995</v>
      </c>
      <c r="AY19" s="59">
        <v>590420.47</v>
      </c>
      <c r="AZ19" s="81">
        <v>56467</v>
      </c>
      <c r="BA19" s="31">
        <v>56467</v>
      </c>
      <c r="BB19" s="77">
        <v>212223.61900000001</v>
      </c>
      <c r="BC19" s="78">
        <v>236557.255</v>
      </c>
      <c r="BD19" s="77">
        <f t="shared" si="4"/>
        <v>86659055.621419996</v>
      </c>
      <c r="BE19" s="78">
        <f t="shared" si="5"/>
        <v>89720113.11500001</v>
      </c>
    </row>
    <row r="20" spans="1:57" ht="12.75" customHeight="1" x14ac:dyDescent="0.25">
      <c r="A20" s="19" t="s">
        <v>74</v>
      </c>
      <c r="B20" s="20" t="s">
        <v>75</v>
      </c>
      <c r="C20" s="21" t="s">
        <v>76</v>
      </c>
      <c r="D20" s="90">
        <v>6683867</v>
      </c>
      <c r="E20" s="91">
        <v>6761526</v>
      </c>
      <c r="F20" s="30">
        <v>1043620</v>
      </c>
      <c r="G20" s="31">
        <v>1052998</v>
      </c>
      <c r="H20" s="92">
        <v>449741</v>
      </c>
      <c r="I20" s="93">
        <v>463575</v>
      </c>
      <c r="J20" s="30">
        <v>5543372</v>
      </c>
      <c r="K20" s="31">
        <v>5675465</v>
      </c>
      <c r="L20" s="30">
        <v>3068148</v>
      </c>
      <c r="M20" s="31">
        <v>3110023</v>
      </c>
      <c r="N20" s="30">
        <v>889088.37</v>
      </c>
      <c r="O20" s="31">
        <v>908288</v>
      </c>
      <c r="P20" s="34">
        <v>348584</v>
      </c>
      <c r="Q20" s="35">
        <v>350930</v>
      </c>
      <c r="R20" s="30">
        <v>222152</v>
      </c>
      <c r="S20" s="31">
        <v>231031</v>
      </c>
      <c r="T20" s="99">
        <v>306148</v>
      </c>
      <c r="U20" s="31">
        <v>315569</v>
      </c>
      <c r="V20" s="32">
        <v>3322712.6</v>
      </c>
      <c r="W20" s="31">
        <v>3398013.7</v>
      </c>
      <c r="X20" s="30">
        <v>2531500</v>
      </c>
      <c r="Y20" s="31">
        <v>2617360</v>
      </c>
      <c r="Z20" s="34">
        <v>2197611</v>
      </c>
      <c r="AA20" s="35">
        <v>2235619</v>
      </c>
      <c r="AB20" s="30">
        <v>1125851</v>
      </c>
      <c r="AC20" s="31">
        <v>1134076</v>
      </c>
      <c r="AD20" s="30">
        <v>1140402</v>
      </c>
      <c r="AE20" s="59">
        <v>1172601</v>
      </c>
      <c r="AF20" s="81">
        <v>4573387</v>
      </c>
      <c r="AG20" s="31">
        <v>4614144</v>
      </c>
      <c r="AH20" s="32">
        <v>3352583</v>
      </c>
      <c r="AI20" s="59">
        <v>3340143</v>
      </c>
      <c r="AJ20" s="95">
        <v>1163838</v>
      </c>
      <c r="AK20" s="96">
        <v>1221938</v>
      </c>
      <c r="AL20" s="97">
        <v>235865.57171000002</v>
      </c>
      <c r="AM20" s="98">
        <v>249231</v>
      </c>
      <c r="AN20" s="95">
        <v>1261039</v>
      </c>
      <c r="AO20" s="96">
        <v>1324747</v>
      </c>
      <c r="AP20" s="77">
        <v>1230258</v>
      </c>
      <c r="AQ20" s="78">
        <v>1271011</v>
      </c>
      <c r="AR20" s="81">
        <v>278133.34000000003</v>
      </c>
      <c r="AS20" s="31">
        <v>284619.7</v>
      </c>
      <c r="AT20" s="32">
        <v>57479</v>
      </c>
      <c r="AU20" s="59">
        <v>56729</v>
      </c>
      <c r="AV20" s="95">
        <v>44960</v>
      </c>
      <c r="AW20" s="96">
        <v>45592</v>
      </c>
      <c r="AX20" s="32">
        <v>257059.62</v>
      </c>
      <c r="AY20" s="59">
        <v>254748.24</v>
      </c>
      <c r="AZ20" s="81">
        <v>42679</v>
      </c>
      <c r="BA20" s="31">
        <v>43914</v>
      </c>
      <c r="BB20" s="77">
        <v>66371.095000000001</v>
      </c>
      <c r="BC20" s="78">
        <v>75210.006999999998</v>
      </c>
      <c r="BD20" s="77">
        <f t="shared" si="4"/>
        <v>41436449.596709996</v>
      </c>
      <c r="BE20" s="78">
        <f t="shared" si="5"/>
        <v>42209101.647</v>
      </c>
    </row>
    <row r="21" spans="1:57" ht="12.75" customHeight="1" x14ac:dyDescent="0.25">
      <c r="A21" s="19" t="s">
        <v>77</v>
      </c>
      <c r="B21" s="20" t="s">
        <v>78</v>
      </c>
      <c r="C21" s="21" t="s">
        <v>79</v>
      </c>
      <c r="D21" s="90">
        <v>0</v>
      </c>
      <c r="E21" s="91">
        <v>0</v>
      </c>
      <c r="F21" s="30">
        <v>0</v>
      </c>
      <c r="G21" s="31">
        <v>0</v>
      </c>
      <c r="H21" s="92">
        <v>0</v>
      </c>
      <c r="I21" s="93">
        <v>0</v>
      </c>
      <c r="J21" s="30">
        <v>0</v>
      </c>
      <c r="K21" s="31">
        <v>0</v>
      </c>
      <c r="L21" s="30">
        <v>0</v>
      </c>
      <c r="M21" s="31">
        <v>0</v>
      </c>
      <c r="N21" s="30">
        <v>131.96</v>
      </c>
      <c r="O21" s="31">
        <v>132</v>
      </c>
      <c r="P21" s="34">
        <v>0</v>
      </c>
      <c r="Q21" s="35">
        <v>0</v>
      </c>
      <c r="R21" s="30">
        <v>0</v>
      </c>
      <c r="S21" s="31">
        <v>0</v>
      </c>
      <c r="T21" s="99">
        <v>0</v>
      </c>
      <c r="U21" s="31">
        <v>0</v>
      </c>
      <c r="V21" s="32">
        <v>0</v>
      </c>
      <c r="W21" s="31">
        <v>0</v>
      </c>
      <c r="X21" s="30">
        <v>0</v>
      </c>
      <c r="Y21" s="31">
        <v>0</v>
      </c>
      <c r="Z21" s="34">
        <v>0</v>
      </c>
      <c r="AA21" s="35">
        <v>0</v>
      </c>
      <c r="AB21" s="30">
        <v>0</v>
      </c>
      <c r="AC21" s="31">
        <v>0</v>
      </c>
      <c r="AD21" s="30">
        <v>0</v>
      </c>
      <c r="AE21" s="59">
        <v>0</v>
      </c>
      <c r="AF21" s="81">
        <v>0</v>
      </c>
      <c r="AG21" s="31">
        <v>0</v>
      </c>
      <c r="AH21" s="32">
        <v>0</v>
      </c>
      <c r="AI21" s="59">
        <v>0</v>
      </c>
      <c r="AJ21" s="95">
        <v>0</v>
      </c>
      <c r="AK21" s="96">
        <v>0</v>
      </c>
      <c r="AL21" s="97">
        <v>0</v>
      </c>
      <c r="AM21" s="98">
        <v>0</v>
      </c>
      <c r="AN21" s="95">
        <v>966</v>
      </c>
      <c r="AO21" s="96">
        <v>966</v>
      </c>
      <c r="AP21" s="77">
        <v>36116</v>
      </c>
      <c r="AQ21" s="78">
        <v>38045</v>
      </c>
      <c r="AR21" s="81">
        <v>0</v>
      </c>
      <c r="AS21" s="31">
        <v>0</v>
      </c>
      <c r="AT21" s="32"/>
      <c r="AU21" s="59"/>
      <c r="AV21" s="95">
        <v>0</v>
      </c>
      <c r="AW21" s="96">
        <v>0</v>
      </c>
      <c r="AX21" s="32">
        <v>0</v>
      </c>
      <c r="AY21" s="59">
        <v>0</v>
      </c>
      <c r="AZ21" s="81">
        <v>0</v>
      </c>
      <c r="BA21" s="31">
        <v>0</v>
      </c>
      <c r="BB21" s="77">
        <v>145</v>
      </c>
      <c r="BC21" s="78">
        <v>0</v>
      </c>
      <c r="BD21" s="77">
        <f t="shared" si="4"/>
        <v>37358.959999999999</v>
      </c>
      <c r="BE21" s="78">
        <f t="shared" si="5"/>
        <v>39143</v>
      </c>
    </row>
    <row r="22" spans="1:57" ht="12.75" customHeight="1" x14ac:dyDescent="0.25">
      <c r="A22" s="19" t="s">
        <v>80</v>
      </c>
      <c r="B22" s="20" t="s">
        <v>81</v>
      </c>
      <c r="C22" s="21" t="s">
        <v>82</v>
      </c>
      <c r="D22" s="90">
        <v>0</v>
      </c>
      <c r="E22" s="91">
        <v>0</v>
      </c>
      <c r="F22" s="30">
        <v>1115</v>
      </c>
      <c r="G22" s="31">
        <v>1020</v>
      </c>
      <c r="H22" s="92">
        <v>0</v>
      </c>
      <c r="I22" s="93">
        <v>0</v>
      </c>
      <c r="J22" s="30">
        <v>0</v>
      </c>
      <c r="K22" s="31">
        <v>0</v>
      </c>
      <c r="L22" s="30">
        <v>0</v>
      </c>
      <c r="M22" s="31">
        <v>0</v>
      </c>
      <c r="N22" s="30">
        <v>45477.59</v>
      </c>
      <c r="O22" s="31">
        <v>48335</v>
      </c>
      <c r="P22" s="34">
        <v>0</v>
      </c>
      <c r="Q22" s="35">
        <v>0</v>
      </c>
      <c r="R22" s="30">
        <v>0</v>
      </c>
      <c r="S22" s="31">
        <v>0</v>
      </c>
      <c r="T22" s="99">
        <v>0</v>
      </c>
      <c r="U22" s="31">
        <v>0</v>
      </c>
      <c r="V22" s="32">
        <v>0</v>
      </c>
      <c r="W22" s="31">
        <v>0</v>
      </c>
      <c r="X22" s="30">
        <v>0</v>
      </c>
      <c r="Y22" s="31">
        <v>0</v>
      </c>
      <c r="Z22" s="34">
        <v>0</v>
      </c>
      <c r="AA22" s="35">
        <v>0</v>
      </c>
      <c r="AB22" s="30">
        <v>0</v>
      </c>
      <c r="AC22" s="31">
        <v>0</v>
      </c>
      <c r="AD22" s="30">
        <v>0</v>
      </c>
      <c r="AE22" s="59">
        <v>0</v>
      </c>
      <c r="AF22" s="81">
        <v>0</v>
      </c>
      <c r="AG22" s="31">
        <v>0</v>
      </c>
      <c r="AH22" s="32">
        <v>0</v>
      </c>
      <c r="AI22" s="59">
        <v>0</v>
      </c>
      <c r="AJ22" s="95">
        <v>0</v>
      </c>
      <c r="AK22" s="96">
        <v>0</v>
      </c>
      <c r="AL22" s="97">
        <v>0</v>
      </c>
      <c r="AM22" s="98">
        <v>0</v>
      </c>
      <c r="AN22" s="95">
        <v>16490</v>
      </c>
      <c r="AO22" s="96">
        <v>21179</v>
      </c>
      <c r="AP22" s="77">
        <v>11689</v>
      </c>
      <c r="AQ22" s="78">
        <v>11365</v>
      </c>
      <c r="AR22" s="81">
        <v>0</v>
      </c>
      <c r="AS22" s="31">
        <v>0</v>
      </c>
      <c r="AT22" s="32"/>
      <c r="AU22" s="59"/>
      <c r="AV22" s="95">
        <v>0</v>
      </c>
      <c r="AW22" s="96">
        <v>0</v>
      </c>
      <c r="AX22" s="32">
        <v>0</v>
      </c>
      <c r="AY22" s="59">
        <v>0</v>
      </c>
      <c r="AZ22" s="81">
        <v>0</v>
      </c>
      <c r="BA22" s="31">
        <v>0</v>
      </c>
      <c r="BB22" s="77">
        <v>0</v>
      </c>
      <c r="BC22" s="78">
        <v>0</v>
      </c>
      <c r="BD22" s="77">
        <f t="shared" si="4"/>
        <v>74771.59</v>
      </c>
      <c r="BE22" s="78">
        <f t="shared" si="5"/>
        <v>81899</v>
      </c>
    </row>
    <row r="23" spans="1:57" ht="12.75" customHeight="1" x14ac:dyDescent="0.25">
      <c r="A23" s="19" t="s">
        <v>83</v>
      </c>
      <c r="B23" s="20" t="s">
        <v>84</v>
      </c>
      <c r="C23" s="21" t="s">
        <v>85</v>
      </c>
      <c r="D23" s="90">
        <v>287845</v>
      </c>
      <c r="E23" s="91">
        <v>274655</v>
      </c>
      <c r="F23" s="30">
        <v>112490</v>
      </c>
      <c r="G23" s="31">
        <v>105150</v>
      </c>
      <c r="H23" s="92">
        <v>41348</v>
      </c>
      <c r="I23" s="93">
        <v>39237</v>
      </c>
      <c r="J23" s="30">
        <v>220966</v>
      </c>
      <c r="K23" s="31">
        <v>211957</v>
      </c>
      <c r="L23" s="30">
        <v>104232</v>
      </c>
      <c r="M23" s="31">
        <v>98997</v>
      </c>
      <c r="N23" s="30">
        <v>7527.83</v>
      </c>
      <c r="O23" s="31">
        <v>7237</v>
      </c>
      <c r="P23" s="34">
        <v>45334</v>
      </c>
      <c r="Q23" s="35">
        <v>43185</v>
      </c>
      <c r="R23" s="30">
        <v>46322</v>
      </c>
      <c r="S23" s="31">
        <v>43528</v>
      </c>
      <c r="T23" s="30">
        <v>32793</v>
      </c>
      <c r="U23" s="31">
        <v>31120</v>
      </c>
      <c r="V23" s="32">
        <v>236236.54</v>
      </c>
      <c r="W23" s="31">
        <v>227299.51</v>
      </c>
      <c r="X23" s="30">
        <v>73384</v>
      </c>
      <c r="Y23" s="31">
        <v>68206</v>
      </c>
      <c r="Z23" s="34">
        <v>103666</v>
      </c>
      <c r="AA23" s="35">
        <v>98238</v>
      </c>
      <c r="AB23" s="30">
        <v>49603</v>
      </c>
      <c r="AC23" s="31">
        <v>47395</v>
      </c>
      <c r="AD23" s="30">
        <v>72024</v>
      </c>
      <c r="AE23" s="59">
        <v>66297</v>
      </c>
      <c r="AF23" s="81">
        <v>144507</v>
      </c>
      <c r="AG23" s="31">
        <v>139967</v>
      </c>
      <c r="AH23" s="32">
        <v>155798</v>
      </c>
      <c r="AI23" s="59">
        <v>151357</v>
      </c>
      <c r="AJ23" s="95">
        <v>33913</v>
      </c>
      <c r="AK23" s="96">
        <v>32051</v>
      </c>
      <c r="AL23" s="97">
        <v>0</v>
      </c>
      <c r="AM23" s="98">
        <v>0</v>
      </c>
      <c r="AN23" s="95">
        <v>70782</v>
      </c>
      <c r="AO23" s="96">
        <v>67451</v>
      </c>
      <c r="AP23" s="77">
        <v>117666</v>
      </c>
      <c r="AQ23" s="78">
        <v>113747</v>
      </c>
      <c r="AR23" s="81">
        <v>28778.22</v>
      </c>
      <c r="AS23" s="31">
        <v>25327.73</v>
      </c>
      <c r="AT23" s="32">
        <v>4638</v>
      </c>
      <c r="AU23" s="59">
        <v>4475</v>
      </c>
      <c r="AV23" s="95">
        <v>9990</v>
      </c>
      <c r="AW23" s="96">
        <v>9896</v>
      </c>
      <c r="AX23" s="32">
        <v>21903.24</v>
      </c>
      <c r="AY23" s="59">
        <v>21013.93</v>
      </c>
      <c r="AZ23" s="81">
        <v>6381</v>
      </c>
      <c r="BA23" s="31">
        <v>6021</v>
      </c>
      <c r="BB23" s="77">
        <v>0</v>
      </c>
      <c r="BC23" s="78">
        <v>0</v>
      </c>
      <c r="BD23" s="77">
        <f t="shared" si="4"/>
        <v>2028127.83</v>
      </c>
      <c r="BE23" s="78">
        <f t="shared" si="5"/>
        <v>1933808.17</v>
      </c>
    </row>
    <row r="24" spans="1:57" ht="12.75" customHeight="1" x14ac:dyDescent="0.25">
      <c r="A24" s="19" t="s">
        <v>86</v>
      </c>
      <c r="B24" s="20" t="s">
        <v>87</v>
      </c>
      <c r="C24" s="21" t="s">
        <v>88</v>
      </c>
      <c r="D24" s="90">
        <v>4491</v>
      </c>
      <c r="E24" s="91">
        <v>4284</v>
      </c>
      <c r="F24" s="30">
        <v>18</v>
      </c>
      <c r="G24" s="31">
        <v>18</v>
      </c>
      <c r="H24" s="92">
        <v>0</v>
      </c>
      <c r="I24" s="93">
        <v>0</v>
      </c>
      <c r="J24" s="34">
        <v>55</v>
      </c>
      <c r="K24" s="35">
        <v>55</v>
      </c>
      <c r="L24" s="30">
        <v>0</v>
      </c>
      <c r="M24" s="31">
        <v>0</v>
      </c>
      <c r="N24" s="30">
        <v>0</v>
      </c>
      <c r="O24" s="31">
        <v>0</v>
      </c>
      <c r="P24" s="34">
        <v>0</v>
      </c>
      <c r="Q24" s="35">
        <v>0</v>
      </c>
      <c r="R24" s="30">
        <v>0</v>
      </c>
      <c r="S24" s="31">
        <v>0</v>
      </c>
      <c r="T24" s="30">
        <v>84</v>
      </c>
      <c r="U24" s="31">
        <v>84</v>
      </c>
      <c r="V24" s="32">
        <v>27.78</v>
      </c>
      <c r="W24" s="31">
        <v>27.78</v>
      </c>
      <c r="X24" s="30">
        <v>5269</v>
      </c>
      <c r="Y24" s="31">
        <v>5269</v>
      </c>
      <c r="Z24" s="34">
        <v>332</v>
      </c>
      <c r="AA24" s="35">
        <v>332</v>
      </c>
      <c r="AB24" s="30">
        <v>0</v>
      </c>
      <c r="AC24" s="31">
        <v>0</v>
      </c>
      <c r="AD24" s="30">
        <v>1624</v>
      </c>
      <c r="AE24" s="59">
        <v>1624</v>
      </c>
      <c r="AF24" s="81">
        <v>10526</v>
      </c>
      <c r="AG24" s="31">
        <v>10210</v>
      </c>
      <c r="AH24" s="32">
        <v>7318</v>
      </c>
      <c r="AI24" s="59">
        <v>7318</v>
      </c>
      <c r="AJ24" s="95">
        <v>17082</v>
      </c>
      <c r="AK24" s="96">
        <v>18927</v>
      </c>
      <c r="AL24" s="97">
        <v>0</v>
      </c>
      <c r="AM24" s="98">
        <v>0</v>
      </c>
      <c r="AN24" s="95">
        <v>0</v>
      </c>
      <c r="AO24" s="96">
        <v>0</v>
      </c>
      <c r="AP24" s="77">
        <v>1261</v>
      </c>
      <c r="AQ24" s="78">
        <v>1261</v>
      </c>
      <c r="AR24" s="81">
        <v>0</v>
      </c>
      <c r="AS24" s="31">
        <v>0</v>
      </c>
      <c r="AT24" s="32"/>
      <c r="AU24" s="59"/>
      <c r="AV24" s="95">
        <v>0</v>
      </c>
      <c r="AW24" s="96">
        <v>0</v>
      </c>
      <c r="AX24" s="32">
        <v>43476.38</v>
      </c>
      <c r="AY24" s="59">
        <v>43476.38</v>
      </c>
      <c r="AZ24" s="81">
        <v>84684</v>
      </c>
      <c r="BA24" s="31">
        <v>84684</v>
      </c>
      <c r="BB24" s="77">
        <v>0</v>
      </c>
      <c r="BC24" s="78">
        <v>0</v>
      </c>
      <c r="BD24" s="77">
        <f t="shared" si="4"/>
        <v>176248.16</v>
      </c>
      <c r="BE24" s="78">
        <f t="shared" si="5"/>
        <v>177570.16</v>
      </c>
    </row>
    <row r="25" spans="1:57" ht="12.75" customHeight="1" x14ac:dyDescent="0.25">
      <c r="A25" s="19" t="s">
        <v>89</v>
      </c>
      <c r="B25" s="20" t="s">
        <v>90</v>
      </c>
      <c r="C25" s="21" t="s">
        <v>91</v>
      </c>
      <c r="D25" s="90">
        <v>229184</v>
      </c>
      <c r="E25" s="91">
        <v>258871</v>
      </c>
      <c r="F25" s="30">
        <v>85432</v>
      </c>
      <c r="G25" s="31">
        <v>84188</v>
      </c>
      <c r="H25" s="92">
        <v>63837</v>
      </c>
      <c r="I25" s="93">
        <v>78579</v>
      </c>
      <c r="J25" s="30">
        <v>43210</v>
      </c>
      <c r="K25" s="35">
        <v>130409</v>
      </c>
      <c r="L25" s="30">
        <v>102101</v>
      </c>
      <c r="M25" s="31">
        <v>225808</v>
      </c>
      <c r="N25" s="30">
        <v>24922.94</v>
      </c>
      <c r="O25" s="31">
        <v>199323</v>
      </c>
      <c r="P25" s="34">
        <v>45098</v>
      </c>
      <c r="Q25" s="35">
        <v>124938</v>
      </c>
      <c r="R25" s="30">
        <v>7567</v>
      </c>
      <c r="S25" s="31">
        <v>5810</v>
      </c>
      <c r="T25" s="30">
        <v>94333</v>
      </c>
      <c r="U25" s="31">
        <v>6176</v>
      </c>
      <c r="V25" s="32">
        <v>1100190.56</v>
      </c>
      <c r="W25" s="31">
        <v>509714.38</v>
      </c>
      <c r="X25" s="30">
        <v>5709</v>
      </c>
      <c r="Y25" s="31">
        <v>5144</v>
      </c>
      <c r="Z25" s="34">
        <v>14145</v>
      </c>
      <c r="AA25" s="35">
        <v>18718</v>
      </c>
      <c r="AB25" s="30">
        <v>8561</v>
      </c>
      <c r="AC25" s="31">
        <v>48369</v>
      </c>
      <c r="AD25" s="30">
        <v>26068</v>
      </c>
      <c r="AE25" s="59">
        <v>5734</v>
      </c>
      <c r="AF25" s="81">
        <v>45688</v>
      </c>
      <c r="AG25" s="31">
        <v>16971</v>
      </c>
      <c r="AH25" s="32">
        <v>45083</v>
      </c>
      <c r="AI25" s="59">
        <v>35039</v>
      </c>
      <c r="AJ25" s="95">
        <v>203909</v>
      </c>
      <c r="AK25" s="96">
        <v>9373</v>
      </c>
      <c r="AL25" s="97">
        <v>11884.44845</v>
      </c>
      <c r="AM25" s="98">
        <v>6602</v>
      </c>
      <c r="AN25" s="95">
        <v>94552</v>
      </c>
      <c r="AO25" s="96">
        <v>35675</v>
      </c>
      <c r="AP25" s="77">
        <v>17352</v>
      </c>
      <c r="AQ25" s="78">
        <v>20482</v>
      </c>
      <c r="AR25" s="81">
        <v>74612.78</v>
      </c>
      <c r="AS25" s="31">
        <v>138681.69</v>
      </c>
      <c r="AT25" s="32">
        <v>486</v>
      </c>
      <c r="AU25" s="59">
        <v>915</v>
      </c>
      <c r="AV25" s="95">
        <v>27425</v>
      </c>
      <c r="AW25" s="96">
        <v>39694</v>
      </c>
      <c r="AX25" s="32">
        <v>7529.99</v>
      </c>
      <c r="AY25" s="59">
        <v>22178.29</v>
      </c>
      <c r="AZ25" s="81">
        <v>29241</v>
      </c>
      <c r="BA25" s="31">
        <v>32637</v>
      </c>
      <c r="BB25" s="77">
        <v>6530.2920000000004</v>
      </c>
      <c r="BC25" s="78">
        <v>2047.0039999999999</v>
      </c>
      <c r="BD25" s="77">
        <f t="shared" si="4"/>
        <v>2414652.0104499999</v>
      </c>
      <c r="BE25" s="78">
        <f t="shared" si="5"/>
        <v>2062076.3640000001</v>
      </c>
    </row>
    <row r="26" spans="1:57" ht="12.75" customHeight="1" x14ac:dyDescent="0.25">
      <c r="A26" s="19" t="s">
        <v>92</v>
      </c>
      <c r="B26" s="20" t="s">
        <v>93</v>
      </c>
      <c r="C26" s="21" t="s">
        <v>94</v>
      </c>
      <c r="D26" s="90">
        <v>645</v>
      </c>
      <c r="E26" s="91">
        <v>6380</v>
      </c>
      <c r="F26" s="30">
        <v>0</v>
      </c>
      <c r="G26" s="31">
        <v>50</v>
      </c>
      <c r="H26" s="92">
        <v>0</v>
      </c>
      <c r="I26" s="93">
        <v>0</v>
      </c>
      <c r="J26" s="30">
        <v>0</v>
      </c>
      <c r="K26" s="31">
        <v>716</v>
      </c>
      <c r="L26" s="30">
        <v>120</v>
      </c>
      <c r="M26" s="31">
        <v>120</v>
      </c>
      <c r="N26" s="30">
        <v>0</v>
      </c>
      <c r="O26" s="31">
        <v>169</v>
      </c>
      <c r="P26" s="34">
        <v>765</v>
      </c>
      <c r="Q26" s="35">
        <v>747</v>
      </c>
      <c r="R26" s="30">
        <v>0</v>
      </c>
      <c r="S26" s="31">
        <v>0</v>
      </c>
      <c r="T26" s="30">
        <v>0</v>
      </c>
      <c r="U26" s="31">
        <v>0</v>
      </c>
      <c r="V26" s="32">
        <v>332.03</v>
      </c>
      <c r="W26" s="31">
        <v>316.19</v>
      </c>
      <c r="X26" s="30">
        <v>0</v>
      </c>
      <c r="Y26" s="31">
        <v>0</v>
      </c>
      <c r="Z26" s="34">
        <v>0</v>
      </c>
      <c r="AA26" s="35">
        <v>71</v>
      </c>
      <c r="AB26" s="30">
        <v>0</v>
      </c>
      <c r="AC26" s="31">
        <v>0</v>
      </c>
      <c r="AD26" s="30">
        <v>0</v>
      </c>
      <c r="AE26" s="59">
        <v>0</v>
      </c>
      <c r="AF26" s="81">
        <v>0</v>
      </c>
      <c r="AG26" s="31">
        <v>50</v>
      </c>
      <c r="AH26" s="32">
        <v>9</v>
      </c>
      <c r="AI26" s="59">
        <v>7</v>
      </c>
      <c r="AJ26" s="95">
        <v>0</v>
      </c>
      <c r="AK26" s="96">
        <v>0</v>
      </c>
      <c r="AL26" s="97">
        <v>0</v>
      </c>
      <c r="AM26" s="98">
        <v>0</v>
      </c>
      <c r="AN26" s="95">
        <v>5119</v>
      </c>
      <c r="AO26" s="96">
        <v>0</v>
      </c>
      <c r="AP26" s="77">
        <v>261</v>
      </c>
      <c r="AQ26" s="78">
        <v>170</v>
      </c>
      <c r="AR26" s="81">
        <v>3545.63</v>
      </c>
      <c r="AS26" s="31">
        <v>2564.0100000000002</v>
      </c>
      <c r="AT26" s="32"/>
      <c r="AU26" s="59"/>
      <c r="AV26" s="95">
        <v>0</v>
      </c>
      <c r="AW26" s="96">
        <v>0</v>
      </c>
      <c r="AX26" s="32">
        <v>0</v>
      </c>
      <c r="AY26" s="59">
        <v>0</v>
      </c>
      <c r="AZ26" s="81">
        <v>0</v>
      </c>
      <c r="BA26" s="31">
        <v>0</v>
      </c>
      <c r="BB26" s="77">
        <v>0</v>
      </c>
      <c r="BC26" s="78">
        <v>0</v>
      </c>
      <c r="BD26" s="77">
        <f t="shared" si="4"/>
        <v>10796.660000000002</v>
      </c>
      <c r="BE26" s="78">
        <f t="shared" si="5"/>
        <v>11360.2</v>
      </c>
    </row>
    <row r="27" spans="1:57" ht="12.75" customHeight="1" x14ac:dyDescent="0.25">
      <c r="A27" s="33" t="s">
        <v>95</v>
      </c>
      <c r="B27" s="20" t="s">
        <v>96</v>
      </c>
      <c r="C27" s="21" t="s">
        <v>97</v>
      </c>
      <c r="D27" s="27">
        <f>SUM(D28:D33)</f>
        <v>40</v>
      </c>
      <c r="E27" s="26">
        <f t="shared" ref="E27:BE27" si="7">SUM(E28:E33)</f>
        <v>40</v>
      </c>
      <c r="F27" s="29">
        <f t="shared" si="7"/>
        <v>88</v>
      </c>
      <c r="G27" s="26">
        <f t="shared" si="7"/>
        <v>88</v>
      </c>
      <c r="H27" s="29">
        <f t="shared" si="7"/>
        <v>0</v>
      </c>
      <c r="I27" s="26">
        <f t="shared" si="7"/>
        <v>0</v>
      </c>
      <c r="J27" s="29">
        <f t="shared" si="7"/>
        <v>12757</v>
      </c>
      <c r="K27" s="26">
        <f t="shared" si="7"/>
        <v>12757</v>
      </c>
      <c r="L27" s="29">
        <f t="shared" si="7"/>
        <v>6713</v>
      </c>
      <c r="M27" s="26">
        <f t="shared" si="7"/>
        <v>6813</v>
      </c>
      <c r="N27" s="29">
        <f t="shared" si="7"/>
        <v>32</v>
      </c>
      <c r="O27" s="26">
        <f t="shared" si="7"/>
        <v>32</v>
      </c>
      <c r="P27" s="29">
        <f t="shared" si="7"/>
        <v>581</v>
      </c>
      <c r="Q27" s="26">
        <f t="shared" si="7"/>
        <v>581</v>
      </c>
      <c r="R27" s="29">
        <f t="shared" si="7"/>
        <v>0</v>
      </c>
      <c r="S27" s="26">
        <f t="shared" si="7"/>
        <v>0</v>
      </c>
      <c r="T27" s="29">
        <f t="shared" si="7"/>
        <v>400</v>
      </c>
      <c r="U27" s="26">
        <f t="shared" si="7"/>
        <v>400</v>
      </c>
      <c r="V27" s="27">
        <v>20</v>
      </c>
      <c r="W27" s="26">
        <v>20</v>
      </c>
      <c r="X27" s="27">
        <f t="shared" si="7"/>
        <v>0</v>
      </c>
      <c r="Y27" s="26">
        <f t="shared" si="7"/>
        <v>0</v>
      </c>
      <c r="Z27" s="29">
        <f t="shared" si="7"/>
        <v>600</v>
      </c>
      <c r="AA27" s="26">
        <f t="shared" si="7"/>
        <v>600</v>
      </c>
      <c r="AB27" s="29">
        <f t="shared" si="7"/>
        <v>0</v>
      </c>
      <c r="AC27" s="26">
        <f t="shared" si="7"/>
        <v>0</v>
      </c>
      <c r="AD27" s="29">
        <f t="shared" si="7"/>
        <v>0</v>
      </c>
      <c r="AE27" s="28">
        <f t="shared" si="7"/>
        <v>0</v>
      </c>
      <c r="AF27" s="25">
        <f t="shared" si="7"/>
        <v>5109</v>
      </c>
      <c r="AG27" s="26">
        <f t="shared" si="7"/>
        <v>5109</v>
      </c>
      <c r="AH27" s="27">
        <f t="shared" si="7"/>
        <v>3902</v>
      </c>
      <c r="AI27" s="28">
        <f t="shared" si="7"/>
        <v>3902</v>
      </c>
      <c r="AJ27" s="25">
        <f t="shared" si="7"/>
        <v>300</v>
      </c>
      <c r="AK27" s="96">
        <f t="shared" si="7"/>
        <v>300</v>
      </c>
      <c r="AL27" s="27">
        <f t="shared" si="7"/>
        <v>0</v>
      </c>
      <c r="AM27" s="28">
        <f t="shared" si="7"/>
        <v>0</v>
      </c>
      <c r="AN27" s="25">
        <f t="shared" si="7"/>
        <v>96</v>
      </c>
      <c r="AO27" s="26">
        <f t="shared" si="7"/>
        <v>96</v>
      </c>
      <c r="AP27" s="27">
        <f t="shared" si="7"/>
        <v>0</v>
      </c>
      <c r="AQ27" s="28">
        <f t="shared" si="7"/>
        <v>0</v>
      </c>
      <c r="AR27" s="25">
        <f t="shared" si="7"/>
        <v>0</v>
      </c>
      <c r="AS27" s="26">
        <f t="shared" si="7"/>
        <v>0</v>
      </c>
      <c r="AT27" s="27">
        <v>0</v>
      </c>
      <c r="AU27" s="28">
        <v>0</v>
      </c>
      <c r="AV27" s="25">
        <f t="shared" si="7"/>
        <v>0</v>
      </c>
      <c r="AW27" s="26">
        <f t="shared" si="7"/>
        <v>0</v>
      </c>
      <c r="AX27" s="25">
        <f t="shared" si="7"/>
        <v>0</v>
      </c>
      <c r="AY27" s="28">
        <f t="shared" si="7"/>
        <v>0</v>
      </c>
      <c r="AZ27" s="25">
        <f t="shared" si="7"/>
        <v>0</v>
      </c>
      <c r="BA27" s="26">
        <f t="shared" si="7"/>
        <v>0</v>
      </c>
      <c r="BB27" s="27">
        <f t="shared" si="7"/>
        <v>400</v>
      </c>
      <c r="BC27" s="26">
        <f t="shared" si="7"/>
        <v>400</v>
      </c>
      <c r="BD27" s="27">
        <f t="shared" si="7"/>
        <v>31038</v>
      </c>
      <c r="BE27" s="26">
        <f t="shared" si="7"/>
        <v>31138</v>
      </c>
    </row>
    <row r="28" spans="1:57" ht="12.75" customHeight="1" x14ac:dyDescent="0.25">
      <c r="A28" s="19" t="s">
        <v>98</v>
      </c>
      <c r="B28" s="20" t="s">
        <v>99</v>
      </c>
      <c r="C28" s="21" t="s">
        <v>100</v>
      </c>
      <c r="D28" s="90">
        <v>0</v>
      </c>
      <c r="E28" s="91">
        <v>0</v>
      </c>
      <c r="F28" s="30">
        <v>0</v>
      </c>
      <c r="G28" s="31">
        <v>0</v>
      </c>
      <c r="H28" s="92">
        <v>0</v>
      </c>
      <c r="I28" s="93">
        <v>0</v>
      </c>
      <c r="J28" s="30">
        <v>0</v>
      </c>
      <c r="K28" s="31">
        <v>0</v>
      </c>
      <c r="L28" s="30">
        <v>0</v>
      </c>
      <c r="M28" s="31">
        <v>100</v>
      </c>
      <c r="N28" s="30">
        <v>0</v>
      </c>
      <c r="O28" s="31">
        <v>0</v>
      </c>
      <c r="P28" s="34">
        <v>0</v>
      </c>
      <c r="Q28" s="35">
        <v>0</v>
      </c>
      <c r="R28" s="30">
        <v>0</v>
      </c>
      <c r="S28" s="31">
        <v>0</v>
      </c>
      <c r="T28" s="30">
        <v>0</v>
      </c>
      <c r="U28" s="31">
        <v>0</v>
      </c>
      <c r="V28" s="32">
        <v>20</v>
      </c>
      <c r="W28" s="31">
        <v>20</v>
      </c>
      <c r="X28" s="30">
        <v>0</v>
      </c>
      <c r="Y28" s="31">
        <v>0</v>
      </c>
      <c r="Z28" s="34">
        <v>0</v>
      </c>
      <c r="AA28" s="35">
        <v>0</v>
      </c>
      <c r="AB28" s="30">
        <v>0</v>
      </c>
      <c r="AC28" s="31">
        <v>0</v>
      </c>
      <c r="AD28" s="30">
        <v>0</v>
      </c>
      <c r="AE28" s="59">
        <v>0</v>
      </c>
      <c r="AF28" s="81">
        <v>80</v>
      </c>
      <c r="AG28" s="31">
        <v>80</v>
      </c>
      <c r="AH28" s="32">
        <v>200</v>
      </c>
      <c r="AI28" s="59">
        <v>200</v>
      </c>
      <c r="AJ28" s="95">
        <v>300</v>
      </c>
      <c r="AK28" s="96">
        <v>300</v>
      </c>
      <c r="AL28" s="97">
        <v>0</v>
      </c>
      <c r="AM28" s="98">
        <v>0</v>
      </c>
      <c r="AN28" s="95">
        <v>0</v>
      </c>
      <c r="AO28" s="96">
        <v>0</v>
      </c>
      <c r="AP28" s="77">
        <v>0</v>
      </c>
      <c r="AQ28" s="78">
        <v>0</v>
      </c>
      <c r="AR28" s="81">
        <v>0</v>
      </c>
      <c r="AS28" s="31">
        <v>0</v>
      </c>
      <c r="AT28" s="32"/>
      <c r="AU28" s="59"/>
      <c r="AV28" s="81">
        <v>0</v>
      </c>
      <c r="AW28" s="31">
        <v>0</v>
      </c>
      <c r="AX28" s="32">
        <v>0</v>
      </c>
      <c r="AY28" s="59">
        <v>0</v>
      </c>
      <c r="AZ28" s="81">
        <v>0</v>
      </c>
      <c r="BA28" s="31">
        <v>0</v>
      </c>
      <c r="BB28" s="77">
        <v>400</v>
      </c>
      <c r="BC28" s="78">
        <v>400</v>
      </c>
      <c r="BD28" s="77">
        <f t="shared" si="4"/>
        <v>1000</v>
      </c>
      <c r="BE28" s="78">
        <f t="shared" si="5"/>
        <v>1100</v>
      </c>
    </row>
    <row r="29" spans="1:57" ht="12.75" customHeight="1" x14ac:dyDescent="0.25">
      <c r="A29" s="19" t="s">
        <v>101</v>
      </c>
      <c r="B29" s="20" t="s">
        <v>102</v>
      </c>
      <c r="C29" s="21" t="s">
        <v>103</v>
      </c>
      <c r="D29" s="90">
        <v>40</v>
      </c>
      <c r="E29" s="91">
        <v>40</v>
      </c>
      <c r="F29" s="30">
        <v>0</v>
      </c>
      <c r="G29" s="31">
        <v>0</v>
      </c>
      <c r="H29" s="92">
        <v>0</v>
      </c>
      <c r="I29" s="93">
        <v>0</v>
      </c>
      <c r="J29" s="30">
        <v>12657</v>
      </c>
      <c r="K29" s="31">
        <v>12657</v>
      </c>
      <c r="L29" s="30">
        <v>0</v>
      </c>
      <c r="M29" s="31">
        <v>0</v>
      </c>
      <c r="N29" s="30">
        <v>0</v>
      </c>
      <c r="O29" s="31">
        <v>0</v>
      </c>
      <c r="P29" s="34">
        <v>0</v>
      </c>
      <c r="Q29" s="35">
        <v>0</v>
      </c>
      <c r="R29" s="30">
        <v>0</v>
      </c>
      <c r="S29" s="31">
        <v>0</v>
      </c>
      <c r="T29" s="30">
        <v>0</v>
      </c>
      <c r="U29" s="31">
        <v>0</v>
      </c>
      <c r="V29" s="32">
        <v>0</v>
      </c>
      <c r="W29" s="31">
        <v>0</v>
      </c>
      <c r="X29" s="30">
        <v>0</v>
      </c>
      <c r="Y29" s="31">
        <v>0</v>
      </c>
      <c r="Z29" s="34">
        <v>600</v>
      </c>
      <c r="AA29" s="35">
        <v>600</v>
      </c>
      <c r="AB29" s="30">
        <v>0</v>
      </c>
      <c r="AC29" s="31">
        <v>0</v>
      </c>
      <c r="AD29" s="30">
        <v>0</v>
      </c>
      <c r="AE29" s="59">
        <v>0</v>
      </c>
      <c r="AF29" s="81">
        <v>4929</v>
      </c>
      <c r="AG29" s="31">
        <v>4929</v>
      </c>
      <c r="AH29" s="32">
        <v>5</v>
      </c>
      <c r="AI29" s="59">
        <v>5</v>
      </c>
      <c r="AJ29" s="95">
        <v>0</v>
      </c>
      <c r="AK29" s="96">
        <v>0</v>
      </c>
      <c r="AL29" s="97">
        <v>0</v>
      </c>
      <c r="AM29" s="98">
        <v>0</v>
      </c>
      <c r="AN29" s="95">
        <v>0</v>
      </c>
      <c r="AO29" s="96">
        <v>0</v>
      </c>
      <c r="AP29" s="77">
        <v>0</v>
      </c>
      <c r="AQ29" s="78">
        <v>0</v>
      </c>
      <c r="AR29" s="81">
        <v>0</v>
      </c>
      <c r="AS29" s="31">
        <v>0</v>
      </c>
      <c r="AT29" s="32"/>
      <c r="AU29" s="59"/>
      <c r="AV29" s="81">
        <v>0</v>
      </c>
      <c r="AW29" s="31">
        <v>0</v>
      </c>
      <c r="AX29" s="32">
        <v>0</v>
      </c>
      <c r="AY29" s="59">
        <v>0</v>
      </c>
      <c r="AZ29" s="81">
        <v>0</v>
      </c>
      <c r="BA29" s="31">
        <v>0</v>
      </c>
      <c r="BB29" s="77">
        <v>0</v>
      </c>
      <c r="BC29" s="78">
        <v>0</v>
      </c>
      <c r="BD29" s="77">
        <f t="shared" si="4"/>
        <v>18231</v>
      </c>
      <c r="BE29" s="78">
        <f t="shared" si="5"/>
        <v>18231</v>
      </c>
    </row>
    <row r="30" spans="1:57" ht="12.75" customHeight="1" x14ac:dyDescent="0.25">
      <c r="A30" s="19" t="s">
        <v>104</v>
      </c>
      <c r="B30" s="20" t="s">
        <v>105</v>
      </c>
      <c r="C30" s="21" t="s">
        <v>106</v>
      </c>
      <c r="D30" s="90">
        <v>0</v>
      </c>
      <c r="E30" s="91">
        <v>0</v>
      </c>
      <c r="F30" s="30">
        <v>38</v>
      </c>
      <c r="G30" s="31">
        <v>38</v>
      </c>
      <c r="H30" s="92">
        <v>0</v>
      </c>
      <c r="I30" s="93">
        <v>0</v>
      </c>
      <c r="J30" s="30">
        <v>0</v>
      </c>
      <c r="K30" s="31">
        <v>0</v>
      </c>
      <c r="L30" s="30">
        <v>0</v>
      </c>
      <c r="M30" s="31">
        <v>0</v>
      </c>
      <c r="N30" s="30">
        <v>0</v>
      </c>
      <c r="O30" s="31">
        <v>0</v>
      </c>
      <c r="P30" s="34">
        <v>0</v>
      </c>
      <c r="Q30" s="35">
        <v>0</v>
      </c>
      <c r="R30" s="30">
        <v>0</v>
      </c>
      <c r="S30" s="31">
        <v>0</v>
      </c>
      <c r="T30" s="30">
        <v>0</v>
      </c>
      <c r="U30" s="31">
        <v>0</v>
      </c>
      <c r="V30" s="32">
        <v>0</v>
      </c>
      <c r="W30" s="31">
        <v>0</v>
      </c>
      <c r="X30" s="30">
        <v>0</v>
      </c>
      <c r="Y30" s="31">
        <v>0</v>
      </c>
      <c r="Z30" s="34">
        <v>0</v>
      </c>
      <c r="AA30" s="35">
        <v>0</v>
      </c>
      <c r="AB30" s="30">
        <v>0</v>
      </c>
      <c r="AC30" s="31">
        <v>0</v>
      </c>
      <c r="AD30" s="30">
        <v>0</v>
      </c>
      <c r="AE30" s="59">
        <v>0</v>
      </c>
      <c r="AF30" s="81">
        <v>0</v>
      </c>
      <c r="AG30" s="31">
        <v>0</v>
      </c>
      <c r="AH30" s="32">
        <v>0</v>
      </c>
      <c r="AI30" s="59">
        <v>0</v>
      </c>
      <c r="AJ30" s="95">
        <v>0</v>
      </c>
      <c r="AK30" s="96">
        <v>0</v>
      </c>
      <c r="AL30" s="97">
        <v>0</v>
      </c>
      <c r="AM30" s="98">
        <v>0</v>
      </c>
      <c r="AN30" s="95">
        <v>96</v>
      </c>
      <c r="AO30" s="96">
        <v>96</v>
      </c>
      <c r="AP30" s="77">
        <v>0</v>
      </c>
      <c r="AQ30" s="78">
        <v>0</v>
      </c>
      <c r="AR30" s="81">
        <v>0</v>
      </c>
      <c r="AS30" s="31">
        <v>0</v>
      </c>
      <c r="AT30" s="32"/>
      <c r="AU30" s="59"/>
      <c r="AV30" s="81">
        <v>0</v>
      </c>
      <c r="AW30" s="31">
        <v>0</v>
      </c>
      <c r="AX30" s="32">
        <v>0</v>
      </c>
      <c r="AY30" s="59">
        <v>0</v>
      </c>
      <c r="AZ30" s="81">
        <v>0</v>
      </c>
      <c r="BA30" s="31">
        <v>0</v>
      </c>
      <c r="BB30" s="77">
        <v>0</v>
      </c>
      <c r="BC30" s="78">
        <v>0</v>
      </c>
      <c r="BD30" s="77">
        <f t="shared" si="4"/>
        <v>134</v>
      </c>
      <c r="BE30" s="78">
        <f t="shared" si="5"/>
        <v>134</v>
      </c>
    </row>
    <row r="31" spans="1:57" ht="12.75" customHeight="1" x14ac:dyDescent="0.25">
      <c r="A31" s="19" t="s">
        <v>107</v>
      </c>
      <c r="B31" s="20" t="s">
        <v>108</v>
      </c>
      <c r="C31" s="21" t="s">
        <v>109</v>
      </c>
      <c r="D31" s="90">
        <v>0</v>
      </c>
      <c r="E31" s="91">
        <v>0</v>
      </c>
      <c r="F31" s="30">
        <v>0</v>
      </c>
      <c r="G31" s="31">
        <v>0</v>
      </c>
      <c r="H31" s="92">
        <v>0</v>
      </c>
      <c r="I31" s="93">
        <v>0</v>
      </c>
      <c r="J31" s="30">
        <v>0</v>
      </c>
      <c r="K31" s="31">
        <v>0</v>
      </c>
      <c r="L31" s="30">
        <v>0</v>
      </c>
      <c r="M31" s="31">
        <v>0</v>
      </c>
      <c r="N31" s="30">
        <v>0</v>
      </c>
      <c r="O31" s="31">
        <v>0</v>
      </c>
      <c r="P31" s="34">
        <v>0</v>
      </c>
      <c r="Q31" s="35">
        <v>0</v>
      </c>
      <c r="R31" s="30">
        <v>0</v>
      </c>
      <c r="S31" s="31">
        <v>0</v>
      </c>
      <c r="T31" s="30">
        <v>0</v>
      </c>
      <c r="U31" s="31">
        <v>0</v>
      </c>
      <c r="V31" s="32">
        <v>0</v>
      </c>
      <c r="W31" s="31">
        <v>0</v>
      </c>
      <c r="X31" s="30">
        <v>0</v>
      </c>
      <c r="Y31" s="31">
        <v>0</v>
      </c>
      <c r="Z31" s="34">
        <v>0</v>
      </c>
      <c r="AA31" s="35">
        <v>0</v>
      </c>
      <c r="AB31" s="30">
        <v>0</v>
      </c>
      <c r="AC31" s="31">
        <v>0</v>
      </c>
      <c r="AD31" s="30">
        <v>0</v>
      </c>
      <c r="AE31" s="59">
        <v>0</v>
      </c>
      <c r="AF31" s="81">
        <v>0</v>
      </c>
      <c r="AG31" s="31">
        <v>0</v>
      </c>
      <c r="AH31" s="32">
        <v>0</v>
      </c>
      <c r="AI31" s="59">
        <v>0</v>
      </c>
      <c r="AJ31" s="95">
        <v>0</v>
      </c>
      <c r="AK31" s="96">
        <v>0</v>
      </c>
      <c r="AL31" s="97">
        <v>0</v>
      </c>
      <c r="AM31" s="98">
        <v>0</v>
      </c>
      <c r="AN31" s="95">
        <v>0</v>
      </c>
      <c r="AO31" s="96">
        <v>0</v>
      </c>
      <c r="AP31" s="77">
        <v>0</v>
      </c>
      <c r="AQ31" s="78">
        <v>0</v>
      </c>
      <c r="AR31" s="81">
        <v>0</v>
      </c>
      <c r="AS31" s="31">
        <v>0</v>
      </c>
      <c r="AT31" s="32"/>
      <c r="AU31" s="59"/>
      <c r="AV31" s="81">
        <v>0</v>
      </c>
      <c r="AW31" s="31">
        <v>0</v>
      </c>
      <c r="AX31" s="32">
        <v>0</v>
      </c>
      <c r="AY31" s="59">
        <v>0</v>
      </c>
      <c r="AZ31" s="81">
        <v>0</v>
      </c>
      <c r="BA31" s="31">
        <v>0</v>
      </c>
      <c r="BB31" s="77">
        <v>0</v>
      </c>
      <c r="BC31" s="78">
        <v>0</v>
      </c>
      <c r="BD31" s="77">
        <f t="shared" si="4"/>
        <v>0</v>
      </c>
      <c r="BE31" s="78">
        <f t="shared" si="5"/>
        <v>0</v>
      </c>
    </row>
    <row r="32" spans="1:57" ht="12.75" customHeight="1" x14ac:dyDescent="0.25">
      <c r="A32" s="19" t="s">
        <v>110</v>
      </c>
      <c r="B32" s="20" t="s">
        <v>111</v>
      </c>
      <c r="C32" s="21" t="s">
        <v>112</v>
      </c>
      <c r="D32" s="90">
        <v>0</v>
      </c>
      <c r="E32" s="91">
        <v>0</v>
      </c>
      <c r="F32" s="30">
        <v>0</v>
      </c>
      <c r="G32" s="31">
        <v>0</v>
      </c>
      <c r="H32" s="92">
        <v>0</v>
      </c>
      <c r="I32" s="93">
        <v>0</v>
      </c>
      <c r="J32" s="30">
        <v>0</v>
      </c>
      <c r="K32" s="31">
        <v>0</v>
      </c>
      <c r="L32" s="30">
        <v>6713</v>
      </c>
      <c r="M32" s="31">
        <v>6713</v>
      </c>
      <c r="N32" s="30">
        <v>0</v>
      </c>
      <c r="O32" s="31">
        <v>0</v>
      </c>
      <c r="P32" s="34">
        <v>0</v>
      </c>
      <c r="Q32" s="35">
        <v>0</v>
      </c>
      <c r="R32" s="30">
        <v>0</v>
      </c>
      <c r="S32" s="31">
        <v>0</v>
      </c>
      <c r="T32" s="30">
        <v>0</v>
      </c>
      <c r="U32" s="31">
        <v>0</v>
      </c>
      <c r="V32" s="32">
        <v>0</v>
      </c>
      <c r="W32" s="31">
        <v>0</v>
      </c>
      <c r="X32" s="30">
        <v>0</v>
      </c>
      <c r="Y32" s="31">
        <v>0</v>
      </c>
      <c r="Z32" s="34">
        <v>0</v>
      </c>
      <c r="AA32" s="35">
        <v>0</v>
      </c>
      <c r="AB32" s="30">
        <v>0</v>
      </c>
      <c r="AC32" s="31">
        <v>0</v>
      </c>
      <c r="AD32" s="30">
        <v>0</v>
      </c>
      <c r="AE32" s="59">
        <v>0</v>
      </c>
      <c r="AF32" s="81">
        <v>0</v>
      </c>
      <c r="AG32" s="31">
        <v>0</v>
      </c>
      <c r="AH32" s="32">
        <v>0</v>
      </c>
      <c r="AI32" s="59">
        <v>0</v>
      </c>
      <c r="AJ32" s="95">
        <v>0</v>
      </c>
      <c r="AK32" s="96">
        <v>0</v>
      </c>
      <c r="AL32" s="97">
        <v>0</v>
      </c>
      <c r="AM32" s="98">
        <v>0</v>
      </c>
      <c r="AN32" s="95">
        <v>0</v>
      </c>
      <c r="AO32" s="96">
        <v>0</v>
      </c>
      <c r="AP32" s="77">
        <v>0</v>
      </c>
      <c r="AQ32" s="78">
        <v>0</v>
      </c>
      <c r="AR32" s="81">
        <v>0</v>
      </c>
      <c r="AS32" s="31">
        <v>0</v>
      </c>
      <c r="AT32" s="32"/>
      <c r="AU32" s="59"/>
      <c r="AV32" s="81">
        <v>0</v>
      </c>
      <c r="AW32" s="31">
        <v>0</v>
      </c>
      <c r="AX32" s="32">
        <v>0</v>
      </c>
      <c r="AY32" s="59">
        <v>0</v>
      </c>
      <c r="AZ32" s="81">
        <v>0</v>
      </c>
      <c r="BA32" s="31">
        <v>0</v>
      </c>
      <c r="BB32" s="77">
        <v>0</v>
      </c>
      <c r="BC32" s="78">
        <v>0</v>
      </c>
      <c r="BD32" s="77">
        <f t="shared" si="4"/>
        <v>6713</v>
      </c>
      <c r="BE32" s="78">
        <f t="shared" si="5"/>
        <v>6713</v>
      </c>
    </row>
    <row r="33" spans="1:63" ht="12.75" customHeight="1" x14ac:dyDescent="0.25">
      <c r="A33" s="19" t="s">
        <v>113</v>
      </c>
      <c r="B33" s="20" t="s">
        <v>114</v>
      </c>
      <c r="C33" s="21" t="s">
        <v>115</v>
      </c>
      <c r="D33" s="90">
        <v>0</v>
      </c>
      <c r="E33" s="91">
        <v>0</v>
      </c>
      <c r="F33" s="30">
        <v>50</v>
      </c>
      <c r="G33" s="31">
        <v>50</v>
      </c>
      <c r="H33" s="92">
        <v>0</v>
      </c>
      <c r="I33" s="93">
        <v>0</v>
      </c>
      <c r="J33" s="30">
        <v>100</v>
      </c>
      <c r="K33" s="31">
        <v>100</v>
      </c>
      <c r="L33" s="30">
        <v>0</v>
      </c>
      <c r="M33" s="31">
        <v>0</v>
      </c>
      <c r="N33" s="30">
        <v>32</v>
      </c>
      <c r="O33" s="31">
        <v>32</v>
      </c>
      <c r="P33" s="34">
        <v>581</v>
      </c>
      <c r="Q33" s="35">
        <v>581</v>
      </c>
      <c r="R33" s="30">
        <v>0</v>
      </c>
      <c r="S33" s="31">
        <v>0</v>
      </c>
      <c r="T33" s="30">
        <v>400</v>
      </c>
      <c r="U33" s="31">
        <v>400</v>
      </c>
      <c r="V33" s="32">
        <v>0</v>
      </c>
      <c r="W33" s="31">
        <v>0</v>
      </c>
      <c r="X33" s="30">
        <v>0</v>
      </c>
      <c r="Y33" s="31">
        <v>0</v>
      </c>
      <c r="Z33" s="34">
        <v>0</v>
      </c>
      <c r="AA33" s="35">
        <v>0</v>
      </c>
      <c r="AB33" s="30">
        <v>0</v>
      </c>
      <c r="AC33" s="31">
        <v>0</v>
      </c>
      <c r="AD33" s="30">
        <v>0</v>
      </c>
      <c r="AE33" s="59">
        <v>0</v>
      </c>
      <c r="AF33" s="81">
        <v>100</v>
      </c>
      <c r="AG33" s="31">
        <v>100</v>
      </c>
      <c r="AH33" s="32">
        <v>3697</v>
      </c>
      <c r="AI33" s="59">
        <v>3697</v>
      </c>
      <c r="AJ33" s="95">
        <v>0</v>
      </c>
      <c r="AK33" s="96">
        <v>0</v>
      </c>
      <c r="AL33" s="97">
        <v>0</v>
      </c>
      <c r="AM33" s="98">
        <v>0</v>
      </c>
      <c r="AN33" s="95">
        <v>0</v>
      </c>
      <c r="AO33" s="96">
        <v>0</v>
      </c>
      <c r="AP33" s="77">
        <v>0</v>
      </c>
      <c r="AQ33" s="78">
        <v>0</v>
      </c>
      <c r="AR33" s="81">
        <v>0</v>
      </c>
      <c r="AS33" s="31">
        <v>0</v>
      </c>
      <c r="AT33" s="32"/>
      <c r="AU33" s="59"/>
      <c r="AV33" s="81">
        <v>0</v>
      </c>
      <c r="AW33" s="31">
        <v>0</v>
      </c>
      <c r="AX33" s="32">
        <v>0</v>
      </c>
      <c r="AY33" s="59">
        <v>0</v>
      </c>
      <c r="AZ33" s="81">
        <v>0</v>
      </c>
      <c r="BA33" s="31">
        <v>0</v>
      </c>
      <c r="BB33" s="77">
        <v>0</v>
      </c>
      <c r="BC33" s="78">
        <v>0</v>
      </c>
      <c r="BD33" s="77">
        <f t="shared" si="4"/>
        <v>4960</v>
      </c>
      <c r="BE33" s="78">
        <f t="shared" si="5"/>
        <v>4960</v>
      </c>
    </row>
    <row r="34" spans="1:63" ht="12.75" customHeight="1" x14ac:dyDescent="0.25">
      <c r="A34" s="33" t="s">
        <v>116</v>
      </c>
      <c r="B34" s="20" t="s">
        <v>117</v>
      </c>
      <c r="C34" s="21" t="s">
        <v>118</v>
      </c>
      <c r="D34" s="27">
        <f>SUM(D35:D45)</f>
        <v>-8915753</v>
      </c>
      <c r="E34" s="26">
        <f t="shared" ref="E34:BE34" si="8">SUM(E35:E45)</f>
        <v>-9552006</v>
      </c>
      <c r="F34" s="29">
        <f t="shared" si="8"/>
        <v>-1527455</v>
      </c>
      <c r="G34" s="26">
        <f t="shared" si="8"/>
        <v>-1644760</v>
      </c>
      <c r="H34" s="29">
        <f t="shared" si="8"/>
        <v>-822491</v>
      </c>
      <c r="I34" s="26">
        <f t="shared" si="8"/>
        <v>-873311</v>
      </c>
      <c r="J34" s="29">
        <f t="shared" si="8"/>
        <v>-5794167</v>
      </c>
      <c r="K34" s="26">
        <f t="shared" si="8"/>
        <v>-6405493</v>
      </c>
      <c r="L34" s="29">
        <f t="shared" si="8"/>
        <v>-3374767</v>
      </c>
      <c r="M34" s="26">
        <f t="shared" si="8"/>
        <v>-3818045</v>
      </c>
      <c r="N34" s="29">
        <f t="shared" si="8"/>
        <v>-1582953.1</v>
      </c>
      <c r="O34" s="26">
        <f t="shared" si="8"/>
        <v>-1683182</v>
      </c>
      <c r="P34" s="29">
        <f t="shared" si="8"/>
        <v>-636184</v>
      </c>
      <c r="Q34" s="26">
        <f t="shared" si="8"/>
        <v>-678390</v>
      </c>
      <c r="R34" s="29">
        <f t="shared" si="8"/>
        <v>-425300</v>
      </c>
      <c r="S34" s="26">
        <f t="shared" si="8"/>
        <v>-457232</v>
      </c>
      <c r="T34" s="29">
        <f t="shared" si="8"/>
        <v>-497827</v>
      </c>
      <c r="U34" s="26">
        <f t="shared" si="8"/>
        <v>-526272</v>
      </c>
      <c r="V34" s="27">
        <f t="shared" si="8"/>
        <v>-5101459.41</v>
      </c>
      <c r="W34" s="26">
        <f t="shared" si="8"/>
        <v>-5383318.3899999997</v>
      </c>
      <c r="X34" s="27">
        <f t="shared" si="8"/>
        <v>-2369157</v>
      </c>
      <c r="Y34" s="26">
        <f t="shared" si="8"/>
        <v>-2600635</v>
      </c>
      <c r="Z34" s="29">
        <f t="shared" si="8"/>
        <v>-2738063</v>
      </c>
      <c r="AA34" s="26">
        <f t="shared" si="8"/>
        <v>-3074968</v>
      </c>
      <c r="AB34" s="29">
        <f t="shared" si="8"/>
        <v>-1574935</v>
      </c>
      <c r="AC34" s="26">
        <f t="shared" si="8"/>
        <v>-1664590</v>
      </c>
      <c r="AD34" s="29">
        <f t="shared" si="8"/>
        <v>-1517018</v>
      </c>
      <c r="AE34" s="28">
        <f t="shared" si="8"/>
        <v>-1666798</v>
      </c>
      <c r="AF34" s="25">
        <f t="shared" si="8"/>
        <v>-6381970</v>
      </c>
      <c r="AG34" s="26">
        <f t="shared" si="8"/>
        <v>-7021875</v>
      </c>
      <c r="AH34" s="27">
        <f t="shared" si="8"/>
        <v>-4255102</v>
      </c>
      <c r="AI34" s="28">
        <f t="shared" si="8"/>
        <v>-4577727</v>
      </c>
      <c r="AJ34" s="25">
        <f t="shared" si="8"/>
        <v>-1748236</v>
      </c>
      <c r="AK34" s="96">
        <f t="shared" si="8"/>
        <v>-1909634</v>
      </c>
      <c r="AL34" s="27">
        <f t="shared" si="8"/>
        <v>-834033.20920000004</v>
      </c>
      <c r="AM34" s="28">
        <f t="shared" si="8"/>
        <v>-885676.3812200001</v>
      </c>
      <c r="AN34" s="25">
        <f t="shared" si="8"/>
        <v>-1760202</v>
      </c>
      <c r="AO34" s="26">
        <f t="shared" si="8"/>
        <v>-1852377</v>
      </c>
      <c r="AP34" s="27">
        <f t="shared" si="8"/>
        <v>-2544176</v>
      </c>
      <c r="AQ34" s="28">
        <f t="shared" si="8"/>
        <v>-2666227</v>
      </c>
      <c r="AR34" s="25">
        <f t="shared" si="8"/>
        <v>-423099.15</v>
      </c>
      <c r="AS34" s="26">
        <f t="shared" si="8"/>
        <v>-435601.63</v>
      </c>
      <c r="AT34" s="27">
        <v>-109750</v>
      </c>
      <c r="AU34" s="28">
        <v>-112981</v>
      </c>
      <c r="AV34" s="25">
        <f t="shared" si="8"/>
        <v>-99560</v>
      </c>
      <c r="AW34" s="26">
        <f t="shared" si="8"/>
        <v>-103844</v>
      </c>
      <c r="AX34" s="25">
        <f t="shared" si="8"/>
        <v>-247524.46000000002</v>
      </c>
      <c r="AY34" s="28">
        <f t="shared" si="8"/>
        <v>-264247.34999999998</v>
      </c>
      <c r="AZ34" s="25">
        <f t="shared" si="8"/>
        <v>-60963</v>
      </c>
      <c r="BA34" s="26">
        <f t="shared" si="8"/>
        <v>-63350</v>
      </c>
      <c r="BB34" s="27">
        <f t="shared" si="8"/>
        <v>-39253.448000000004</v>
      </c>
      <c r="BC34" s="26">
        <f t="shared" si="8"/>
        <v>-50690.264000000003</v>
      </c>
      <c r="BD34" s="27">
        <f t="shared" si="8"/>
        <v>-55381398.777199998</v>
      </c>
      <c r="BE34" s="26">
        <f t="shared" si="8"/>
        <v>-59973232.015220001</v>
      </c>
    </row>
    <row r="35" spans="1:63" ht="12.75" customHeight="1" x14ac:dyDescent="0.25">
      <c r="A35" s="19" t="s">
        <v>119</v>
      </c>
      <c r="B35" s="20" t="s">
        <v>120</v>
      </c>
      <c r="C35" s="21" t="s">
        <v>121</v>
      </c>
      <c r="D35" s="90">
        <v>0</v>
      </c>
      <c r="E35" s="91">
        <v>0</v>
      </c>
      <c r="F35" s="30">
        <v>0</v>
      </c>
      <c r="G35" s="31">
        <v>0</v>
      </c>
      <c r="H35" s="92">
        <v>0</v>
      </c>
      <c r="I35" s="93">
        <v>0</v>
      </c>
      <c r="J35" s="30">
        <v>-864</v>
      </c>
      <c r="K35" s="31">
        <v>-1371</v>
      </c>
      <c r="L35" s="30">
        <v>0</v>
      </c>
      <c r="M35" s="31">
        <v>0</v>
      </c>
      <c r="N35" s="30">
        <v>0</v>
      </c>
      <c r="O35" s="31">
        <v>0</v>
      </c>
      <c r="P35" s="34">
        <v>0</v>
      </c>
      <c r="Q35" s="35">
        <v>0</v>
      </c>
      <c r="R35" s="30">
        <v>0</v>
      </c>
      <c r="S35" s="31">
        <v>0</v>
      </c>
      <c r="T35" s="30">
        <v>0</v>
      </c>
      <c r="U35" s="31">
        <v>0</v>
      </c>
      <c r="V35" s="32">
        <v>0</v>
      </c>
      <c r="W35" s="31">
        <v>0</v>
      </c>
      <c r="X35" s="30">
        <v>0</v>
      </c>
      <c r="Y35" s="31">
        <v>0</v>
      </c>
      <c r="Z35" s="34">
        <v>-283</v>
      </c>
      <c r="AA35" s="35">
        <v>-283</v>
      </c>
      <c r="AB35" s="30">
        <v>-72</v>
      </c>
      <c r="AC35" s="31">
        <v>-72</v>
      </c>
      <c r="AD35" s="30">
        <v>0</v>
      </c>
      <c r="AE35" s="59">
        <v>0</v>
      </c>
      <c r="AF35" s="81">
        <v>-28540</v>
      </c>
      <c r="AG35" s="31">
        <v>-30513</v>
      </c>
      <c r="AH35" s="32">
        <v>-2503</v>
      </c>
      <c r="AI35" s="59">
        <v>-6990</v>
      </c>
      <c r="AJ35" s="95">
        <v>0</v>
      </c>
      <c r="AK35" s="96">
        <v>-28</v>
      </c>
      <c r="AL35" s="97">
        <v>0</v>
      </c>
      <c r="AM35" s="98">
        <v>0</v>
      </c>
      <c r="AN35" s="95">
        <v>0</v>
      </c>
      <c r="AO35" s="96">
        <v>0</v>
      </c>
      <c r="AP35" s="77">
        <v>-5418</v>
      </c>
      <c r="AQ35" s="78">
        <v>-5418</v>
      </c>
      <c r="AR35" s="81">
        <v>0</v>
      </c>
      <c r="AS35" s="31">
        <v>0</v>
      </c>
      <c r="AT35" s="32"/>
      <c r="AU35" s="59"/>
      <c r="AV35" s="95">
        <v>0</v>
      </c>
      <c r="AW35" s="96">
        <v>0</v>
      </c>
      <c r="AX35" s="30">
        <v>0</v>
      </c>
      <c r="AY35" s="31">
        <v>0</v>
      </c>
      <c r="AZ35" s="81">
        <v>0</v>
      </c>
      <c r="BA35" s="31">
        <v>0</v>
      </c>
      <c r="BB35" s="77">
        <v>0</v>
      </c>
      <c r="BC35" s="78">
        <v>0</v>
      </c>
      <c r="BD35" s="77">
        <f t="shared" si="4"/>
        <v>-37680</v>
      </c>
      <c r="BE35" s="78">
        <f t="shared" si="5"/>
        <v>-44675</v>
      </c>
    </row>
    <row r="36" spans="1:63" ht="12.75" customHeight="1" x14ac:dyDescent="0.25">
      <c r="A36" s="19" t="s">
        <v>122</v>
      </c>
      <c r="B36" s="20" t="s">
        <v>123</v>
      </c>
      <c r="C36" s="21" t="s">
        <v>124</v>
      </c>
      <c r="D36" s="90">
        <v>-235798</v>
      </c>
      <c r="E36" s="91">
        <v>-241776</v>
      </c>
      <c r="F36" s="30">
        <v>-50850</v>
      </c>
      <c r="G36" s="31">
        <v>-55727</v>
      </c>
      <c r="H36" s="92">
        <v>-71895</v>
      </c>
      <c r="I36" s="93">
        <v>-73499</v>
      </c>
      <c r="J36" s="30">
        <v>-272122</v>
      </c>
      <c r="K36" s="31">
        <v>-281128</v>
      </c>
      <c r="L36" s="30">
        <v>-178520</v>
      </c>
      <c r="M36" s="31">
        <v>-200701</v>
      </c>
      <c r="N36" s="30">
        <v>-16752.12</v>
      </c>
      <c r="O36" s="31">
        <v>-17382</v>
      </c>
      <c r="P36" s="34">
        <v>-34243</v>
      </c>
      <c r="Q36" s="35">
        <v>-35272</v>
      </c>
      <c r="R36" s="30">
        <v>-33145</v>
      </c>
      <c r="S36" s="31">
        <v>-34209</v>
      </c>
      <c r="T36" s="99">
        <v>-32029</v>
      </c>
      <c r="U36" s="31">
        <v>-33589</v>
      </c>
      <c r="V36" s="32">
        <v>-214789.16</v>
      </c>
      <c r="W36" s="31">
        <v>-237775.09</v>
      </c>
      <c r="X36" s="30">
        <v>-41665</v>
      </c>
      <c r="Y36" s="31">
        <v>-43482</v>
      </c>
      <c r="Z36" s="34">
        <v>-224969</v>
      </c>
      <c r="AA36" s="35">
        <v>-258746</v>
      </c>
      <c r="AB36" s="30">
        <v>-43866</v>
      </c>
      <c r="AC36" s="31">
        <v>-44862</v>
      </c>
      <c r="AD36" s="30">
        <v>-70015</v>
      </c>
      <c r="AE36" s="59">
        <v>-74369</v>
      </c>
      <c r="AF36" s="81">
        <v>-168013</v>
      </c>
      <c r="AG36" s="31">
        <v>-183001</v>
      </c>
      <c r="AH36" s="32">
        <v>-156066</v>
      </c>
      <c r="AI36" s="59">
        <v>-171049</v>
      </c>
      <c r="AJ36" s="95">
        <v>-99688</v>
      </c>
      <c r="AK36" s="96">
        <v>-99261</v>
      </c>
      <c r="AL36" s="97">
        <v>-36557.961609999998</v>
      </c>
      <c r="AM36" s="98">
        <v>-36787.526409999999</v>
      </c>
      <c r="AN36" s="95">
        <v>-58070</v>
      </c>
      <c r="AO36" s="96">
        <v>-66970</v>
      </c>
      <c r="AP36" s="77">
        <v>-96101</v>
      </c>
      <c r="AQ36" s="78">
        <v>-98919</v>
      </c>
      <c r="AR36" s="81">
        <v>-14902.92</v>
      </c>
      <c r="AS36" s="31">
        <v>-16677.93</v>
      </c>
      <c r="AT36" s="32">
        <v>-5868</v>
      </c>
      <c r="AU36" s="59">
        <v>-6131</v>
      </c>
      <c r="AV36" s="95">
        <v>-7585</v>
      </c>
      <c r="AW36" s="96">
        <v>-8931</v>
      </c>
      <c r="AX36" s="30">
        <v>-14739.18</v>
      </c>
      <c r="AY36" s="31">
        <v>-15642.36</v>
      </c>
      <c r="AZ36" s="81">
        <v>-13304</v>
      </c>
      <c r="BA36" s="31">
        <v>-13661</v>
      </c>
      <c r="BB36" s="77">
        <v>-6191.902</v>
      </c>
      <c r="BC36" s="78">
        <v>-7714.9660000000003</v>
      </c>
      <c r="BD36" s="77">
        <f t="shared" si="4"/>
        <v>-2197745.2436100002</v>
      </c>
      <c r="BE36" s="78">
        <f t="shared" si="5"/>
        <v>-2357262.8724100003</v>
      </c>
    </row>
    <row r="37" spans="1:63" ht="12.75" customHeight="1" x14ac:dyDescent="0.25">
      <c r="A37" s="19" t="s">
        <v>125</v>
      </c>
      <c r="B37" s="20" t="s">
        <v>126</v>
      </c>
      <c r="C37" s="21" t="s">
        <v>127</v>
      </c>
      <c r="D37" s="90">
        <v>0</v>
      </c>
      <c r="E37" s="91">
        <v>0</v>
      </c>
      <c r="F37" s="30">
        <v>0</v>
      </c>
      <c r="G37" s="31">
        <v>0</v>
      </c>
      <c r="H37" s="92">
        <v>-119</v>
      </c>
      <c r="I37" s="93">
        <v>-225</v>
      </c>
      <c r="J37" s="30">
        <v>-7545</v>
      </c>
      <c r="K37" s="31">
        <v>-7881</v>
      </c>
      <c r="L37" s="30">
        <v>-9824</v>
      </c>
      <c r="M37" s="31">
        <v>-10391</v>
      </c>
      <c r="N37" s="30">
        <v>-12246.92</v>
      </c>
      <c r="O37" s="31">
        <v>-15862</v>
      </c>
      <c r="P37" s="34">
        <v>0</v>
      </c>
      <c r="Q37" s="35">
        <v>0</v>
      </c>
      <c r="R37" s="30">
        <v>0</v>
      </c>
      <c r="S37" s="31">
        <v>0</v>
      </c>
      <c r="T37" s="99">
        <v>-219</v>
      </c>
      <c r="U37" s="31">
        <v>-223</v>
      </c>
      <c r="V37" s="32">
        <v>0</v>
      </c>
      <c r="W37" s="31">
        <v>0</v>
      </c>
      <c r="X37" s="30">
        <v>0</v>
      </c>
      <c r="Y37" s="31">
        <v>0</v>
      </c>
      <c r="Z37" s="34">
        <v>-1005</v>
      </c>
      <c r="AA37" s="35">
        <v>-1212</v>
      </c>
      <c r="AB37" s="30">
        <v>0</v>
      </c>
      <c r="AC37" s="31">
        <v>-2420</v>
      </c>
      <c r="AD37" s="30">
        <v>-27418</v>
      </c>
      <c r="AE37" s="59">
        <v>-34287</v>
      </c>
      <c r="AF37" s="81">
        <v>0</v>
      </c>
      <c r="AG37" s="31">
        <v>-958</v>
      </c>
      <c r="AH37" s="32">
        <v>-37763</v>
      </c>
      <c r="AI37" s="59">
        <v>-42589</v>
      </c>
      <c r="AJ37" s="95">
        <v>-6389</v>
      </c>
      <c r="AK37" s="96">
        <v>-6533</v>
      </c>
      <c r="AL37" s="97">
        <v>0</v>
      </c>
      <c r="AM37" s="98">
        <v>0</v>
      </c>
      <c r="AN37" s="95">
        <v>0</v>
      </c>
      <c r="AO37" s="96">
        <v>0</v>
      </c>
      <c r="AP37" s="77">
        <v>-250</v>
      </c>
      <c r="AQ37" s="78">
        <v>-250</v>
      </c>
      <c r="AR37" s="81">
        <v>-1223.1500000000001</v>
      </c>
      <c r="AS37" s="31">
        <v>-1227.1199999999999</v>
      </c>
      <c r="AT37" s="32"/>
      <c r="AU37" s="59"/>
      <c r="AV37" s="95">
        <v>0</v>
      </c>
      <c r="AW37" s="96">
        <v>0</v>
      </c>
      <c r="AX37" s="30">
        <v>0</v>
      </c>
      <c r="AY37" s="31">
        <v>0</v>
      </c>
      <c r="AZ37" s="81">
        <v>0</v>
      </c>
      <c r="BA37" s="31">
        <v>0</v>
      </c>
      <c r="BB37" s="77">
        <v>0</v>
      </c>
      <c r="BC37" s="78">
        <v>0</v>
      </c>
      <c r="BD37" s="77">
        <f t="shared" si="4"/>
        <v>-104002.06999999999</v>
      </c>
      <c r="BE37" s="78">
        <f t="shared" si="5"/>
        <v>-124058.12</v>
      </c>
    </row>
    <row r="38" spans="1:63" ht="12.75" customHeight="1" x14ac:dyDescent="0.25">
      <c r="A38" s="19" t="s">
        <v>128</v>
      </c>
      <c r="B38" s="20" t="s">
        <v>129</v>
      </c>
      <c r="C38" s="21" t="s">
        <v>130</v>
      </c>
      <c r="D38" s="90">
        <v>-8564</v>
      </c>
      <c r="E38" s="91">
        <v>-7697</v>
      </c>
      <c r="F38" s="30">
        <v>-6924</v>
      </c>
      <c r="G38" s="31">
        <v>-5384</v>
      </c>
      <c r="H38" s="92">
        <v>-1591</v>
      </c>
      <c r="I38" s="93">
        <v>-1405</v>
      </c>
      <c r="J38" s="30">
        <v>-9219</v>
      </c>
      <c r="K38" s="31">
        <v>-8850</v>
      </c>
      <c r="L38" s="30">
        <v>-3343</v>
      </c>
      <c r="M38" s="31">
        <v>-3241</v>
      </c>
      <c r="N38" s="30">
        <v>-54.31</v>
      </c>
      <c r="O38" s="31">
        <v>-26</v>
      </c>
      <c r="P38" s="34">
        <v>-300</v>
      </c>
      <c r="Q38" s="35">
        <v>-300</v>
      </c>
      <c r="R38" s="30">
        <v>-1605</v>
      </c>
      <c r="S38" s="31">
        <v>-1178</v>
      </c>
      <c r="T38" s="99">
        <v>-2329</v>
      </c>
      <c r="U38" s="31">
        <v>-2300</v>
      </c>
      <c r="V38" s="32">
        <v>-10701.16</v>
      </c>
      <c r="W38" s="31">
        <v>-9510.1299999999992</v>
      </c>
      <c r="X38" s="30">
        <v>-3973</v>
      </c>
      <c r="Y38" s="31">
        <v>-3560</v>
      </c>
      <c r="Z38" s="34">
        <v>-6563</v>
      </c>
      <c r="AA38" s="35">
        <v>-6290</v>
      </c>
      <c r="AB38" s="30">
        <v>-2133</v>
      </c>
      <c r="AC38" s="31">
        <v>-1950</v>
      </c>
      <c r="AD38" s="30">
        <v>-3938</v>
      </c>
      <c r="AE38" s="59">
        <v>-3334</v>
      </c>
      <c r="AF38" s="81">
        <v>-6053</v>
      </c>
      <c r="AG38" s="31">
        <v>-5653</v>
      </c>
      <c r="AH38" s="32">
        <v>-13366</v>
      </c>
      <c r="AI38" s="59">
        <v>-12588</v>
      </c>
      <c r="AJ38" s="95">
        <v>-1417</v>
      </c>
      <c r="AK38" s="96">
        <v>-1296</v>
      </c>
      <c r="AL38" s="97">
        <v>0</v>
      </c>
      <c r="AM38" s="98">
        <v>0</v>
      </c>
      <c r="AN38" s="95">
        <v>-1048</v>
      </c>
      <c r="AO38" s="96">
        <v>-982</v>
      </c>
      <c r="AP38" s="77">
        <v>-6188</v>
      </c>
      <c r="AQ38" s="78">
        <v>-5492</v>
      </c>
      <c r="AR38" s="81">
        <v>-91.08</v>
      </c>
      <c r="AS38" s="31">
        <v>-91.08</v>
      </c>
      <c r="AT38" s="32">
        <v>-54</v>
      </c>
      <c r="AU38" s="59">
        <v>-54</v>
      </c>
      <c r="AV38" s="95">
        <v>-319</v>
      </c>
      <c r="AW38" s="96">
        <v>-319</v>
      </c>
      <c r="AX38" s="30">
        <v>0</v>
      </c>
      <c r="AY38" s="31">
        <v>0</v>
      </c>
      <c r="AZ38" s="81">
        <v>-92</v>
      </c>
      <c r="BA38" s="31">
        <v>-90</v>
      </c>
      <c r="BB38" s="77">
        <v>0</v>
      </c>
      <c r="BC38" s="78">
        <v>0</v>
      </c>
      <c r="BD38" s="77">
        <f t="shared" si="4"/>
        <v>-89865.55</v>
      </c>
      <c r="BE38" s="78">
        <f t="shared" si="5"/>
        <v>-81590.209999999992</v>
      </c>
    </row>
    <row r="39" spans="1:63" ht="12.75" customHeight="1" x14ac:dyDescent="0.25">
      <c r="A39" s="19" t="s">
        <v>131</v>
      </c>
      <c r="B39" s="20" t="s">
        <v>132</v>
      </c>
      <c r="C39" s="21" t="s">
        <v>133</v>
      </c>
      <c r="D39" s="90">
        <v>-1890</v>
      </c>
      <c r="E39" s="91">
        <v>-1997</v>
      </c>
      <c r="F39" s="30">
        <v>-655</v>
      </c>
      <c r="G39" s="31">
        <v>-827</v>
      </c>
      <c r="H39" s="92">
        <v>0</v>
      </c>
      <c r="I39" s="93">
        <v>0</v>
      </c>
      <c r="J39" s="30">
        <v>-7416</v>
      </c>
      <c r="K39" s="31">
        <v>-8164</v>
      </c>
      <c r="L39" s="30">
        <v>0</v>
      </c>
      <c r="M39" s="31">
        <v>0</v>
      </c>
      <c r="N39" s="30">
        <v>0</v>
      </c>
      <c r="O39" s="31">
        <v>0</v>
      </c>
      <c r="P39" s="34">
        <v>-3106</v>
      </c>
      <c r="Q39" s="35">
        <v>-3106</v>
      </c>
      <c r="R39" s="30">
        <v>0</v>
      </c>
      <c r="S39" s="31">
        <v>0</v>
      </c>
      <c r="T39" s="99">
        <v>0</v>
      </c>
      <c r="U39" s="31">
        <v>0</v>
      </c>
      <c r="V39" s="32">
        <v>0</v>
      </c>
      <c r="W39" s="31">
        <v>0</v>
      </c>
      <c r="X39" s="30">
        <v>0</v>
      </c>
      <c r="Y39" s="31">
        <v>0</v>
      </c>
      <c r="Z39" s="34">
        <v>0</v>
      </c>
      <c r="AA39" s="35">
        <v>0</v>
      </c>
      <c r="AB39" s="30">
        <v>0</v>
      </c>
      <c r="AC39" s="31">
        <v>0</v>
      </c>
      <c r="AD39" s="30">
        <v>-720</v>
      </c>
      <c r="AE39" s="59">
        <v>-720</v>
      </c>
      <c r="AF39" s="81">
        <v>0</v>
      </c>
      <c r="AG39" s="31">
        <v>0</v>
      </c>
      <c r="AH39" s="32">
        <v>-3608</v>
      </c>
      <c r="AI39" s="59">
        <v>-4621</v>
      </c>
      <c r="AJ39" s="95">
        <v>-672</v>
      </c>
      <c r="AK39" s="96">
        <v>-784</v>
      </c>
      <c r="AL39" s="97">
        <v>0</v>
      </c>
      <c r="AM39" s="98">
        <v>0</v>
      </c>
      <c r="AN39" s="95">
        <v>-1339</v>
      </c>
      <c r="AO39" s="96">
        <v>-1606</v>
      </c>
      <c r="AP39" s="77">
        <v>-182</v>
      </c>
      <c r="AQ39" s="78">
        <v>-182</v>
      </c>
      <c r="AR39" s="81">
        <v>0</v>
      </c>
      <c r="AS39" s="31">
        <v>0</v>
      </c>
      <c r="AT39" s="32"/>
      <c r="AU39" s="59"/>
      <c r="AV39" s="95">
        <v>-239</v>
      </c>
      <c r="AW39" s="96">
        <v>-468</v>
      </c>
      <c r="AX39" s="30">
        <v>0</v>
      </c>
      <c r="AY39" s="31">
        <v>0</v>
      </c>
      <c r="AZ39" s="81">
        <v>0</v>
      </c>
      <c r="BA39" s="31">
        <v>0</v>
      </c>
      <c r="BB39" s="77">
        <v>0</v>
      </c>
      <c r="BC39" s="78">
        <v>0</v>
      </c>
      <c r="BD39" s="77">
        <f t="shared" si="4"/>
        <v>-19827</v>
      </c>
      <c r="BE39" s="78">
        <f t="shared" si="5"/>
        <v>-22475</v>
      </c>
    </row>
    <row r="40" spans="1:63" ht="12.75" customHeight="1" x14ac:dyDescent="0.25">
      <c r="A40" s="19" t="s">
        <v>134</v>
      </c>
      <c r="B40" s="20" t="s">
        <v>135</v>
      </c>
      <c r="C40" s="21" t="s">
        <v>136</v>
      </c>
      <c r="D40" s="90">
        <v>-3681918</v>
      </c>
      <c r="E40" s="91">
        <v>-3949337</v>
      </c>
      <c r="F40" s="30">
        <v>-566878</v>
      </c>
      <c r="G40" s="31">
        <v>-624619</v>
      </c>
      <c r="H40" s="92">
        <v>-390335</v>
      </c>
      <c r="I40" s="93">
        <v>-425052</v>
      </c>
      <c r="J40" s="34">
        <v>-1580105</v>
      </c>
      <c r="K40" s="31">
        <v>-1716421</v>
      </c>
      <c r="L40" s="30">
        <v>-1151913</v>
      </c>
      <c r="M40" s="31">
        <v>-1272375</v>
      </c>
      <c r="N40" s="30">
        <v>-829394.57</v>
      </c>
      <c r="O40" s="31">
        <v>-883790</v>
      </c>
      <c r="P40" s="34">
        <v>-289613</v>
      </c>
      <c r="Q40" s="35">
        <v>-323545</v>
      </c>
      <c r="R40" s="30">
        <v>-188462</v>
      </c>
      <c r="S40" s="31">
        <v>-212538</v>
      </c>
      <c r="T40" s="99">
        <v>-208966</v>
      </c>
      <c r="U40" s="31">
        <v>-225258</v>
      </c>
      <c r="V40" s="32">
        <v>-1944724.31</v>
      </c>
      <c r="W40" s="31">
        <v>-2099689.02</v>
      </c>
      <c r="X40" s="30">
        <v>-484819</v>
      </c>
      <c r="Y40" s="31">
        <v>-510284</v>
      </c>
      <c r="Z40" s="34">
        <v>-1021478</v>
      </c>
      <c r="AA40" s="35">
        <v>-1124420</v>
      </c>
      <c r="AB40" s="30">
        <v>-537104</v>
      </c>
      <c r="AC40" s="31">
        <v>-573163</v>
      </c>
      <c r="AD40" s="30">
        <v>-524743</v>
      </c>
      <c r="AE40" s="59">
        <v>-580016</v>
      </c>
      <c r="AF40" s="81">
        <v>-2564089</v>
      </c>
      <c r="AG40" s="31">
        <v>-2819554</v>
      </c>
      <c r="AH40" s="32">
        <v>-1259793</v>
      </c>
      <c r="AI40" s="59">
        <v>-1373143</v>
      </c>
      <c r="AJ40" s="95">
        <v>-700098</v>
      </c>
      <c r="AK40" s="96">
        <v>-764145</v>
      </c>
      <c r="AL40" s="97">
        <v>-600498.57351000002</v>
      </c>
      <c r="AM40" s="98">
        <v>-643311.03850999998</v>
      </c>
      <c r="AN40" s="95">
        <v>-795254</v>
      </c>
      <c r="AO40" s="96">
        <v>-822387</v>
      </c>
      <c r="AP40" s="77">
        <v>-1228510</v>
      </c>
      <c r="AQ40" s="78">
        <v>-1312061</v>
      </c>
      <c r="AR40" s="81">
        <v>-176221.09</v>
      </c>
      <c r="AS40" s="31">
        <v>-182882.83</v>
      </c>
      <c r="AT40" s="32">
        <v>-52518</v>
      </c>
      <c r="AU40" s="59">
        <v>-55551</v>
      </c>
      <c r="AV40" s="95">
        <v>-44408</v>
      </c>
      <c r="AW40" s="96">
        <v>-45375</v>
      </c>
      <c r="AX40" s="30">
        <v>-53191.39</v>
      </c>
      <c r="AY40" s="31">
        <v>-59088.74</v>
      </c>
      <c r="AZ40" s="81">
        <v>-7284</v>
      </c>
      <c r="BA40" s="31">
        <v>-7902</v>
      </c>
      <c r="BB40" s="77">
        <v>-14113.231</v>
      </c>
      <c r="BC40" s="78">
        <v>-17700.683000000001</v>
      </c>
      <c r="BD40" s="77">
        <f t="shared" si="4"/>
        <v>-20896431.16451</v>
      </c>
      <c r="BE40" s="78">
        <f t="shared" si="5"/>
        <v>-22623608.31151</v>
      </c>
    </row>
    <row r="41" spans="1:63" ht="12.75" customHeight="1" x14ac:dyDescent="0.25">
      <c r="A41" s="19" t="s">
        <v>137</v>
      </c>
      <c r="B41" s="20" t="s">
        <v>138</v>
      </c>
      <c r="C41" s="21" t="s">
        <v>139</v>
      </c>
      <c r="D41" s="90">
        <v>-4695349</v>
      </c>
      <c r="E41" s="91">
        <v>-5072260</v>
      </c>
      <c r="F41" s="30">
        <v>-788981</v>
      </c>
      <c r="G41" s="31">
        <v>-852418</v>
      </c>
      <c r="H41" s="92">
        <v>-317204</v>
      </c>
      <c r="I41" s="93">
        <v>-333894</v>
      </c>
      <c r="J41" s="30">
        <v>-3695930</v>
      </c>
      <c r="K41" s="31">
        <v>-4169721</v>
      </c>
      <c r="L41" s="30">
        <v>-1926935</v>
      </c>
      <c r="M41" s="31">
        <v>-2232340</v>
      </c>
      <c r="N41" s="30">
        <v>-699497.56</v>
      </c>
      <c r="O41" s="31">
        <v>-738505</v>
      </c>
      <c r="P41" s="34">
        <v>-263785</v>
      </c>
      <c r="Q41" s="35">
        <v>-273180</v>
      </c>
      <c r="R41" s="30">
        <v>-155766</v>
      </c>
      <c r="S41" s="31">
        <v>-165779</v>
      </c>
      <c r="T41" s="99">
        <v>-221407</v>
      </c>
      <c r="U41" s="31">
        <v>-233698</v>
      </c>
      <c r="V41" s="32">
        <v>-2694980.46</v>
      </c>
      <c r="W41" s="31">
        <v>-2809016.86</v>
      </c>
      <c r="X41" s="30">
        <v>-1760047</v>
      </c>
      <c r="Y41" s="31">
        <v>-1969834</v>
      </c>
      <c r="Z41" s="34">
        <v>-1380099</v>
      </c>
      <c r="AA41" s="35">
        <v>-1585779</v>
      </c>
      <c r="AB41" s="30">
        <v>-942157</v>
      </c>
      <c r="AC41" s="31">
        <v>-994728</v>
      </c>
      <c r="AD41" s="30">
        <v>-816572</v>
      </c>
      <c r="AE41" s="59">
        <v>-906165</v>
      </c>
      <c r="AF41" s="81">
        <v>-3461858</v>
      </c>
      <c r="AG41" s="31">
        <v>-3833337</v>
      </c>
      <c r="AH41" s="32">
        <v>-2625229</v>
      </c>
      <c r="AI41" s="59">
        <v>-2814186</v>
      </c>
      <c r="AJ41" s="95">
        <v>-899284</v>
      </c>
      <c r="AK41" s="96">
        <v>-997825</v>
      </c>
      <c r="AL41" s="97">
        <v>-196976.67408</v>
      </c>
      <c r="AM41" s="98">
        <v>-205577.81630000001</v>
      </c>
      <c r="AN41" s="95">
        <v>-823793</v>
      </c>
      <c r="AO41" s="96">
        <v>-881571</v>
      </c>
      <c r="AP41" s="77">
        <v>-1056884</v>
      </c>
      <c r="AQ41" s="78">
        <v>-1095026</v>
      </c>
      <c r="AR41" s="81">
        <v>-201882.69</v>
      </c>
      <c r="AS41" s="31">
        <v>-209394.94</v>
      </c>
      <c r="AT41" s="32">
        <v>-46672</v>
      </c>
      <c r="AU41" s="59">
        <v>-46771</v>
      </c>
      <c r="AV41" s="95">
        <v>-37019</v>
      </c>
      <c r="AW41" s="96">
        <v>-38855</v>
      </c>
      <c r="AX41" s="30">
        <v>-152337.75</v>
      </c>
      <c r="AY41" s="31">
        <v>-162713.26999999999</v>
      </c>
      <c r="AZ41" s="81">
        <v>-30244</v>
      </c>
      <c r="BA41" s="31">
        <v>-31171</v>
      </c>
      <c r="BB41" s="77">
        <v>-18932.089</v>
      </c>
      <c r="BC41" s="78">
        <v>-25274.615000000002</v>
      </c>
      <c r="BD41" s="77">
        <f t="shared" si="4"/>
        <v>-29909822.223079998</v>
      </c>
      <c r="BE41" s="78">
        <f t="shared" si="5"/>
        <v>-32679020.5013</v>
      </c>
    </row>
    <row r="42" spans="1:63" ht="12.75" customHeight="1" x14ac:dyDescent="0.25">
      <c r="A42" s="19" t="s">
        <v>140</v>
      </c>
      <c r="B42" s="20" t="s">
        <v>141</v>
      </c>
      <c r="C42" s="21" t="s">
        <v>142</v>
      </c>
      <c r="D42" s="90">
        <v>0</v>
      </c>
      <c r="E42" s="91">
        <v>0</v>
      </c>
      <c r="F42" s="30">
        <v>0</v>
      </c>
      <c r="G42" s="31">
        <v>0</v>
      </c>
      <c r="H42" s="92">
        <v>0</v>
      </c>
      <c r="I42" s="93">
        <v>0</v>
      </c>
      <c r="J42" s="30">
        <v>0</v>
      </c>
      <c r="K42" s="31">
        <v>0</v>
      </c>
      <c r="L42" s="30">
        <v>0</v>
      </c>
      <c r="M42" s="31">
        <v>0</v>
      </c>
      <c r="N42" s="30">
        <v>-131.97</v>
      </c>
      <c r="O42" s="31">
        <v>-132</v>
      </c>
      <c r="P42" s="34">
        <v>0</v>
      </c>
      <c r="Q42" s="35">
        <v>0</v>
      </c>
      <c r="R42" s="30">
        <v>0</v>
      </c>
      <c r="S42" s="31">
        <v>0</v>
      </c>
      <c r="T42" s="99">
        <v>0</v>
      </c>
      <c r="U42" s="31">
        <v>0</v>
      </c>
      <c r="V42" s="32">
        <v>0</v>
      </c>
      <c r="W42" s="31">
        <v>0</v>
      </c>
      <c r="X42" s="30">
        <v>0</v>
      </c>
      <c r="Y42" s="31">
        <v>0</v>
      </c>
      <c r="Z42" s="34">
        <v>0</v>
      </c>
      <c r="AA42" s="35">
        <v>0</v>
      </c>
      <c r="AB42" s="30">
        <v>0</v>
      </c>
      <c r="AC42" s="31">
        <v>0</v>
      </c>
      <c r="AD42" s="30">
        <v>0</v>
      </c>
      <c r="AE42" s="59">
        <v>0</v>
      </c>
      <c r="AF42" s="81">
        <v>0</v>
      </c>
      <c r="AG42" s="31">
        <v>0</v>
      </c>
      <c r="AH42" s="32">
        <v>0</v>
      </c>
      <c r="AI42" s="59">
        <v>0</v>
      </c>
      <c r="AJ42" s="95">
        <v>0</v>
      </c>
      <c r="AK42" s="96">
        <v>0</v>
      </c>
      <c r="AL42" s="97">
        <v>0</v>
      </c>
      <c r="AM42" s="98">
        <v>0</v>
      </c>
      <c r="AN42" s="95">
        <v>-966</v>
      </c>
      <c r="AO42" s="96">
        <v>-966</v>
      </c>
      <c r="AP42" s="77">
        <v>-26106</v>
      </c>
      <c r="AQ42" s="78">
        <v>-27791</v>
      </c>
      <c r="AR42" s="81">
        <v>0</v>
      </c>
      <c r="AS42" s="31">
        <v>0</v>
      </c>
      <c r="AT42" s="32"/>
      <c r="AU42" s="59"/>
      <c r="AV42" s="95">
        <v>0</v>
      </c>
      <c r="AW42" s="96">
        <v>0</v>
      </c>
      <c r="AX42" s="30">
        <v>0</v>
      </c>
      <c r="AY42" s="31">
        <v>0</v>
      </c>
      <c r="AZ42" s="81">
        <v>0</v>
      </c>
      <c r="BA42" s="31">
        <v>0</v>
      </c>
      <c r="BB42" s="77">
        <v>-16.225999999999999</v>
      </c>
      <c r="BC42" s="78">
        <v>0</v>
      </c>
      <c r="BD42" s="77">
        <f t="shared" si="4"/>
        <v>-27220.196</v>
      </c>
      <c r="BE42" s="78">
        <f t="shared" si="5"/>
        <v>-28889</v>
      </c>
    </row>
    <row r="43" spans="1:63" ht="12.75" customHeight="1" x14ac:dyDescent="0.25">
      <c r="A43" s="19" t="s">
        <v>143</v>
      </c>
      <c r="B43" s="20" t="s">
        <v>144</v>
      </c>
      <c r="C43" s="21" t="s">
        <v>145</v>
      </c>
      <c r="D43" s="90">
        <v>0</v>
      </c>
      <c r="E43" s="91">
        <v>0</v>
      </c>
      <c r="F43" s="30">
        <v>-659</v>
      </c>
      <c r="G43" s="31">
        <v>-617</v>
      </c>
      <c r="H43" s="92">
        <v>0</v>
      </c>
      <c r="I43" s="93">
        <v>0</v>
      </c>
      <c r="J43" s="30">
        <v>0</v>
      </c>
      <c r="K43" s="31">
        <v>0</v>
      </c>
      <c r="L43" s="30">
        <v>0</v>
      </c>
      <c r="M43" s="31">
        <v>0</v>
      </c>
      <c r="N43" s="30">
        <v>-17347.82</v>
      </c>
      <c r="O43" s="31">
        <v>-20248</v>
      </c>
      <c r="P43" s="34">
        <v>0</v>
      </c>
      <c r="Q43" s="35">
        <v>0</v>
      </c>
      <c r="R43" s="30">
        <v>0</v>
      </c>
      <c r="S43" s="31">
        <v>0</v>
      </c>
      <c r="T43" s="99">
        <v>0</v>
      </c>
      <c r="U43" s="31">
        <v>0</v>
      </c>
      <c r="V43" s="32">
        <v>0</v>
      </c>
      <c r="W43" s="31">
        <v>0</v>
      </c>
      <c r="X43" s="30">
        <v>0</v>
      </c>
      <c r="Y43" s="31">
        <v>0</v>
      </c>
      <c r="Z43" s="34">
        <v>0</v>
      </c>
      <c r="AA43" s="35">
        <v>0</v>
      </c>
      <c r="AB43" s="30">
        <v>0</v>
      </c>
      <c r="AC43" s="31">
        <v>0</v>
      </c>
      <c r="AD43" s="30">
        <v>0</v>
      </c>
      <c r="AE43" s="59">
        <v>0</v>
      </c>
      <c r="AF43" s="81">
        <v>0</v>
      </c>
      <c r="AG43" s="31">
        <v>0</v>
      </c>
      <c r="AH43" s="32">
        <v>0</v>
      </c>
      <c r="AI43" s="59">
        <v>0</v>
      </c>
      <c r="AJ43" s="95">
        <v>0</v>
      </c>
      <c r="AK43" s="96">
        <v>0</v>
      </c>
      <c r="AL43" s="97">
        <v>0</v>
      </c>
      <c r="AM43" s="98">
        <v>0</v>
      </c>
      <c r="AN43" s="95">
        <v>-8950</v>
      </c>
      <c r="AO43" s="96">
        <v>-10444</v>
      </c>
      <c r="AP43" s="77">
        <v>-5610</v>
      </c>
      <c r="AQ43" s="78">
        <v>-6080</v>
      </c>
      <c r="AR43" s="81">
        <v>0</v>
      </c>
      <c r="AS43" s="31">
        <v>0</v>
      </c>
      <c r="AT43" s="32"/>
      <c r="AU43" s="59"/>
      <c r="AV43" s="95">
        <v>0</v>
      </c>
      <c r="AW43" s="96">
        <v>0</v>
      </c>
      <c r="AX43" s="30">
        <v>0</v>
      </c>
      <c r="AY43" s="31">
        <v>0</v>
      </c>
      <c r="AZ43" s="81">
        <v>0</v>
      </c>
      <c r="BA43" s="31">
        <v>0</v>
      </c>
      <c r="BB43" s="77">
        <v>0</v>
      </c>
      <c r="BC43" s="78">
        <v>0</v>
      </c>
      <c r="BD43" s="77">
        <f t="shared" si="4"/>
        <v>-32566.82</v>
      </c>
      <c r="BE43" s="78">
        <f t="shared" si="5"/>
        <v>-37389</v>
      </c>
    </row>
    <row r="44" spans="1:63" ht="12.75" customHeight="1" x14ac:dyDescent="0.25">
      <c r="A44" s="19" t="s">
        <v>146</v>
      </c>
      <c r="B44" s="20" t="s">
        <v>147</v>
      </c>
      <c r="C44" s="21" t="s">
        <v>148</v>
      </c>
      <c r="D44" s="90">
        <v>-287845</v>
      </c>
      <c r="E44" s="91">
        <v>-274655</v>
      </c>
      <c r="F44" s="30">
        <v>-112490</v>
      </c>
      <c r="G44" s="31">
        <v>-105150</v>
      </c>
      <c r="H44" s="92">
        <v>-41347</v>
      </c>
      <c r="I44" s="93">
        <v>-39236</v>
      </c>
      <c r="J44" s="30">
        <v>-220966</v>
      </c>
      <c r="K44" s="31">
        <v>-211957</v>
      </c>
      <c r="L44" s="30">
        <v>-104232</v>
      </c>
      <c r="M44" s="31">
        <v>-98997</v>
      </c>
      <c r="N44" s="30">
        <v>-7527.83</v>
      </c>
      <c r="O44" s="31">
        <v>-7237</v>
      </c>
      <c r="P44" s="34">
        <v>-45137</v>
      </c>
      <c r="Q44" s="35">
        <v>-42987</v>
      </c>
      <c r="R44" s="30">
        <v>-46322</v>
      </c>
      <c r="S44" s="31">
        <v>-43528</v>
      </c>
      <c r="T44" s="99">
        <v>-32793</v>
      </c>
      <c r="U44" s="31">
        <v>-31120</v>
      </c>
      <c r="V44" s="32">
        <v>-236236.54</v>
      </c>
      <c r="W44" s="31">
        <v>-227299.51</v>
      </c>
      <c r="X44" s="30">
        <v>-73384</v>
      </c>
      <c r="Y44" s="31">
        <v>-68206</v>
      </c>
      <c r="Z44" s="34">
        <v>-103666</v>
      </c>
      <c r="AA44" s="35">
        <v>-98238</v>
      </c>
      <c r="AB44" s="30">
        <v>-49603</v>
      </c>
      <c r="AC44" s="31">
        <v>-47395</v>
      </c>
      <c r="AD44" s="30">
        <v>-72024</v>
      </c>
      <c r="AE44" s="59">
        <v>-66297</v>
      </c>
      <c r="AF44" s="81">
        <v>-144507</v>
      </c>
      <c r="AG44" s="31">
        <v>-139967</v>
      </c>
      <c r="AH44" s="32">
        <v>-155798</v>
      </c>
      <c r="AI44" s="59">
        <v>-151357</v>
      </c>
      <c r="AJ44" s="95">
        <v>-33913</v>
      </c>
      <c r="AK44" s="96">
        <v>-32051</v>
      </c>
      <c r="AL44" s="97">
        <v>0</v>
      </c>
      <c r="AM44" s="98">
        <v>0</v>
      </c>
      <c r="AN44" s="95">
        <v>-70782</v>
      </c>
      <c r="AO44" s="96">
        <v>-67451</v>
      </c>
      <c r="AP44" s="77">
        <v>-117666</v>
      </c>
      <c r="AQ44" s="78">
        <v>-113747</v>
      </c>
      <c r="AR44" s="81">
        <v>-28778.22</v>
      </c>
      <c r="AS44" s="31">
        <v>-25327.73</v>
      </c>
      <c r="AT44" s="32">
        <v>-4638</v>
      </c>
      <c r="AU44" s="59">
        <v>-4475</v>
      </c>
      <c r="AV44" s="95">
        <v>-9990</v>
      </c>
      <c r="AW44" s="96">
        <v>-9896</v>
      </c>
      <c r="AX44" s="30">
        <v>-21901.85</v>
      </c>
      <c r="AY44" s="31">
        <v>-21013.93</v>
      </c>
      <c r="AZ44" s="81">
        <v>-6381</v>
      </c>
      <c r="BA44" s="31">
        <v>-6021</v>
      </c>
      <c r="BB44" s="77">
        <v>0</v>
      </c>
      <c r="BC44" s="78">
        <v>0</v>
      </c>
      <c r="BD44" s="77">
        <f t="shared" si="4"/>
        <v>-2027928.4400000002</v>
      </c>
      <c r="BE44" s="78">
        <f t="shared" si="5"/>
        <v>-1933609.17</v>
      </c>
    </row>
    <row r="45" spans="1:63" ht="13.5" thickBot="1" x14ac:dyDescent="0.3">
      <c r="A45" s="36" t="s">
        <v>149</v>
      </c>
      <c r="B45" s="37" t="s">
        <v>150</v>
      </c>
      <c r="C45" s="21" t="s">
        <v>151</v>
      </c>
      <c r="D45" s="100">
        <v>-4389</v>
      </c>
      <c r="E45" s="101">
        <v>-4284</v>
      </c>
      <c r="F45" s="60">
        <v>-18</v>
      </c>
      <c r="G45" s="61">
        <v>-18</v>
      </c>
      <c r="H45" s="102">
        <v>0</v>
      </c>
      <c r="I45" s="103">
        <v>0</v>
      </c>
      <c r="J45" s="60">
        <v>0</v>
      </c>
      <c r="K45" s="61">
        <v>0</v>
      </c>
      <c r="L45" s="60">
        <v>0</v>
      </c>
      <c r="M45" s="61">
        <v>0</v>
      </c>
      <c r="N45" s="60">
        <v>0</v>
      </c>
      <c r="O45" s="61">
        <v>0</v>
      </c>
      <c r="P45" s="104">
        <v>0</v>
      </c>
      <c r="Q45" s="105">
        <v>0</v>
      </c>
      <c r="R45" s="60">
        <v>0</v>
      </c>
      <c r="S45" s="61">
        <v>0</v>
      </c>
      <c r="T45" s="99">
        <v>-84</v>
      </c>
      <c r="U45" s="61">
        <v>-84</v>
      </c>
      <c r="V45" s="62">
        <v>-27.78</v>
      </c>
      <c r="W45" s="61">
        <v>-27.78</v>
      </c>
      <c r="X45" s="60">
        <v>-5269</v>
      </c>
      <c r="Y45" s="61">
        <v>-5269</v>
      </c>
      <c r="Z45" s="104">
        <v>0</v>
      </c>
      <c r="AA45" s="105">
        <v>0</v>
      </c>
      <c r="AB45" s="60">
        <v>0</v>
      </c>
      <c r="AC45" s="61">
        <v>0</v>
      </c>
      <c r="AD45" s="60">
        <v>-1588</v>
      </c>
      <c r="AE45" s="63">
        <v>-1610</v>
      </c>
      <c r="AF45" s="106">
        <v>-8910</v>
      </c>
      <c r="AG45" s="61">
        <v>-8892</v>
      </c>
      <c r="AH45" s="62">
        <v>-976</v>
      </c>
      <c r="AI45" s="63">
        <v>-1204</v>
      </c>
      <c r="AJ45" s="107">
        <v>-6775</v>
      </c>
      <c r="AK45" s="108">
        <v>-7711</v>
      </c>
      <c r="AL45" s="109">
        <v>0</v>
      </c>
      <c r="AM45" s="110">
        <v>0</v>
      </c>
      <c r="AN45" s="107">
        <v>0</v>
      </c>
      <c r="AO45" s="108">
        <v>0</v>
      </c>
      <c r="AP45" s="75">
        <v>-1261</v>
      </c>
      <c r="AQ45" s="76">
        <v>-1261</v>
      </c>
      <c r="AR45" s="111">
        <v>0</v>
      </c>
      <c r="AS45" s="61">
        <v>0</v>
      </c>
      <c r="AT45" s="62"/>
      <c r="AU45" s="63"/>
      <c r="AV45" s="107">
        <v>0</v>
      </c>
      <c r="AW45" s="108">
        <v>0</v>
      </c>
      <c r="AX45" s="60">
        <v>-5354.29</v>
      </c>
      <c r="AY45" s="61">
        <v>-5789.05</v>
      </c>
      <c r="AZ45" s="111">
        <v>-3658</v>
      </c>
      <c r="BA45" s="61">
        <v>-4505</v>
      </c>
      <c r="BB45" s="75">
        <v>0</v>
      </c>
      <c r="BC45" s="76">
        <v>0</v>
      </c>
      <c r="BD45" s="118">
        <f t="shared" si="4"/>
        <v>-38310.07</v>
      </c>
      <c r="BE45" s="76">
        <f t="shared" si="5"/>
        <v>-40654.83</v>
      </c>
    </row>
    <row r="46" spans="1:63" ht="12.75" customHeight="1" x14ac:dyDescent="0.2">
      <c r="A46" s="38" t="s">
        <v>152</v>
      </c>
      <c r="B46" s="39" t="s">
        <v>153</v>
      </c>
      <c r="C46" s="40" t="s">
        <v>154</v>
      </c>
      <c r="D46" s="64">
        <f>SUM(D47,D57,D77,D85)</f>
        <v>4478581</v>
      </c>
      <c r="E46" s="65">
        <f t="shared" ref="E46:BC46" si="9">SUM(E47,E57,E77,E85)</f>
        <v>4985710</v>
      </c>
      <c r="F46" s="66">
        <f t="shared" si="9"/>
        <v>737597</v>
      </c>
      <c r="G46" s="65">
        <f t="shared" si="9"/>
        <v>926294</v>
      </c>
      <c r="H46" s="66">
        <f t="shared" si="9"/>
        <v>439420</v>
      </c>
      <c r="I46" s="65">
        <f t="shared" si="9"/>
        <v>518349</v>
      </c>
      <c r="J46" s="66">
        <f t="shared" si="9"/>
        <v>2754978</v>
      </c>
      <c r="K46" s="65">
        <f t="shared" si="9"/>
        <v>2936972</v>
      </c>
      <c r="L46" s="66">
        <f t="shared" si="9"/>
        <v>1338235</v>
      </c>
      <c r="M46" s="65">
        <f t="shared" si="9"/>
        <v>1674875</v>
      </c>
      <c r="N46" s="66">
        <f t="shared" si="9"/>
        <v>461474</v>
      </c>
      <c r="O46" s="65">
        <f t="shared" si="9"/>
        <v>478841</v>
      </c>
      <c r="P46" s="66">
        <f t="shared" si="9"/>
        <v>362272</v>
      </c>
      <c r="Q46" s="65">
        <f t="shared" si="9"/>
        <v>426136</v>
      </c>
      <c r="R46" s="66">
        <f t="shared" si="9"/>
        <v>289689</v>
      </c>
      <c r="S46" s="65">
        <f t="shared" si="9"/>
        <v>318422</v>
      </c>
      <c r="T46" s="66">
        <f t="shared" si="9"/>
        <v>253880</v>
      </c>
      <c r="U46" s="65">
        <f t="shared" si="9"/>
        <v>290369</v>
      </c>
      <c r="V46" s="66">
        <f t="shared" si="9"/>
        <v>2491804.69</v>
      </c>
      <c r="W46" s="65">
        <f t="shared" si="9"/>
        <v>3653822.8399999994</v>
      </c>
      <c r="X46" s="66">
        <f t="shared" si="9"/>
        <v>697026</v>
      </c>
      <c r="Y46" s="65">
        <f t="shared" si="9"/>
        <v>855875</v>
      </c>
      <c r="Z46" s="66">
        <f t="shared" si="9"/>
        <v>710837</v>
      </c>
      <c r="AA46" s="65">
        <f t="shared" si="9"/>
        <v>823137</v>
      </c>
      <c r="AB46" s="66">
        <f t="shared" si="9"/>
        <v>531858</v>
      </c>
      <c r="AC46" s="65">
        <f t="shared" si="9"/>
        <v>652888</v>
      </c>
      <c r="AD46" s="66">
        <f t="shared" si="9"/>
        <v>543780</v>
      </c>
      <c r="AE46" s="67">
        <f t="shared" si="9"/>
        <v>637805</v>
      </c>
      <c r="AF46" s="85">
        <f t="shared" si="9"/>
        <v>1749867</v>
      </c>
      <c r="AG46" s="23">
        <f t="shared" si="9"/>
        <v>2033242</v>
      </c>
      <c r="AH46" s="64">
        <f t="shared" si="9"/>
        <v>948702</v>
      </c>
      <c r="AI46" s="67">
        <f t="shared" si="9"/>
        <v>1147759</v>
      </c>
      <c r="AJ46" s="84">
        <f t="shared" si="9"/>
        <v>761573</v>
      </c>
      <c r="AK46" s="23">
        <f t="shared" si="9"/>
        <v>842948</v>
      </c>
      <c r="AL46" s="58">
        <f t="shared" si="9"/>
        <v>402386.86521999998</v>
      </c>
      <c r="AM46" s="24">
        <f t="shared" si="9"/>
        <v>443557</v>
      </c>
      <c r="AN46" s="84">
        <f t="shared" si="9"/>
        <v>1105314</v>
      </c>
      <c r="AO46" s="23">
        <f t="shared" si="9"/>
        <v>1436615</v>
      </c>
      <c r="AP46" s="58">
        <f t="shared" si="9"/>
        <v>638809.16</v>
      </c>
      <c r="AQ46" s="24">
        <f t="shared" si="9"/>
        <v>775664</v>
      </c>
      <c r="AR46" s="84">
        <f t="shared" si="9"/>
        <v>183168.64000000001</v>
      </c>
      <c r="AS46" s="23">
        <f t="shared" si="9"/>
        <v>156102.55999999997</v>
      </c>
      <c r="AT46" s="58">
        <v>26602</v>
      </c>
      <c r="AU46" s="24">
        <v>38219</v>
      </c>
      <c r="AV46" s="84">
        <f t="shared" si="9"/>
        <v>136938</v>
      </c>
      <c r="AW46" s="23">
        <f t="shared" si="9"/>
        <v>133124</v>
      </c>
      <c r="AX46" s="84">
        <f t="shared" si="9"/>
        <v>55918.31</v>
      </c>
      <c r="AY46" s="24">
        <f t="shared" si="9"/>
        <v>96197.739999999991</v>
      </c>
      <c r="AZ46" s="84">
        <f t="shared" si="9"/>
        <v>81132</v>
      </c>
      <c r="BA46" s="23">
        <f t="shared" si="9"/>
        <v>104438</v>
      </c>
      <c r="BB46" s="58">
        <f t="shared" si="9"/>
        <v>92238.070999999996</v>
      </c>
      <c r="BC46" s="23">
        <f t="shared" si="9"/>
        <v>89293.254000000001</v>
      </c>
      <c r="BD46" s="58">
        <f t="shared" ref="BD46:BE46" si="10">SUM(BD47,BD57,BD77,BD85)</f>
        <v>22274081.736220002</v>
      </c>
      <c r="BE46" s="23">
        <f t="shared" si="10"/>
        <v>26476654.394000001</v>
      </c>
      <c r="BF46" s="41"/>
      <c r="BG46" s="41"/>
      <c r="BH46" s="41"/>
      <c r="BI46" s="41"/>
      <c r="BJ46" s="41"/>
      <c r="BK46" s="41"/>
    </row>
    <row r="47" spans="1:63" ht="12.75" customHeight="1" x14ac:dyDescent="0.2">
      <c r="A47" s="33" t="s">
        <v>155</v>
      </c>
      <c r="B47" s="20" t="s">
        <v>156</v>
      </c>
      <c r="C47" s="21" t="s">
        <v>157</v>
      </c>
      <c r="D47" s="27">
        <f>SUM(D48:D56)</f>
        <v>84880</v>
      </c>
      <c r="E47" s="26">
        <f t="shared" ref="E47:BC47" si="11">SUM(E48:E56)</f>
        <v>92781</v>
      </c>
      <c r="F47" s="29">
        <f t="shared" si="11"/>
        <v>10729</v>
      </c>
      <c r="G47" s="26">
        <f t="shared" si="11"/>
        <v>11107</v>
      </c>
      <c r="H47" s="29">
        <f t="shared" si="11"/>
        <v>3473</v>
      </c>
      <c r="I47" s="26">
        <f t="shared" si="11"/>
        <v>3447</v>
      </c>
      <c r="J47" s="29">
        <f t="shared" si="11"/>
        <v>33488</v>
      </c>
      <c r="K47" s="26">
        <f t="shared" si="11"/>
        <v>35334</v>
      </c>
      <c r="L47" s="29">
        <f t="shared" si="11"/>
        <v>23770</v>
      </c>
      <c r="M47" s="26">
        <f t="shared" si="11"/>
        <v>24235</v>
      </c>
      <c r="N47" s="29">
        <f t="shared" si="11"/>
        <v>114356.55</v>
      </c>
      <c r="O47" s="26">
        <f t="shared" si="11"/>
        <v>115555</v>
      </c>
      <c r="P47" s="29">
        <f t="shared" si="11"/>
        <v>6757</v>
      </c>
      <c r="Q47" s="26">
        <f t="shared" si="11"/>
        <v>6993</v>
      </c>
      <c r="R47" s="29">
        <f t="shared" si="11"/>
        <v>5591</v>
      </c>
      <c r="S47" s="26">
        <f t="shared" si="11"/>
        <v>5126</v>
      </c>
      <c r="T47" s="29">
        <f t="shared" si="11"/>
        <v>2482</v>
      </c>
      <c r="U47" s="26">
        <f t="shared" si="11"/>
        <v>2322</v>
      </c>
      <c r="V47" s="27">
        <f t="shared" si="11"/>
        <v>30579.22</v>
      </c>
      <c r="W47" s="26">
        <f t="shared" si="11"/>
        <v>30111.89</v>
      </c>
      <c r="X47" s="27">
        <f t="shared" si="11"/>
        <v>11720</v>
      </c>
      <c r="Y47" s="26">
        <f t="shared" si="11"/>
        <v>11250</v>
      </c>
      <c r="Z47" s="29">
        <f t="shared" si="11"/>
        <v>8114</v>
      </c>
      <c r="AA47" s="26">
        <f t="shared" si="11"/>
        <v>8216</v>
      </c>
      <c r="AB47" s="29">
        <f t="shared" si="11"/>
        <v>7469</v>
      </c>
      <c r="AC47" s="26">
        <f t="shared" si="11"/>
        <v>8370</v>
      </c>
      <c r="AD47" s="29">
        <f t="shared" si="11"/>
        <v>8736</v>
      </c>
      <c r="AE47" s="28">
        <f t="shared" si="11"/>
        <v>7031</v>
      </c>
      <c r="AF47" s="25">
        <f t="shared" si="11"/>
        <v>26579</v>
      </c>
      <c r="AG47" s="26">
        <f t="shared" si="11"/>
        <v>33620</v>
      </c>
      <c r="AH47" s="27">
        <f t="shared" si="11"/>
        <v>18083</v>
      </c>
      <c r="AI47" s="28">
        <f t="shared" si="11"/>
        <v>22353</v>
      </c>
      <c r="AJ47" s="25">
        <f t="shared" si="11"/>
        <v>5560</v>
      </c>
      <c r="AK47" s="26">
        <f t="shared" si="11"/>
        <v>5513</v>
      </c>
      <c r="AL47" s="27">
        <f t="shared" si="11"/>
        <v>7685</v>
      </c>
      <c r="AM47" s="28">
        <f t="shared" si="11"/>
        <v>5942</v>
      </c>
      <c r="AN47" s="25">
        <f t="shared" si="11"/>
        <v>79783</v>
      </c>
      <c r="AO47" s="26">
        <f t="shared" si="11"/>
        <v>82916</v>
      </c>
      <c r="AP47" s="27">
        <f t="shared" si="11"/>
        <v>54551</v>
      </c>
      <c r="AQ47" s="28">
        <f t="shared" si="11"/>
        <v>58586</v>
      </c>
      <c r="AR47" s="25">
        <f t="shared" si="11"/>
        <v>6529.68</v>
      </c>
      <c r="AS47" s="26">
        <f t="shared" si="11"/>
        <v>7446.86</v>
      </c>
      <c r="AT47" s="27">
        <v>1260</v>
      </c>
      <c r="AU47" s="28">
        <v>1489</v>
      </c>
      <c r="AV47" s="25">
        <f t="shared" si="11"/>
        <v>5549</v>
      </c>
      <c r="AW47" s="26">
        <f t="shared" si="11"/>
        <v>6986</v>
      </c>
      <c r="AX47" s="25">
        <f t="shared" si="11"/>
        <v>1950.84</v>
      </c>
      <c r="AY47" s="28">
        <f t="shared" si="11"/>
        <v>1738.8200000000002</v>
      </c>
      <c r="AZ47" s="25">
        <f t="shared" si="11"/>
        <v>331</v>
      </c>
      <c r="BA47" s="26">
        <f t="shared" si="11"/>
        <v>392</v>
      </c>
      <c r="BB47" s="27">
        <f t="shared" si="11"/>
        <v>1967.6299999999999</v>
      </c>
      <c r="BC47" s="26">
        <f t="shared" si="11"/>
        <v>1994.1109999999999</v>
      </c>
      <c r="BD47" s="27">
        <f t="shared" ref="BD47:BE47" si="12">SUM(BD48:BD56)</f>
        <v>561973.92000000004</v>
      </c>
      <c r="BE47" s="26">
        <f t="shared" si="12"/>
        <v>590855.68099999987</v>
      </c>
      <c r="BF47" s="41"/>
      <c r="BG47" s="41"/>
      <c r="BH47" s="41"/>
      <c r="BI47" s="41"/>
      <c r="BJ47" s="41"/>
      <c r="BK47" s="41"/>
    </row>
    <row r="48" spans="1:63" ht="12.75" customHeight="1" x14ac:dyDescent="0.2">
      <c r="A48" s="19" t="s">
        <v>158</v>
      </c>
      <c r="B48" s="20" t="s">
        <v>159</v>
      </c>
      <c r="C48" s="21" t="s">
        <v>160</v>
      </c>
      <c r="D48" s="90">
        <v>13161</v>
      </c>
      <c r="E48" s="91">
        <v>14400</v>
      </c>
      <c r="F48" s="30">
        <v>3241</v>
      </c>
      <c r="G48" s="31">
        <v>2860</v>
      </c>
      <c r="H48" s="92">
        <v>228</v>
      </c>
      <c r="I48" s="93">
        <v>186</v>
      </c>
      <c r="J48" s="34">
        <v>12624</v>
      </c>
      <c r="K48" s="35">
        <v>13176</v>
      </c>
      <c r="L48" s="30">
        <v>1491</v>
      </c>
      <c r="M48" s="31">
        <v>1719</v>
      </c>
      <c r="N48" s="30">
        <v>20181.09</v>
      </c>
      <c r="O48" s="31">
        <v>18124</v>
      </c>
      <c r="P48" s="34">
        <v>1061</v>
      </c>
      <c r="Q48" s="35">
        <v>1018</v>
      </c>
      <c r="R48" s="30">
        <v>1046</v>
      </c>
      <c r="S48" s="31">
        <v>794</v>
      </c>
      <c r="T48" s="99">
        <v>0</v>
      </c>
      <c r="U48" s="31">
        <v>0</v>
      </c>
      <c r="V48" s="32">
        <v>5931.01</v>
      </c>
      <c r="W48" s="31">
        <v>5277.18</v>
      </c>
      <c r="X48" s="30">
        <v>2761</v>
      </c>
      <c r="Y48" s="31">
        <v>2593</v>
      </c>
      <c r="Z48" s="34">
        <v>3970</v>
      </c>
      <c r="AA48" s="35">
        <v>2966</v>
      </c>
      <c r="AB48" s="30">
        <v>2232</v>
      </c>
      <c r="AC48" s="31">
        <v>2286</v>
      </c>
      <c r="AD48" s="30">
        <v>3130</v>
      </c>
      <c r="AE48" s="59">
        <v>3103</v>
      </c>
      <c r="AF48" s="81">
        <v>2617</v>
      </c>
      <c r="AG48" s="31">
        <v>2553</v>
      </c>
      <c r="AH48" s="32">
        <v>4352</v>
      </c>
      <c r="AI48" s="59">
        <v>4986</v>
      </c>
      <c r="AJ48" s="95">
        <v>984</v>
      </c>
      <c r="AK48" s="96">
        <v>897</v>
      </c>
      <c r="AL48" s="97">
        <v>2471</v>
      </c>
      <c r="AM48" s="98">
        <v>2282</v>
      </c>
      <c r="AN48" s="95">
        <v>16904</v>
      </c>
      <c r="AO48" s="96">
        <v>16844</v>
      </c>
      <c r="AP48" s="77">
        <v>15760</v>
      </c>
      <c r="AQ48" s="78">
        <v>19283</v>
      </c>
      <c r="AR48" s="81">
        <v>33.409999999999997</v>
      </c>
      <c r="AS48" s="31">
        <v>28.48</v>
      </c>
      <c r="AT48" s="32">
        <v>208</v>
      </c>
      <c r="AU48" s="59">
        <v>239</v>
      </c>
      <c r="AV48" s="81">
        <v>0</v>
      </c>
      <c r="AW48" s="96">
        <v>0</v>
      </c>
      <c r="AX48" s="30">
        <v>44.79</v>
      </c>
      <c r="AY48" s="31">
        <v>42.71</v>
      </c>
      <c r="AZ48" s="81">
        <v>228</v>
      </c>
      <c r="BA48" s="31">
        <v>270</v>
      </c>
      <c r="BB48" s="77">
        <v>514.14800000000002</v>
      </c>
      <c r="BC48" s="78">
        <v>736.73900000000003</v>
      </c>
      <c r="BD48" s="77">
        <f t="shared" si="4"/>
        <v>115173.448</v>
      </c>
      <c r="BE48" s="78">
        <f t="shared" si="5"/>
        <v>116664.109</v>
      </c>
      <c r="BF48" s="41"/>
      <c r="BG48" s="41"/>
      <c r="BH48" s="41"/>
      <c r="BI48" s="41"/>
      <c r="BJ48" s="41"/>
      <c r="BK48" s="41"/>
    </row>
    <row r="49" spans="1:63" ht="12.75" customHeight="1" x14ac:dyDescent="0.25">
      <c r="A49" s="19" t="s">
        <v>161</v>
      </c>
      <c r="B49" s="20" t="s">
        <v>162</v>
      </c>
      <c r="C49" s="21" t="s">
        <v>163</v>
      </c>
      <c r="D49" s="90">
        <v>0</v>
      </c>
      <c r="E49" s="91">
        <v>0</v>
      </c>
      <c r="F49" s="30">
        <v>0</v>
      </c>
      <c r="G49" s="31">
        <v>27</v>
      </c>
      <c r="H49" s="92">
        <v>0</v>
      </c>
      <c r="I49" s="93">
        <v>0</v>
      </c>
      <c r="J49" s="34">
        <v>0</v>
      </c>
      <c r="K49" s="35">
        <v>0</v>
      </c>
      <c r="L49" s="30">
        <v>0</v>
      </c>
      <c r="M49" s="31">
        <v>0</v>
      </c>
      <c r="N49" s="30">
        <v>0</v>
      </c>
      <c r="O49" s="31">
        <v>0</v>
      </c>
      <c r="P49" s="34">
        <v>0</v>
      </c>
      <c r="Q49" s="35">
        <v>0</v>
      </c>
      <c r="R49" s="30">
        <v>0</v>
      </c>
      <c r="S49" s="31">
        <v>0</v>
      </c>
      <c r="T49" s="99">
        <v>0</v>
      </c>
      <c r="U49" s="31">
        <v>0</v>
      </c>
      <c r="V49" s="32">
        <v>0</v>
      </c>
      <c r="W49" s="31">
        <v>0</v>
      </c>
      <c r="X49" s="30">
        <v>0</v>
      </c>
      <c r="Y49" s="31">
        <v>0</v>
      </c>
      <c r="Z49" s="34">
        <v>0</v>
      </c>
      <c r="AA49" s="35">
        <v>0</v>
      </c>
      <c r="AB49" s="30">
        <v>0</v>
      </c>
      <c r="AC49" s="31">
        <v>0</v>
      </c>
      <c r="AD49" s="30">
        <v>0</v>
      </c>
      <c r="AE49" s="59">
        <v>0</v>
      </c>
      <c r="AF49" s="81">
        <v>0</v>
      </c>
      <c r="AG49" s="31">
        <v>0</v>
      </c>
      <c r="AH49" s="32">
        <v>144</v>
      </c>
      <c r="AI49" s="59">
        <v>0</v>
      </c>
      <c r="AJ49" s="95">
        <v>0</v>
      </c>
      <c r="AK49" s="96">
        <v>26</v>
      </c>
      <c r="AL49" s="97">
        <v>0</v>
      </c>
      <c r="AM49" s="98">
        <v>0</v>
      </c>
      <c r="AN49" s="95">
        <v>0</v>
      </c>
      <c r="AO49" s="96">
        <v>0</v>
      </c>
      <c r="AP49" s="77">
        <v>0</v>
      </c>
      <c r="AQ49" s="78">
        <v>0</v>
      </c>
      <c r="AR49" s="81">
        <v>0</v>
      </c>
      <c r="AS49" s="31">
        <v>0</v>
      </c>
      <c r="AT49" s="32"/>
      <c r="AU49" s="59"/>
      <c r="AV49" s="95">
        <v>0</v>
      </c>
      <c r="AW49" s="96">
        <v>0</v>
      </c>
      <c r="AX49" s="30">
        <v>0</v>
      </c>
      <c r="AY49" s="31">
        <v>0</v>
      </c>
      <c r="AZ49" s="81">
        <v>0</v>
      </c>
      <c r="BA49" s="31">
        <v>0</v>
      </c>
      <c r="BB49" s="77">
        <v>0</v>
      </c>
      <c r="BC49" s="78">
        <v>0</v>
      </c>
      <c r="BD49" s="77">
        <f t="shared" si="4"/>
        <v>144</v>
      </c>
      <c r="BE49" s="78">
        <f t="shared" si="5"/>
        <v>53</v>
      </c>
    </row>
    <row r="50" spans="1:63" ht="12.75" customHeight="1" x14ac:dyDescent="0.25">
      <c r="A50" s="19" t="s">
        <v>164</v>
      </c>
      <c r="B50" s="20" t="s">
        <v>165</v>
      </c>
      <c r="C50" s="21" t="s">
        <v>166</v>
      </c>
      <c r="D50" s="90">
        <v>0</v>
      </c>
      <c r="E50" s="91">
        <v>0</v>
      </c>
      <c r="F50" s="30">
        <v>0</v>
      </c>
      <c r="G50" s="31">
        <v>0</v>
      </c>
      <c r="H50" s="92">
        <v>54</v>
      </c>
      <c r="I50" s="93">
        <v>0</v>
      </c>
      <c r="J50" s="34">
        <v>661</v>
      </c>
      <c r="K50" s="35">
        <v>707</v>
      </c>
      <c r="L50" s="30">
        <v>0</v>
      </c>
      <c r="M50" s="31">
        <v>228</v>
      </c>
      <c r="N50" s="30">
        <v>17733.009999999998</v>
      </c>
      <c r="O50" s="31">
        <v>15779</v>
      </c>
      <c r="P50" s="34">
        <v>0</v>
      </c>
      <c r="Q50" s="35">
        <v>0</v>
      </c>
      <c r="R50" s="30">
        <v>0</v>
      </c>
      <c r="S50" s="31">
        <v>0</v>
      </c>
      <c r="T50" s="99">
        <v>0</v>
      </c>
      <c r="U50" s="31">
        <v>0</v>
      </c>
      <c r="V50" s="32">
        <v>0</v>
      </c>
      <c r="W50" s="31">
        <v>0</v>
      </c>
      <c r="X50" s="30">
        <v>0</v>
      </c>
      <c r="Y50" s="31">
        <v>0</v>
      </c>
      <c r="Z50" s="34">
        <v>0</v>
      </c>
      <c r="AA50" s="35">
        <v>0</v>
      </c>
      <c r="AB50" s="30">
        <v>2049</v>
      </c>
      <c r="AC50" s="31">
        <v>2804</v>
      </c>
      <c r="AD50" s="30">
        <v>1393</v>
      </c>
      <c r="AE50" s="59">
        <v>292</v>
      </c>
      <c r="AF50" s="81">
        <v>13808</v>
      </c>
      <c r="AG50" s="31">
        <v>16416</v>
      </c>
      <c r="AH50" s="32">
        <v>7628</v>
      </c>
      <c r="AI50" s="59">
        <v>11481</v>
      </c>
      <c r="AJ50" s="95">
        <v>0</v>
      </c>
      <c r="AK50" s="96">
        <v>10</v>
      </c>
      <c r="AL50" s="97">
        <v>0</v>
      </c>
      <c r="AM50" s="98">
        <v>0</v>
      </c>
      <c r="AN50" s="95">
        <v>28620</v>
      </c>
      <c r="AO50" s="96">
        <v>35358</v>
      </c>
      <c r="AP50" s="77">
        <v>4837</v>
      </c>
      <c r="AQ50" s="78">
        <v>8632</v>
      </c>
      <c r="AR50" s="81">
        <v>549.91999999999996</v>
      </c>
      <c r="AS50" s="31">
        <v>525.54999999999995</v>
      </c>
      <c r="AT50" s="32"/>
      <c r="AU50" s="59"/>
      <c r="AV50" s="95">
        <v>1227</v>
      </c>
      <c r="AW50" s="96">
        <v>2553</v>
      </c>
      <c r="AX50" s="30">
        <v>0</v>
      </c>
      <c r="AY50" s="31">
        <v>0</v>
      </c>
      <c r="AZ50" s="81">
        <v>0</v>
      </c>
      <c r="BA50" s="31">
        <v>0</v>
      </c>
      <c r="BB50" s="77">
        <v>0</v>
      </c>
      <c r="BC50" s="78">
        <v>0</v>
      </c>
      <c r="BD50" s="77">
        <f t="shared" si="4"/>
        <v>78559.929999999993</v>
      </c>
      <c r="BE50" s="78">
        <f t="shared" si="5"/>
        <v>94785.55</v>
      </c>
    </row>
    <row r="51" spans="1:63" ht="12.75" customHeight="1" x14ac:dyDescent="0.25">
      <c r="A51" s="19" t="s">
        <v>167</v>
      </c>
      <c r="B51" s="20" t="s">
        <v>168</v>
      </c>
      <c r="C51" s="21" t="s">
        <v>169</v>
      </c>
      <c r="D51" s="90">
        <v>0</v>
      </c>
      <c r="E51" s="91">
        <v>0</v>
      </c>
      <c r="F51" s="30">
        <v>0</v>
      </c>
      <c r="G51" s="31">
        <v>0</v>
      </c>
      <c r="H51" s="92">
        <v>0</v>
      </c>
      <c r="I51" s="93">
        <v>0</v>
      </c>
      <c r="J51" s="34">
        <v>0</v>
      </c>
      <c r="K51" s="35">
        <v>0</v>
      </c>
      <c r="L51" s="30">
        <v>0</v>
      </c>
      <c r="M51" s="31">
        <v>0</v>
      </c>
      <c r="N51" s="30">
        <v>0</v>
      </c>
      <c r="O51" s="31">
        <v>0</v>
      </c>
      <c r="P51" s="34">
        <v>0</v>
      </c>
      <c r="Q51" s="35">
        <v>0</v>
      </c>
      <c r="R51" s="30">
        <v>0</v>
      </c>
      <c r="S51" s="31">
        <v>0</v>
      </c>
      <c r="T51" s="99">
        <v>0</v>
      </c>
      <c r="U51" s="31">
        <v>0</v>
      </c>
      <c r="V51" s="32">
        <v>0</v>
      </c>
      <c r="W51" s="31">
        <v>0</v>
      </c>
      <c r="X51" s="30">
        <v>0</v>
      </c>
      <c r="Y51" s="31">
        <v>0</v>
      </c>
      <c r="Z51" s="34">
        <v>0</v>
      </c>
      <c r="AA51" s="35">
        <v>0</v>
      </c>
      <c r="AB51" s="30">
        <v>0</v>
      </c>
      <c r="AC51" s="31">
        <v>0</v>
      </c>
      <c r="AD51" s="30">
        <v>0</v>
      </c>
      <c r="AE51" s="59">
        <v>0</v>
      </c>
      <c r="AF51" s="81">
        <v>0</v>
      </c>
      <c r="AG51" s="31">
        <v>0</v>
      </c>
      <c r="AH51" s="32">
        <v>0</v>
      </c>
      <c r="AI51" s="59">
        <v>0</v>
      </c>
      <c r="AJ51" s="95">
        <v>0</v>
      </c>
      <c r="AK51" s="96">
        <v>0</v>
      </c>
      <c r="AL51" s="97">
        <v>0</v>
      </c>
      <c r="AM51" s="98">
        <v>0</v>
      </c>
      <c r="AN51" s="95">
        <v>0</v>
      </c>
      <c r="AO51" s="96">
        <v>0</v>
      </c>
      <c r="AP51" s="77">
        <v>0</v>
      </c>
      <c r="AQ51" s="78">
        <v>0</v>
      </c>
      <c r="AR51" s="81">
        <v>0</v>
      </c>
      <c r="AS51" s="31">
        <v>0</v>
      </c>
      <c r="AT51" s="32"/>
      <c r="AU51" s="59"/>
      <c r="AV51" s="95">
        <v>0</v>
      </c>
      <c r="AW51" s="96">
        <v>0</v>
      </c>
      <c r="AX51" s="30">
        <v>0</v>
      </c>
      <c r="AY51" s="31">
        <v>0</v>
      </c>
      <c r="AZ51" s="81">
        <v>0</v>
      </c>
      <c r="BA51" s="31">
        <v>0</v>
      </c>
      <c r="BB51" s="77">
        <v>0</v>
      </c>
      <c r="BC51" s="78">
        <v>0</v>
      </c>
      <c r="BD51" s="77">
        <f t="shared" si="4"/>
        <v>0</v>
      </c>
      <c r="BE51" s="78">
        <f t="shared" si="5"/>
        <v>0</v>
      </c>
    </row>
    <row r="52" spans="1:63" ht="12.75" customHeight="1" x14ac:dyDescent="0.25">
      <c r="A52" s="19" t="s">
        <v>170</v>
      </c>
      <c r="B52" s="20" t="s">
        <v>171</v>
      </c>
      <c r="C52" s="21" t="s">
        <v>172</v>
      </c>
      <c r="D52" s="90">
        <v>65165</v>
      </c>
      <c r="E52" s="91">
        <v>69173</v>
      </c>
      <c r="F52" s="30">
        <v>125</v>
      </c>
      <c r="G52" s="31">
        <v>245</v>
      </c>
      <c r="H52" s="92">
        <v>2189</v>
      </c>
      <c r="I52" s="93">
        <v>2256</v>
      </c>
      <c r="J52" s="34">
        <v>18489</v>
      </c>
      <c r="K52" s="35">
        <v>19751</v>
      </c>
      <c r="L52" s="30">
        <v>19376</v>
      </c>
      <c r="M52" s="31">
        <v>19372</v>
      </c>
      <c r="N52" s="30">
        <v>44209.25</v>
      </c>
      <c r="O52" s="31">
        <v>50720</v>
      </c>
      <c r="P52" s="34">
        <v>5449</v>
      </c>
      <c r="Q52" s="35">
        <v>5557</v>
      </c>
      <c r="R52" s="30">
        <v>4535</v>
      </c>
      <c r="S52" s="31">
        <v>4323</v>
      </c>
      <c r="T52" s="30">
        <v>2393</v>
      </c>
      <c r="U52" s="31">
        <v>2216</v>
      </c>
      <c r="V52" s="32">
        <v>0</v>
      </c>
      <c r="W52" s="31">
        <v>0</v>
      </c>
      <c r="X52" s="30">
        <v>8959</v>
      </c>
      <c r="Y52" s="31">
        <v>8625</v>
      </c>
      <c r="Z52" s="34">
        <v>2632</v>
      </c>
      <c r="AA52" s="35">
        <v>2754</v>
      </c>
      <c r="AB52" s="30">
        <v>0</v>
      </c>
      <c r="AC52" s="31">
        <v>0</v>
      </c>
      <c r="AD52" s="30">
        <v>14</v>
      </c>
      <c r="AE52" s="59">
        <v>14</v>
      </c>
      <c r="AF52" s="81">
        <v>0</v>
      </c>
      <c r="AG52" s="31">
        <v>0</v>
      </c>
      <c r="AH52" s="32">
        <v>173</v>
      </c>
      <c r="AI52" s="59">
        <v>173</v>
      </c>
      <c r="AJ52" s="95">
        <v>0</v>
      </c>
      <c r="AK52" s="96">
        <v>0</v>
      </c>
      <c r="AL52" s="97">
        <v>3029</v>
      </c>
      <c r="AM52" s="98">
        <v>3015</v>
      </c>
      <c r="AN52" s="95">
        <v>23152</v>
      </c>
      <c r="AO52" s="96">
        <v>18625</v>
      </c>
      <c r="AP52" s="77">
        <v>23712</v>
      </c>
      <c r="AQ52" s="78">
        <v>18977</v>
      </c>
      <c r="AR52" s="81">
        <v>5946.35</v>
      </c>
      <c r="AS52" s="31">
        <v>6892.83</v>
      </c>
      <c r="AT52" s="32">
        <v>814</v>
      </c>
      <c r="AU52" s="59">
        <v>867</v>
      </c>
      <c r="AV52" s="81">
        <v>4322</v>
      </c>
      <c r="AW52" s="31">
        <v>4433</v>
      </c>
      <c r="AX52" s="30">
        <v>1905.25</v>
      </c>
      <c r="AY52" s="31">
        <v>1694.91</v>
      </c>
      <c r="AZ52" s="81">
        <v>0</v>
      </c>
      <c r="BA52" s="31">
        <v>0</v>
      </c>
      <c r="BB52" s="77">
        <v>6.5549999999999997</v>
      </c>
      <c r="BC52" s="78">
        <v>6.5549999999999997</v>
      </c>
      <c r="BD52" s="77">
        <f t="shared" si="4"/>
        <v>236595.405</v>
      </c>
      <c r="BE52" s="78">
        <f t="shared" si="5"/>
        <v>239690.29499999998</v>
      </c>
    </row>
    <row r="53" spans="1:63" ht="12.75" customHeight="1" x14ac:dyDescent="0.25">
      <c r="A53" s="19" t="s">
        <v>173</v>
      </c>
      <c r="B53" s="20" t="s">
        <v>174</v>
      </c>
      <c r="C53" s="21" t="s">
        <v>175</v>
      </c>
      <c r="D53" s="90">
        <v>0</v>
      </c>
      <c r="E53" s="91">
        <v>0</v>
      </c>
      <c r="F53" s="30">
        <v>3942</v>
      </c>
      <c r="G53" s="31">
        <v>4522</v>
      </c>
      <c r="H53" s="92">
        <v>0</v>
      </c>
      <c r="I53" s="93">
        <v>0</v>
      </c>
      <c r="J53" s="34">
        <v>1000</v>
      </c>
      <c r="K53" s="35">
        <v>964</v>
      </c>
      <c r="L53" s="30">
        <v>0</v>
      </c>
      <c r="M53" s="31">
        <v>0</v>
      </c>
      <c r="N53" s="30">
        <v>31827.11</v>
      </c>
      <c r="O53" s="31">
        <v>30314</v>
      </c>
      <c r="P53" s="34">
        <v>0</v>
      </c>
      <c r="Q53" s="35">
        <v>0</v>
      </c>
      <c r="R53" s="30">
        <v>0</v>
      </c>
      <c r="S53" s="31">
        <v>0</v>
      </c>
      <c r="T53" s="30">
        <v>0</v>
      </c>
      <c r="U53" s="31">
        <v>0</v>
      </c>
      <c r="V53" s="32">
        <v>0</v>
      </c>
      <c r="W53" s="31">
        <v>0</v>
      </c>
      <c r="X53" s="30">
        <v>0</v>
      </c>
      <c r="Y53" s="31">
        <v>0</v>
      </c>
      <c r="Z53" s="34">
        <v>0</v>
      </c>
      <c r="AA53" s="35">
        <v>0</v>
      </c>
      <c r="AB53" s="30">
        <v>0</v>
      </c>
      <c r="AC53" s="31">
        <v>0</v>
      </c>
      <c r="AD53" s="30">
        <v>0</v>
      </c>
      <c r="AE53" s="59">
        <v>0</v>
      </c>
      <c r="AF53" s="81">
        <v>0</v>
      </c>
      <c r="AG53" s="31">
        <v>0</v>
      </c>
      <c r="AH53" s="32">
        <v>0</v>
      </c>
      <c r="AI53" s="59">
        <v>0</v>
      </c>
      <c r="AJ53" s="95">
        <v>0</v>
      </c>
      <c r="AK53" s="96">
        <v>0</v>
      </c>
      <c r="AL53" s="97">
        <v>0</v>
      </c>
      <c r="AM53" s="98">
        <v>0</v>
      </c>
      <c r="AN53" s="95">
        <v>8857</v>
      </c>
      <c r="AO53" s="96">
        <v>10140</v>
      </c>
      <c r="AP53" s="77">
        <v>4796</v>
      </c>
      <c r="AQ53" s="78">
        <v>5511</v>
      </c>
      <c r="AR53" s="81">
        <v>0</v>
      </c>
      <c r="AS53" s="31">
        <v>0</v>
      </c>
      <c r="AT53" s="32"/>
      <c r="AU53" s="59"/>
      <c r="AV53" s="81">
        <v>0</v>
      </c>
      <c r="AW53" s="31">
        <v>0</v>
      </c>
      <c r="AX53" s="30">
        <v>0</v>
      </c>
      <c r="AY53" s="31">
        <v>0</v>
      </c>
      <c r="AZ53" s="81">
        <v>0</v>
      </c>
      <c r="BA53" s="31">
        <v>0</v>
      </c>
      <c r="BB53" s="77">
        <v>0</v>
      </c>
      <c r="BC53" s="78">
        <v>0</v>
      </c>
      <c r="BD53" s="77">
        <f t="shared" si="4"/>
        <v>50422.11</v>
      </c>
      <c r="BE53" s="78">
        <f t="shared" si="5"/>
        <v>51451</v>
      </c>
    </row>
    <row r="54" spans="1:63" ht="12.75" customHeight="1" x14ac:dyDescent="0.25">
      <c r="A54" s="19" t="s">
        <v>176</v>
      </c>
      <c r="B54" s="20" t="s">
        <v>177</v>
      </c>
      <c r="C54" s="21" t="s">
        <v>178</v>
      </c>
      <c r="D54" s="90">
        <v>6554</v>
      </c>
      <c r="E54" s="91">
        <v>9208</v>
      </c>
      <c r="F54" s="30">
        <v>3421</v>
      </c>
      <c r="G54" s="31">
        <v>3453</v>
      </c>
      <c r="H54" s="92">
        <v>1002</v>
      </c>
      <c r="I54" s="93">
        <v>1005</v>
      </c>
      <c r="J54" s="34">
        <v>714</v>
      </c>
      <c r="K54" s="35">
        <v>736</v>
      </c>
      <c r="L54" s="30">
        <v>2903</v>
      </c>
      <c r="M54" s="31">
        <v>2916</v>
      </c>
      <c r="N54" s="30">
        <v>406.09</v>
      </c>
      <c r="O54" s="31">
        <v>618</v>
      </c>
      <c r="P54" s="34">
        <v>247</v>
      </c>
      <c r="Q54" s="35">
        <v>418</v>
      </c>
      <c r="R54" s="30">
        <v>10</v>
      </c>
      <c r="S54" s="31">
        <v>9</v>
      </c>
      <c r="T54" s="30">
        <v>40</v>
      </c>
      <c r="U54" s="31">
        <v>65</v>
      </c>
      <c r="V54" s="32">
        <v>24648.21</v>
      </c>
      <c r="W54" s="31">
        <v>24834.71</v>
      </c>
      <c r="X54" s="30">
        <v>0</v>
      </c>
      <c r="Y54" s="31">
        <v>32</v>
      </c>
      <c r="Z54" s="34">
        <v>1512</v>
      </c>
      <c r="AA54" s="35">
        <v>2496</v>
      </c>
      <c r="AB54" s="30">
        <v>3188</v>
      </c>
      <c r="AC54" s="31">
        <v>3280</v>
      </c>
      <c r="AD54" s="30">
        <v>4199</v>
      </c>
      <c r="AE54" s="59">
        <v>3622</v>
      </c>
      <c r="AF54" s="81">
        <v>8190</v>
      </c>
      <c r="AG54" s="31">
        <v>8126</v>
      </c>
      <c r="AH54" s="32">
        <v>5729</v>
      </c>
      <c r="AI54" s="59">
        <v>5654</v>
      </c>
      <c r="AJ54" s="95">
        <v>4576</v>
      </c>
      <c r="AK54" s="96">
        <v>4580</v>
      </c>
      <c r="AL54" s="97">
        <v>2185</v>
      </c>
      <c r="AM54" s="98">
        <v>645</v>
      </c>
      <c r="AN54" s="95">
        <v>1932</v>
      </c>
      <c r="AO54" s="96">
        <v>1753</v>
      </c>
      <c r="AP54" s="77">
        <v>5176</v>
      </c>
      <c r="AQ54" s="78">
        <v>5283</v>
      </c>
      <c r="AR54" s="81">
        <v>0</v>
      </c>
      <c r="AS54" s="31">
        <v>0</v>
      </c>
      <c r="AT54" s="32">
        <v>238</v>
      </c>
      <c r="AU54" s="59">
        <v>383</v>
      </c>
      <c r="AV54" s="81">
        <v>0</v>
      </c>
      <c r="AW54" s="31">
        <v>0</v>
      </c>
      <c r="AX54" s="30">
        <v>0</v>
      </c>
      <c r="AY54" s="31">
        <v>0</v>
      </c>
      <c r="AZ54" s="81">
        <v>103</v>
      </c>
      <c r="BA54" s="31">
        <v>122</v>
      </c>
      <c r="BB54" s="77">
        <v>1446.9269999999999</v>
      </c>
      <c r="BC54" s="78">
        <v>1250.817</v>
      </c>
      <c r="BD54" s="77">
        <f t="shared" si="4"/>
        <v>78420.226999999984</v>
      </c>
      <c r="BE54" s="78">
        <f t="shared" si="5"/>
        <v>80489.527000000002</v>
      </c>
    </row>
    <row r="55" spans="1:63" ht="12.75" customHeight="1" x14ac:dyDescent="0.25">
      <c r="A55" s="19" t="s">
        <v>179</v>
      </c>
      <c r="B55" s="20" t="s">
        <v>180</v>
      </c>
      <c r="C55" s="21" t="s">
        <v>181</v>
      </c>
      <c r="D55" s="90">
        <v>0</v>
      </c>
      <c r="E55" s="91">
        <v>0</v>
      </c>
      <c r="F55" s="30">
        <v>0</v>
      </c>
      <c r="G55" s="31">
        <v>0</v>
      </c>
      <c r="H55" s="92">
        <v>0</v>
      </c>
      <c r="I55" s="93">
        <v>0</v>
      </c>
      <c r="J55" s="34">
        <v>0</v>
      </c>
      <c r="K55" s="35">
        <v>0</v>
      </c>
      <c r="L55" s="30">
        <v>0</v>
      </c>
      <c r="M55" s="31">
        <v>0</v>
      </c>
      <c r="N55" s="30">
        <v>0</v>
      </c>
      <c r="O55" s="31">
        <v>0</v>
      </c>
      <c r="P55" s="34">
        <v>0</v>
      </c>
      <c r="Q55" s="35">
        <v>0</v>
      </c>
      <c r="R55" s="30">
        <v>0</v>
      </c>
      <c r="S55" s="31">
        <v>0</v>
      </c>
      <c r="T55" s="30">
        <v>0</v>
      </c>
      <c r="U55" s="31">
        <v>0</v>
      </c>
      <c r="V55" s="32">
        <v>0</v>
      </c>
      <c r="W55" s="31">
        <v>0</v>
      </c>
      <c r="X55" s="30">
        <v>0</v>
      </c>
      <c r="Y55" s="31">
        <v>0</v>
      </c>
      <c r="Z55" s="34">
        <v>0</v>
      </c>
      <c r="AA55" s="35">
        <v>0</v>
      </c>
      <c r="AB55" s="30">
        <v>0</v>
      </c>
      <c r="AC55" s="31">
        <v>0</v>
      </c>
      <c r="AD55" s="30">
        <v>0</v>
      </c>
      <c r="AE55" s="59">
        <v>0</v>
      </c>
      <c r="AF55" s="81">
        <v>473</v>
      </c>
      <c r="AG55" s="31">
        <v>1647</v>
      </c>
      <c r="AH55" s="32">
        <v>0</v>
      </c>
      <c r="AI55" s="59">
        <v>1</v>
      </c>
      <c r="AJ55" s="95">
        <v>0</v>
      </c>
      <c r="AK55" s="96">
        <v>0</v>
      </c>
      <c r="AL55" s="97">
        <v>0</v>
      </c>
      <c r="AM55" s="98">
        <v>0</v>
      </c>
      <c r="AN55" s="95">
        <v>0</v>
      </c>
      <c r="AO55" s="96">
        <v>0</v>
      </c>
      <c r="AP55" s="77">
        <v>0</v>
      </c>
      <c r="AQ55" s="78">
        <v>0</v>
      </c>
      <c r="AR55" s="81">
        <v>0</v>
      </c>
      <c r="AS55" s="31">
        <v>0</v>
      </c>
      <c r="AT55" s="32"/>
      <c r="AU55" s="59"/>
      <c r="AV55" s="81">
        <v>0</v>
      </c>
      <c r="AW55" s="31">
        <v>0</v>
      </c>
      <c r="AX55" s="30">
        <v>0</v>
      </c>
      <c r="AY55" s="31">
        <v>0</v>
      </c>
      <c r="AZ55" s="81">
        <v>0</v>
      </c>
      <c r="BA55" s="31">
        <v>0</v>
      </c>
      <c r="BB55" s="77">
        <v>0</v>
      </c>
      <c r="BC55" s="78">
        <v>0</v>
      </c>
      <c r="BD55" s="77">
        <f t="shared" si="4"/>
        <v>473</v>
      </c>
      <c r="BE55" s="78">
        <f t="shared" si="5"/>
        <v>1648</v>
      </c>
    </row>
    <row r="56" spans="1:63" ht="12.75" customHeight="1" x14ac:dyDescent="0.25">
      <c r="A56" s="19" t="s">
        <v>182</v>
      </c>
      <c r="B56" s="20" t="s">
        <v>183</v>
      </c>
      <c r="C56" s="21" t="s">
        <v>184</v>
      </c>
      <c r="D56" s="90">
        <v>0</v>
      </c>
      <c r="E56" s="91">
        <v>0</v>
      </c>
      <c r="F56" s="30">
        <v>0</v>
      </c>
      <c r="G56" s="31">
        <v>0</v>
      </c>
      <c r="H56" s="92">
        <v>0</v>
      </c>
      <c r="I56" s="93">
        <v>0</v>
      </c>
      <c r="J56" s="34">
        <v>0</v>
      </c>
      <c r="K56" s="35">
        <v>0</v>
      </c>
      <c r="L56" s="30">
        <v>0</v>
      </c>
      <c r="M56" s="31">
        <v>0</v>
      </c>
      <c r="N56" s="30">
        <v>0</v>
      </c>
      <c r="O56" s="31">
        <v>0</v>
      </c>
      <c r="P56" s="34">
        <v>0</v>
      </c>
      <c r="Q56" s="35">
        <v>0</v>
      </c>
      <c r="R56" s="30">
        <v>0</v>
      </c>
      <c r="S56" s="31">
        <v>0</v>
      </c>
      <c r="T56" s="30">
        <v>49</v>
      </c>
      <c r="U56" s="31">
        <v>41</v>
      </c>
      <c r="V56" s="32">
        <v>0</v>
      </c>
      <c r="W56" s="31">
        <v>0</v>
      </c>
      <c r="X56" s="30">
        <v>0</v>
      </c>
      <c r="Y56" s="31">
        <v>0</v>
      </c>
      <c r="Z56" s="34">
        <v>0</v>
      </c>
      <c r="AA56" s="35">
        <v>0</v>
      </c>
      <c r="AB56" s="30">
        <v>0</v>
      </c>
      <c r="AC56" s="31">
        <v>0</v>
      </c>
      <c r="AD56" s="30">
        <v>0</v>
      </c>
      <c r="AE56" s="59">
        <v>0</v>
      </c>
      <c r="AF56" s="112">
        <v>1491</v>
      </c>
      <c r="AG56" s="31">
        <v>4878</v>
      </c>
      <c r="AH56" s="32">
        <v>57</v>
      </c>
      <c r="AI56" s="59">
        <v>58</v>
      </c>
      <c r="AJ56" s="95">
        <v>0</v>
      </c>
      <c r="AK56" s="96">
        <v>0</v>
      </c>
      <c r="AL56" s="97">
        <v>0</v>
      </c>
      <c r="AM56" s="98">
        <v>0</v>
      </c>
      <c r="AN56" s="95">
        <v>318</v>
      </c>
      <c r="AO56" s="96">
        <v>196</v>
      </c>
      <c r="AP56" s="77">
        <v>270</v>
      </c>
      <c r="AQ56" s="78">
        <v>900</v>
      </c>
      <c r="AR56" s="81">
        <v>0</v>
      </c>
      <c r="AS56" s="31">
        <v>0</v>
      </c>
      <c r="AT56" s="32"/>
      <c r="AU56" s="59"/>
      <c r="AV56" s="81">
        <v>0</v>
      </c>
      <c r="AW56" s="31">
        <v>0</v>
      </c>
      <c r="AX56" s="30">
        <v>0.8</v>
      </c>
      <c r="AY56" s="31">
        <v>1.2</v>
      </c>
      <c r="AZ56" s="81">
        <v>0</v>
      </c>
      <c r="BA56" s="31">
        <v>0</v>
      </c>
      <c r="BB56" s="77">
        <v>0</v>
      </c>
      <c r="BC56" s="78">
        <v>0</v>
      </c>
      <c r="BD56" s="77">
        <f t="shared" si="4"/>
        <v>2185.8000000000002</v>
      </c>
      <c r="BE56" s="78">
        <f t="shared" si="5"/>
        <v>6074.2</v>
      </c>
    </row>
    <row r="57" spans="1:63" ht="12.75" customHeight="1" x14ac:dyDescent="0.2">
      <c r="A57" s="33" t="s">
        <v>185</v>
      </c>
      <c r="B57" s="20" t="s">
        <v>186</v>
      </c>
      <c r="C57" s="21" t="s">
        <v>187</v>
      </c>
      <c r="D57" s="27">
        <f>SUM(D58:D76)</f>
        <v>255376</v>
      </c>
      <c r="E57" s="26">
        <f t="shared" ref="E57:BE57" si="13">SUM(E58:E76)</f>
        <v>392802</v>
      </c>
      <c r="F57" s="29">
        <f t="shared" si="13"/>
        <v>29369</v>
      </c>
      <c r="G57" s="26">
        <f t="shared" si="13"/>
        <v>108234</v>
      </c>
      <c r="H57" s="29">
        <f t="shared" si="13"/>
        <v>11285</v>
      </c>
      <c r="I57" s="26">
        <f t="shared" si="13"/>
        <v>12291</v>
      </c>
      <c r="J57" s="29">
        <f t="shared" si="13"/>
        <v>159692</v>
      </c>
      <c r="K57" s="26">
        <f t="shared" si="13"/>
        <v>156164</v>
      </c>
      <c r="L57" s="29">
        <f t="shared" si="13"/>
        <v>102274</v>
      </c>
      <c r="M57" s="26">
        <f t="shared" si="13"/>
        <v>238985</v>
      </c>
      <c r="N57" s="29">
        <f t="shared" si="13"/>
        <v>49875.450000000004</v>
      </c>
      <c r="O57" s="26">
        <f t="shared" si="13"/>
        <v>49128</v>
      </c>
      <c r="P57" s="29">
        <f t="shared" si="13"/>
        <v>14213</v>
      </c>
      <c r="Q57" s="26">
        <f t="shared" si="13"/>
        <v>13244</v>
      </c>
      <c r="R57" s="29">
        <f t="shared" si="13"/>
        <v>77299</v>
      </c>
      <c r="S57" s="26">
        <f t="shared" si="13"/>
        <v>28486</v>
      </c>
      <c r="T57" s="29">
        <f t="shared" si="13"/>
        <v>15438</v>
      </c>
      <c r="U57" s="26">
        <f t="shared" si="13"/>
        <v>1940</v>
      </c>
      <c r="V57" s="27">
        <f t="shared" si="13"/>
        <v>194938.69999999998</v>
      </c>
      <c r="W57" s="26">
        <f t="shared" si="13"/>
        <v>808958.47</v>
      </c>
      <c r="X57" s="27">
        <f t="shared" si="13"/>
        <v>49673</v>
      </c>
      <c r="Y57" s="26">
        <f t="shared" si="13"/>
        <v>79138</v>
      </c>
      <c r="Z57" s="29">
        <f t="shared" si="13"/>
        <v>50958</v>
      </c>
      <c r="AA57" s="26">
        <f t="shared" si="13"/>
        <v>96991</v>
      </c>
      <c r="AB57" s="29">
        <f t="shared" si="13"/>
        <v>80423</v>
      </c>
      <c r="AC57" s="26">
        <f t="shared" si="13"/>
        <v>129550</v>
      </c>
      <c r="AD57" s="29">
        <f t="shared" si="13"/>
        <v>10447</v>
      </c>
      <c r="AE57" s="28">
        <f t="shared" si="13"/>
        <v>17676</v>
      </c>
      <c r="AF57" s="25">
        <f t="shared" si="13"/>
        <v>112257</v>
      </c>
      <c r="AG57" s="26">
        <f t="shared" si="13"/>
        <v>115354</v>
      </c>
      <c r="AH57" s="27">
        <f t="shared" si="13"/>
        <v>113375</v>
      </c>
      <c r="AI57" s="28">
        <f t="shared" si="13"/>
        <v>149861</v>
      </c>
      <c r="AJ57" s="95">
        <f t="shared" si="13"/>
        <v>11570</v>
      </c>
      <c r="AK57" s="96">
        <f t="shared" si="13"/>
        <v>31999</v>
      </c>
      <c r="AL57" s="27">
        <f t="shared" si="13"/>
        <v>8458.8652200000015</v>
      </c>
      <c r="AM57" s="28">
        <f t="shared" si="13"/>
        <v>7315</v>
      </c>
      <c r="AN57" s="25">
        <f t="shared" si="13"/>
        <v>234512</v>
      </c>
      <c r="AO57" s="26">
        <f t="shared" si="13"/>
        <v>473987</v>
      </c>
      <c r="AP57" s="27">
        <f t="shared" si="13"/>
        <v>109005.16</v>
      </c>
      <c r="AQ57" s="28">
        <f t="shared" si="13"/>
        <v>158596</v>
      </c>
      <c r="AR57" s="25">
        <f t="shared" si="13"/>
        <v>6270.42</v>
      </c>
      <c r="AS57" s="26">
        <f t="shared" si="13"/>
        <v>13792.909999999998</v>
      </c>
      <c r="AT57" s="27">
        <v>3278</v>
      </c>
      <c r="AU57" s="28">
        <v>4683</v>
      </c>
      <c r="AV57" s="25">
        <f t="shared" si="13"/>
        <v>3718</v>
      </c>
      <c r="AW57" s="26">
        <f t="shared" si="13"/>
        <v>2899</v>
      </c>
      <c r="AX57" s="25">
        <f t="shared" si="13"/>
        <v>5345.1</v>
      </c>
      <c r="AY57" s="28">
        <f t="shared" si="13"/>
        <v>4683.87</v>
      </c>
      <c r="AZ57" s="25">
        <f t="shared" si="13"/>
        <v>901</v>
      </c>
      <c r="BA57" s="26">
        <f t="shared" si="13"/>
        <v>1277</v>
      </c>
      <c r="BB57" s="27">
        <f t="shared" si="13"/>
        <v>7866.0929999999998</v>
      </c>
      <c r="BC57" s="26">
        <f t="shared" si="13"/>
        <v>11061.531999999999</v>
      </c>
      <c r="BD57" s="27">
        <f t="shared" si="13"/>
        <v>1717817.78822</v>
      </c>
      <c r="BE57" s="26">
        <f t="shared" si="13"/>
        <v>3109095.7819999997</v>
      </c>
      <c r="BF57" s="41"/>
      <c r="BG57" s="41"/>
      <c r="BH57" s="41"/>
      <c r="BI57" s="41"/>
      <c r="BJ57" s="41"/>
      <c r="BK57" s="41"/>
    </row>
    <row r="58" spans="1:63" ht="12.75" customHeight="1" x14ac:dyDescent="0.25">
      <c r="A58" s="19" t="s">
        <v>188</v>
      </c>
      <c r="B58" s="20" t="s">
        <v>189</v>
      </c>
      <c r="C58" s="21" t="s">
        <v>190</v>
      </c>
      <c r="D58" s="90">
        <v>43938</v>
      </c>
      <c r="E58" s="91">
        <v>49217</v>
      </c>
      <c r="F58" s="30">
        <v>5464</v>
      </c>
      <c r="G58" s="31">
        <v>6670</v>
      </c>
      <c r="H58" s="92">
        <v>3595</v>
      </c>
      <c r="I58" s="93">
        <v>4815</v>
      </c>
      <c r="J58" s="34">
        <v>29797</v>
      </c>
      <c r="K58" s="35">
        <v>36113</v>
      </c>
      <c r="L58" s="30">
        <v>31546</v>
      </c>
      <c r="M58" s="31">
        <v>17495</v>
      </c>
      <c r="N58" s="30">
        <v>28486.69</v>
      </c>
      <c r="O58" s="31">
        <v>28974</v>
      </c>
      <c r="P58" s="34">
        <v>9160</v>
      </c>
      <c r="Q58" s="35">
        <v>8803</v>
      </c>
      <c r="R58" s="30">
        <v>5162</v>
      </c>
      <c r="S58" s="31">
        <v>6366</v>
      </c>
      <c r="T58" s="30">
        <v>223</v>
      </c>
      <c r="U58" s="31">
        <v>162</v>
      </c>
      <c r="V58" s="32">
        <v>102971.87</v>
      </c>
      <c r="W58" s="31">
        <v>103019.83</v>
      </c>
      <c r="X58" s="30">
        <v>36350</v>
      </c>
      <c r="Y58" s="31">
        <v>36099</v>
      </c>
      <c r="Z58" s="34">
        <v>21335</v>
      </c>
      <c r="AA58" s="35">
        <v>26634</v>
      </c>
      <c r="AB58" s="30">
        <v>45116</v>
      </c>
      <c r="AC58" s="31">
        <v>45758</v>
      </c>
      <c r="AD58" s="30">
        <v>4782</v>
      </c>
      <c r="AE58" s="59">
        <v>6677</v>
      </c>
      <c r="AF58" s="81">
        <v>62698</v>
      </c>
      <c r="AG58" s="31">
        <v>76969</v>
      </c>
      <c r="AH58" s="32">
        <v>74008</v>
      </c>
      <c r="AI58" s="59">
        <v>72681</v>
      </c>
      <c r="AJ58" s="95">
        <v>7194</v>
      </c>
      <c r="AK58" s="96">
        <v>8598</v>
      </c>
      <c r="AL58" s="97">
        <v>4830.2964400000001</v>
      </c>
      <c r="AM58" s="98">
        <v>3994</v>
      </c>
      <c r="AN58" s="95">
        <v>20796</v>
      </c>
      <c r="AO58" s="96">
        <v>22558</v>
      </c>
      <c r="AP58" s="77">
        <v>45065.75</v>
      </c>
      <c r="AQ58" s="78">
        <v>53928</v>
      </c>
      <c r="AR58" s="81">
        <v>1329.89</v>
      </c>
      <c r="AS58" s="31">
        <v>4941.1899999999996</v>
      </c>
      <c r="AT58" s="32">
        <v>126</v>
      </c>
      <c r="AU58" s="59">
        <v>285</v>
      </c>
      <c r="AV58" s="81">
        <v>780</v>
      </c>
      <c r="AW58" s="96">
        <v>749</v>
      </c>
      <c r="AX58" s="30">
        <v>166.73</v>
      </c>
      <c r="AY58" s="31">
        <v>233.11</v>
      </c>
      <c r="AZ58" s="81">
        <v>247</v>
      </c>
      <c r="BA58" s="31">
        <v>212</v>
      </c>
      <c r="BB58" s="77">
        <v>702.20699999999999</v>
      </c>
      <c r="BC58" s="78">
        <v>1080.915</v>
      </c>
      <c r="BD58" s="77">
        <f t="shared" si="4"/>
        <v>585870.43344000005</v>
      </c>
      <c r="BE58" s="78">
        <f t="shared" si="5"/>
        <v>623032.04499999993</v>
      </c>
    </row>
    <row r="59" spans="1:63" ht="12.75" customHeight="1" x14ac:dyDescent="0.25">
      <c r="A59" s="19" t="s">
        <v>191</v>
      </c>
      <c r="B59" s="20" t="s">
        <v>192</v>
      </c>
      <c r="C59" s="21" t="s">
        <v>193</v>
      </c>
      <c r="D59" s="90">
        <v>0</v>
      </c>
      <c r="E59" s="91">
        <v>0</v>
      </c>
      <c r="F59" s="30">
        <v>0</v>
      </c>
      <c r="G59" s="31">
        <v>0</v>
      </c>
      <c r="H59" s="92">
        <v>0</v>
      </c>
      <c r="I59" s="93">
        <v>0</v>
      </c>
      <c r="J59" s="34">
        <v>0</v>
      </c>
      <c r="K59" s="35">
        <v>0</v>
      </c>
      <c r="L59" s="30">
        <v>0</v>
      </c>
      <c r="M59" s="31">
        <v>0</v>
      </c>
      <c r="N59" s="30">
        <v>0</v>
      </c>
      <c r="O59" s="31">
        <v>0</v>
      </c>
      <c r="P59" s="34">
        <v>0</v>
      </c>
      <c r="Q59" s="35">
        <v>0</v>
      </c>
      <c r="R59" s="30">
        <v>0</v>
      </c>
      <c r="S59" s="31">
        <v>0</v>
      </c>
      <c r="T59" s="30">
        <v>0</v>
      </c>
      <c r="U59" s="31">
        <v>0</v>
      </c>
      <c r="V59" s="32">
        <v>0</v>
      </c>
      <c r="W59" s="31">
        <v>0</v>
      </c>
      <c r="X59" s="30">
        <v>0</v>
      </c>
      <c r="Y59" s="31">
        <v>0</v>
      </c>
      <c r="Z59" s="34">
        <v>0</v>
      </c>
      <c r="AA59" s="35">
        <v>0</v>
      </c>
      <c r="AB59" s="30">
        <v>0</v>
      </c>
      <c r="AC59" s="31">
        <v>0</v>
      </c>
      <c r="AD59" s="30">
        <v>0</v>
      </c>
      <c r="AE59" s="59">
        <v>0</v>
      </c>
      <c r="AF59" s="81">
        <v>0</v>
      </c>
      <c r="AG59" s="31">
        <v>0</v>
      </c>
      <c r="AH59" s="32">
        <v>0</v>
      </c>
      <c r="AI59" s="59">
        <v>0</v>
      </c>
      <c r="AJ59" s="95">
        <v>0</v>
      </c>
      <c r="AK59" s="96">
        <v>0</v>
      </c>
      <c r="AL59" s="97">
        <v>0</v>
      </c>
      <c r="AM59" s="98">
        <v>0</v>
      </c>
      <c r="AN59" s="95">
        <v>0</v>
      </c>
      <c r="AO59" s="96">
        <v>0</v>
      </c>
      <c r="AP59" s="77">
        <v>0</v>
      </c>
      <c r="AQ59" s="78">
        <v>0</v>
      </c>
      <c r="AR59" s="81">
        <v>0</v>
      </c>
      <c r="AS59" s="31">
        <v>0</v>
      </c>
      <c r="AT59" s="32"/>
      <c r="AU59" s="59"/>
      <c r="AV59" s="95">
        <v>0</v>
      </c>
      <c r="AW59" s="96">
        <v>0</v>
      </c>
      <c r="AX59" s="30">
        <v>0</v>
      </c>
      <c r="AY59" s="31">
        <v>0</v>
      </c>
      <c r="AZ59" s="81">
        <v>0</v>
      </c>
      <c r="BA59" s="31">
        <v>0</v>
      </c>
      <c r="BB59" s="77">
        <v>0</v>
      </c>
      <c r="BC59" s="78">
        <v>0</v>
      </c>
      <c r="BD59" s="77">
        <f t="shared" si="4"/>
        <v>0</v>
      </c>
      <c r="BE59" s="78">
        <f t="shared" si="5"/>
        <v>0</v>
      </c>
    </row>
    <row r="60" spans="1:63" ht="12.75" customHeight="1" x14ac:dyDescent="0.25">
      <c r="A60" s="19" t="s">
        <v>194</v>
      </c>
      <c r="B60" s="20" t="s">
        <v>195</v>
      </c>
      <c r="C60" s="21" t="s">
        <v>196</v>
      </c>
      <c r="D60" s="90">
        <v>0</v>
      </c>
      <c r="E60" s="91">
        <v>0</v>
      </c>
      <c r="F60" s="30">
        <v>0</v>
      </c>
      <c r="G60" s="31">
        <v>0</v>
      </c>
      <c r="H60" s="92">
        <v>0</v>
      </c>
      <c r="I60" s="93">
        <v>0</v>
      </c>
      <c r="J60" s="34">
        <v>0</v>
      </c>
      <c r="K60" s="35">
        <v>0</v>
      </c>
      <c r="L60" s="30">
        <v>0</v>
      </c>
      <c r="M60" s="31">
        <v>0</v>
      </c>
      <c r="N60" s="30">
        <v>0</v>
      </c>
      <c r="O60" s="31">
        <v>0</v>
      </c>
      <c r="P60" s="34">
        <v>0</v>
      </c>
      <c r="Q60" s="35">
        <v>0</v>
      </c>
      <c r="R60" s="30">
        <v>0</v>
      </c>
      <c r="S60" s="31">
        <v>0</v>
      </c>
      <c r="T60" s="30">
        <v>0</v>
      </c>
      <c r="U60" s="31">
        <v>0</v>
      </c>
      <c r="V60" s="32">
        <v>0</v>
      </c>
      <c r="W60" s="31">
        <v>0</v>
      </c>
      <c r="X60" s="30">
        <v>0</v>
      </c>
      <c r="Y60" s="31">
        <v>0</v>
      </c>
      <c r="Z60" s="34">
        <v>0</v>
      </c>
      <c r="AA60" s="35">
        <v>0</v>
      </c>
      <c r="AB60" s="30">
        <v>0</v>
      </c>
      <c r="AC60" s="31">
        <v>0</v>
      </c>
      <c r="AD60" s="30">
        <v>0</v>
      </c>
      <c r="AE60" s="59">
        <v>0</v>
      </c>
      <c r="AF60" s="81">
        <v>0</v>
      </c>
      <c r="AG60" s="31">
        <v>0</v>
      </c>
      <c r="AH60" s="32">
        <v>0</v>
      </c>
      <c r="AI60" s="59">
        <v>0</v>
      </c>
      <c r="AJ60" s="95">
        <v>0</v>
      </c>
      <c r="AK60" s="96">
        <v>0</v>
      </c>
      <c r="AL60" s="97">
        <v>0</v>
      </c>
      <c r="AM60" s="98">
        <v>0</v>
      </c>
      <c r="AN60" s="95">
        <v>0</v>
      </c>
      <c r="AO60" s="96">
        <v>0</v>
      </c>
      <c r="AP60" s="77">
        <v>0</v>
      </c>
      <c r="AQ60" s="78">
        <v>0</v>
      </c>
      <c r="AR60" s="81">
        <v>0</v>
      </c>
      <c r="AS60" s="31">
        <v>0</v>
      </c>
      <c r="AT60" s="32"/>
      <c r="AU60" s="59"/>
      <c r="AV60" s="95">
        <v>0</v>
      </c>
      <c r="AW60" s="96">
        <v>0</v>
      </c>
      <c r="AX60" s="30">
        <v>0</v>
      </c>
      <c r="AY60" s="31">
        <v>0</v>
      </c>
      <c r="AZ60" s="81">
        <v>0</v>
      </c>
      <c r="BA60" s="31">
        <v>0</v>
      </c>
      <c r="BB60" s="77">
        <v>0</v>
      </c>
      <c r="BC60" s="78">
        <v>0</v>
      </c>
      <c r="BD60" s="77">
        <f t="shared" si="4"/>
        <v>0</v>
      </c>
      <c r="BE60" s="78">
        <f t="shared" si="5"/>
        <v>0</v>
      </c>
    </row>
    <row r="61" spans="1:63" ht="12.75" customHeight="1" x14ac:dyDescent="0.25">
      <c r="A61" s="19" t="s">
        <v>197</v>
      </c>
      <c r="B61" s="20" t="s">
        <v>183</v>
      </c>
      <c r="C61" s="21" t="s">
        <v>198</v>
      </c>
      <c r="D61" s="90">
        <v>34275</v>
      </c>
      <c r="E61" s="91">
        <v>40961</v>
      </c>
      <c r="F61" s="30">
        <v>3276</v>
      </c>
      <c r="G61" s="31">
        <v>4064</v>
      </c>
      <c r="H61" s="92">
        <v>1413</v>
      </c>
      <c r="I61" s="93">
        <v>1238</v>
      </c>
      <c r="J61" s="34">
        <v>16166</v>
      </c>
      <c r="K61" s="35">
        <v>8702</v>
      </c>
      <c r="L61" s="30">
        <v>13747</v>
      </c>
      <c r="M61" s="31">
        <v>3627</v>
      </c>
      <c r="N61" s="30">
        <v>1218.23</v>
      </c>
      <c r="O61" s="31">
        <v>2172</v>
      </c>
      <c r="P61" s="34">
        <v>2249</v>
      </c>
      <c r="Q61" s="35">
        <v>1989</v>
      </c>
      <c r="R61" s="30">
        <v>7610</v>
      </c>
      <c r="S61" s="31">
        <v>6231</v>
      </c>
      <c r="T61" s="30">
        <v>2217</v>
      </c>
      <c r="U61" s="31">
        <v>1378</v>
      </c>
      <c r="V61" s="32">
        <v>32936.32</v>
      </c>
      <c r="W61" s="31">
        <v>19015.37</v>
      </c>
      <c r="X61" s="30">
        <v>3475</v>
      </c>
      <c r="Y61" s="31">
        <v>4231</v>
      </c>
      <c r="Z61" s="34">
        <v>6796</v>
      </c>
      <c r="AA61" s="35">
        <v>2371</v>
      </c>
      <c r="AB61" s="30">
        <v>10857</v>
      </c>
      <c r="AC61" s="31">
        <v>14691</v>
      </c>
      <c r="AD61" s="30">
        <v>1154</v>
      </c>
      <c r="AE61" s="59">
        <v>533</v>
      </c>
      <c r="AF61" s="112">
        <v>5735</v>
      </c>
      <c r="AG61" s="31">
        <v>2297</v>
      </c>
      <c r="AH61" s="32">
        <v>1860</v>
      </c>
      <c r="AI61" s="59">
        <v>841</v>
      </c>
      <c r="AJ61" s="95">
        <v>433</v>
      </c>
      <c r="AK61" s="96">
        <v>323</v>
      </c>
      <c r="AL61" s="97">
        <v>151.96</v>
      </c>
      <c r="AM61" s="98">
        <v>151</v>
      </c>
      <c r="AN61" s="95">
        <v>7857</v>
      </c>
      <c r="AO61" s="96">
        <v>7691</v>
      </c>
      <c r="AP61" s="77">
        <v>1880.88</v>
      </c>
      <c r="AQ61" s="78">
        <v>1729</v>
      </c>
      <c r="AR61" s="81">
        <v>1440.53</v>
      </c>
      <c r="AS61" s="31">
        <v>1168.5</v>
      </c>
      <c r="AT61" s="32">
        <v>437</v>
      </c>
      <c r="AU61" s="59">
        <v>526</v>
      </c>
      <c r="AV61" s="95">
        <v>1042</v>
      </c>
      <c r="AW61" s="31">
        <v>1122</v>
      </c>
      <c r="AX61" s="30">
        <v>478.6</v>
      </c>
      <c r="AY61" s="31">
        <v>631.22</v>
      </c>
      <c r="AZ61" s="81">
        <v>431</v>
      </c>
      <c r="BA61" s="31">
        <v>432</v>
      </c>
      <c r="BB61" s="77">
        <v>462.38900000000001</v>
      </c>
      <c r="BC61" s="78">
        <v>291.25700000000001</v>
      </c>
      <c r="BD61" s="77">
        <f t="shared" si="4"/>
        <v>159598.90899999999</v>
      </c>
      <c r="BE61" s="78">
        <f t="shared" si="5"/>
        <v>128406.34699999999</v>
      </c>
    </row>
    <row r="62" spans="1:63" ht="12.75" customHeight="1" x14ac:dyDescent="0.25">
      <c r="A62" s="19" t="s">
        <v>199</v>
      </c>
      <c r="B62" s="20" t="s">
        <v>200</v>
      </c>
      <c r="C62" s="21" t="s">
        <v>201</v>
      </c>
      <c r="D62" s="90">
        <v>23548</v>
      </c>
      <c r="E62" s="91">
        <v>18922</v>
      </c>
      <c r="F62" s="30">
        <v>1719</v>
      </c>
      <c r="G62" s="31">
        <v>2037</v>
      </c>
      <c r="H62" s="92">
        <v>122</v>
      </c>
      <c r="I62" s="93">
        <v>200</v>
      </c>
      <c r="J62" s="34">
        <v>15410</v>
      </c>
      <c r="K62" s="35">
        <v>16468</v>
      </c>
      <c r="L62" s="30">
        <v>23079</v>
      </c>
      <c r="M62" s="31">
        <v>20228</v>
      </c>
      <c r="N62" s="30">
        <v>1480.38</v>
      </c>
      <c r="O62" s="31">
        <v>1690</v>
      </c>
      <c r="P62" s="34">
        <v>454</v>
      </c>
      <c r="Q62" s="35">
        <v>584</v>
      </c>
      <c r="R62" s="30">
        <v>111</v>
      </c>
      <c r="S62" s="31">
        <v>-19</v>
      </c>
      <c r="T62" s="30">
        <v>12801</v>
      </c>
      <c r="U62" s="31">
        <v>145</v>
      </c>
      <c r="V62" s="32">
        <v>44994.77</v>
      </c>
      <c r="W62" s="31">
        <v>194754.86</v>
      </c>
      <c r="X62" s="30">
        <v>0</v>
      </c>
      <c r="Y62" s="31">
        <v>0</v>
      </c>
      <c r="Z62" s="34">
        <v>2215</v>
      </c>
      <c r="AA62" s="35">
        <v>6178</v>
      </c>
      <c r="AB62" s="30">
        <v>12307</v>
      </c>
      <c r="AC62" s="31">
        <v>35955</v>
      </c>
      <c r="AD62" s="30">
        <v>0</v>
      </c>
      <c r="AE62" s="59">
        <v>0</v>
      </c>
      <c r="AF62" s="81">
        <v>591</v>
      </c>
      <c r="AG62" s="31">
        <v>639</v>
      </c>
      <c r="AH62" s="32">
        <v>6190</v>
      </c>
      <c r="AI62" s="59">
        <v>17628</v>
      </c>
      <c r="AJ62" s="95">
        <v>1192</v>
      </c>
      <c r="AK62" s="96">
        <v>1966</v>
      </c>
      <c r="AL62" s="97">
        <v>1185.9674</v>
      </c>
      <c r="AM62" s="98">
        <v>986</v>
      </c>
      <c r="AN62" s="95">
        <v>5177</v>
      </c>
      <c r="AO62" s="96">
        <v>13964</v>
      </c>
      <c r="AP62" s="77">
        <v>11338.53</v>
      </c>
      <c r="AQ62" s="78">
        <v>7780</v>
      </c>
      <c r="AR62" s="81">
        <v>433.71</v>
      </c>
      <c r="AS62" s="31">
        <v>393.16</v>
      </c>
      <c r="AT62" s="32"/>
      <c r="AU62" s="59"/>
      <c r="AV62" s="81">
        <v>72</v>
      </c>
      <c r="AW62" s="31">
        <v>161</v>
      </c>
      <c r="AX62" s="30">
        <v>4545.63</v>
      </c>
      <c r="AY62" s="31">
        <v>3805.92</v>
      </c>
      <c r="AZ62" s="81">
        <v>0</v>
      </c>
      <c r="BA62" s="31">
        <v>0</v>
      </c>
      <c r="BB62" s="77">
        <v>4522.9470000000001</v>
      </c>
      <c r="BC62" s="78">
        <v>4332.7539999999999</v>
      </c>
      <c r="BD62" s="77">
        <f t="shared" si="4"/>
        <v>173489.9344</v>
      </c>
      <c r="BE62" s="78">
        <f t="shared" si="5"/>
        <v>348798.69400000002</v>
      </c>
    </row>
    <row r="63" spans="1:63" ht="13.5" customHeight="1" x14ac:dyDescent="0.25">
      <c r="A63" s="19" t="s">
        <v>202</v>
      </c>
      <c r="B63" s="20" t="s">
        <v>203</v>
      </c>
      <c r="C63" s="21" t="s">
        <v>204</v>
      </c>
      <c r="D63" s="90">
        <v>3669</v>
      </c>
      <c r="E63" s="91">
        <v>2483</v>
      </c>
      <c r="F63" s="30">
        <v>186</v>
      </c>
      <c r="G63" s="31">
        <v>132</v>
      </c>
      <c r="H63" s="92">
        <v>255</v>
      </c>
      <c r="I63" s="93">
        <v>389</v>
      </c>
      <c r="J63" s="34">
        <v>40586</v>
      </c>
      <c r="K63" s="35">
        <v>45537</v>
      </c>
      <c r="L63" s="30">
        <v>1587</v>
      </c>
      <c r="M63" s="31">
        <v>1612</v>
      </c>
      <c r="N63" s="30">
        <v>561.59</v>
      </c>
      <c r="O63" s="31">
        <v>708</v>
      </c>
      <c r="P63" s="34">
        <v>97</v>
      </c>
      <c r="Q63" s="35">
        <v>173</v>
      </c>
      <c r="R63" s="30">
        <v>-1</v>
      </c>
      <c r="S63" s="31">
        <v>0</v>
      </c>
      <c r="T63" s="30">
        <v>195</v>
      </c>
      <c r="U63" s="31">
        <v>255</v>
      </c>
      <c r="V63" s="32">
        <v>3884.43</v>
      </c>
      <c r="W63" s="31">
        <v>2026.76</v>
      </c>
      <c r="X63" s="30">
        <v>124</v>
      </c>
      <c r="Y63" s="31">
        <v>171</v>
      </c>
      <c r="Z63" s="34">
        <v>153</v>
      </c>
      <c r="AA63" s="35">
        <v>159</v>
      </c>
      <c r="AB63" s="30">
        <v>49</v>
      </c>
      <c r="AC63" s="31">
        <v>108</v>
      </c>
      <c r="AD63" s="30">
        <v>30</v>
      </c>
      <c r="AE63" s="59">
        <v>35</v>
      </c>
      <c r="AF63" s="81">
        <v>454</v>
      </c>
      <c r="AG63" s="31">
        <v>689</v>
      </c>
      <c r="AH63" s="32">
        <v>815</v>
      </c>
      <c r="AI63" s="59">
        <v>1082</v>
      </c>
      <c r="AJ63" s="95">
        <v>23</v>
      </c>
      <c r="AK63" s="96">
        <v>152</v>
      </c>
      <c r="AL63" s="97">
        <v>9.4174199999999999</v>
      </c>
      <c r="AM63" s="98">
        <v>74</v>
      </c>
      <c r="AN63" s="95">
        <v>60</v>
      </c>
      <c r="AO63" s="96">
        <v>161</v>
      </c>
      <c r="AP63" s="77">
        <v>659.65</v>
      </c>
      <c r="AQ63" s="78">
        <v>-19</v>
      </c>
      <c r="AR63" s="81">
        <v>26.74</v>
      </c>
      <c r="AS63" s="31">
        <v>65.08</v>
      </c>
      <c r="AT63" s="32"/>
      <c r="AU63" s="59"/>
      <c r="AV63" s="81">
        <v>85</v>
      </c>
      <c r="AW63" s="31">
        <v>31</v>
      </c>
      <c r="AX63" s="30">
        <v>13.62</v>
      </c>
      <c r="AY63" s="31">
        <v>13.62</v>
      </c>
      <c r="AZ63" s="81">
        <v>1</v>
      </c>
      <c r="BA63" s="31">
        <v>35</v>
      </c>
      <c r="BB63" s="77">
        <v>185.834</v>
      </c>
      <c r="BC63" s="78">
        <v>77.978999999999999</v>
      </c>
      <c r="BD63" s="77">
        <f t="shared" si="4"/>
        <v>53709.281419999999</v>
      </c>
      <c r="BE63" s="78">
        <f t="shared" si="5"/>
        <v>56150.438999999998</v>
      </c>
    </row>
    <row r="64" spans="1:63" ht="13.5" customHeight="1" x14ac:dyDescent="0.25">
      <c r="A64" s="42" t="s">
        <v>205</v>
      </c>
      <c r="B64" s="20" t="s">
        <v>206</v>
      </c>
      <c r="C64" s="21" t="s">
        <v>207</v>
      </c>
      <c r="D64" s="90">
        <v>0</v>
      </c>
      <c r="E64" s="91">
        <v>0</v>
      </c>
      <c r="F64" s="30">
        <v>0</v>
      </c>
      <c r="G64" s="31">
        <v>0</v>
      </c>
      <c r="H64" s="92">
        <v>0</v>
      </c>
      <c r="I64" s="93">
        <v>0</v>
      </c>
      <c r="J64" s="34">
        <v>0</v>
      </c>
      <c r="K64" s="35">
        <v>0</v>
      </c>
      <c r="L64" s="30">
        <v>0</v>
      </c>
      <c r="M64" s="31">
        <v>0</v>
      </c>
      <c r="N64" s="30">
        <v>0</v>
      </c>
      <c r="O64" s="31">
        <v>0</v>
      </c>
      <c r="P64" s="34">
        <v>0</v>
      </c>
      <c r="Q64" s="35">
        <v>0</v>
      </c>
      <c r="R64" s="30">
        <v>0</v>
      </c>
      <c r="S64" s="31">
        <v>0</v>
      </c>
      <c r="T64" s="30">
        <v>0</v>
      </c>
      <c r="U64" s="31">
        <v>0</v>
      </c>
      <c r="V64" s="32">
        <v>0</v>
      </c>
      <c r="W64" s="31">
        <v>0</v>
      </c>
      <c r="X64" s="30">
        <v>0</v>
      </c>
      <c r="Y64" s="31">
        <v>0</v>
      </c>
      <c r="Z64" s="34">
        <v>0</v>
      </c>
      <c r="AA64" s="35">
        <v>0</v>
      </c>
      <c r="AB64" s="30">
        <v>0</v>
      </c>
      <c r="AC64" s="31">
        <v>0</v>
      </c>
      <c r="AD64" s="30">
        <v>0</v>
      </c>
      <c r="AE64" s="59">
        <v>0</v>
      </c>
      <c r="AF64" s="81">
        <v>0</v>
      </c>
      <c r="AG64" s="31">
        <v>0</v>
      </c>
      <c r="AH64" s="32">
        <v>0</v>
      </c>
      <c r="AI64" s="59">
        <v>0</v>
      </c>
      <c r="AJ64" s="95">
        <v>0</v>
      </c>
      <c r="AK64" s="96">
        <v>0</v>
      </c>
      <c r="AL64" s="97">
        <v>0</v>
      </c>
      <c r="AM64" s="98">
        <v>0</v>
      </c>
      <c r="AN64" s="95">
        <v>0</v>
      </c>
      <c r="AO64" s="96">
        <v>0</v>
      </c>
      <c r="AP64" s="77">
        <v>0</v>
      </c>
      <c r="AQ64" s="78">
        <v>0</v>
      </c>
      <c r="AR64" s="81">
        <v>0</v>
      </c>
      <c r="AS64" s="31">
        <v>0</v>
      </c>
      <c r="AT64" s="32"/>
      <c r="AU64" s="59"/>
      <c r="AV64" s="81">
        <v>0</v>
      </c>
      <c r="AW64" s="31">
        <v>0</v>
      </c>
      <c r="AX64" s="30">
        <v>0</v>
      </c>
      <c r="AY64" s="31">
        <v>0</v>
      </c>
      <c r="AZ64" s="81">
        <v>0</v>
      </c>
      <c r="BA64" s="31">
        <v>0</v>
      </c>
      <c r="BB64" s="77">
        <v>0</v>
      </c>
      <c r="BC64" s="78">
        <v>0</v>
      </c>
      <c r="BD64" s="77">
        <f t="shared" si="4"/>
        <v>0</v>
      </c>
      <c r="BE64" s="78">
        <f t="shared" si="5"/>
        <v>0</v>
      </c>
    </row>
    <row r="65" spans="1:57" ht="12.75" customHeight="1" x14ac:dyDescent="0.25">
      <c r="A65" s="19" t="s">
        <v>208</v>
      </c>
      <c r="B65" s="20" t="s">
        <v>209</v>
      </c>
      <c r="C65" s="21" t="s">
        <v>210</v>
      </c>
      <c r="D65" s="90">
        <v>11945</v>
      </c>
      <c r="E65" s="91">
        <v>17090</v>
      </c>
      <c r="F65" s="30">
        <v>0</v>
      </c>
      <c r="G65" s="31">
        <v>0</v>
      </c>
      <c r="H65" s="92">
        <v>0</v>
      </c>
      <c r="I65" s="93">
        <v>0</v>
      </c>
      <c r="J65" s="30">
        <v>0</v>
      </c>
      <c r="K65" s="31">
        <v>0</v>
      </c>
      <c r="L65" s="30">
        <v>0</v>
      </c>
      <c r="M65" s="31">
        <v>0</v>
      </c>
      <c r="N65" s="30">
        <v>0</v>
      </c>
      <c r="O65" s="31">
        <v>0</v>
      </c>
      <c r="P65" s="34">
        <v>191</v>
      </c>
      <c r="Q65" s="35">
        <v>1011</v>
      </c>
      <c r="R65" s="30">
        <v>765</v>
      </c>
      <c r="S65" s="31">
        <v>628</v>
      </c>
      <c r="T65" s="30">
        <v>0</v>
      </c>
      <c r="U65" s="31">
        <v>0</v>
      </c>
      <c r="V65" s="32">
        <v>-10884</v>
      </c>
      <c r="W65" s="31">
        <v>8060.6</v>
      </c>
      <c r="X65" s="30">
        <v>0</v>
      </c>
      <c r="Y65" s="31">
        <v>0</v>
      </c>
      <c r="Z65" s="34">
        <v>0</v>
      </c>
      <c r="AA65" s="35">
        <v>0</v>
      </c>
      <c r="AB65" s="30">
        <v>0</v>
      </c>
      <c r="AC65" s="31">
        <v>105</v>
      </c>
      <c r="AD65" s="30">
        <v>799</v>
      </c>
      <c r="AE65" s="59">
        <v>292</v>
      </c>
      <c r="AF65" s="81">
        <v>0</v>
      </c>
      <c r="AG65" s="31">
        <v>0</v>
      </c>
      <c r="AH65" s="32">
        <v>2415</v>
      </c>
      <c r="AI65" s="59">
        <v>1737</v>
      </c>
      <c r="AJ65" s="95">
        <v>363</v>
      </c>
      <c r="AK65" s="96">
        <v>0</v>
      </c>
      <c r="AL65" s="97">
        <v>0</v>
      </c>
      <c r="AM65" s="98">
        <v>0</v>
      </c>
      <c r="AN65" s="95">
        <v>0</v>
      </c>
      <c r="AO65" s="96">
        <v>0</v>
      </c>
      <c r="AP65" s="77">
        <v>2487</v>
      </c>
      <c r="AQ65" s="78">
        <v>14</v>
      </c>
      <c r="AR65" s="81">
        <v>0</v>
      </c>
      <c r="AS65" s="31">
        <v>156.32</v>
      </c>
      <c r="AT65" s="32">
        <v>314</v>
      </c>
      <c r="AU65" s="59">
        <v>87</v>
      </c>
      <c r="AV65" s="81">
        <v>0</v>
      </c>
      <c r="AW65" s="31">
        <v>810</v>
      </c>
      <c r="AX65" s="30">
        <v>0</v>
      </c>
      <c r="AY65" s="31">
        <v>0</v>
      </c>
      <c r="AZ65" s="81">
        <v>0</v>
      </c>
      <c r="BA65" s="31">
        <v>254</v>
      </c>
      <c r="BB65" s="77">
        <v>620.96900000000005</v>
      </c>
      <c r="BC65" s="78">
        <v>319.77999999999997</v>
      </c>
      <c r="BD65" s="77">
        <f t="shared" si="4"/>
        <v>9015.969000000001</v>
      </c>
      <c r="BE65" s="78">
        <f t="shared" si="5"/>
        <v>30564.7</v>
      </c>
    </row>
    <row r="66" spans="1:57" ht="12.75" customHeight="1" x14ac:dyDescent="0.25">
      <c r="A66" s="19" t="s">
        <v>211</v>
      </c>
      <c r="B66" s="20" t="s">
        <v>212</v>
      </c>
      <c r="C66" s="21" t="s">
        <v>213</v>
      </c>
      <c r="D66" s="90">
        <v>0</v>
      </c>
      <c r="E66" s="91">
        <v>0</v>
      </c>
      <c r="F66" s="30">
        <v>0</v>
      </c>
      <c r="G66" s="31">
        <v>0</v>
      </c>
      <c r="H66" s="92">
        <v>0</v>
      </c>
      <c r="I66" s="93">
        <v>0</v>
      </c>
      <c r="J66" s="30">
        <v>0</v>
      </c>
      <c r="K66" s="31">
        <v>0</v>
      </c>
      <c r="L66" s="30">
        <v>0</v>
      </c>
      <c r="M66" s="31">
        <v>0</v>
      </c>
      <c r="N66" s="30">
        <v>0</v>
      </c>
      <c r="O66" s="31">
        <v>0</v>
      </c>
      <c r="P66" s="34">
        <v>0</v>
      </c>
      <c r="Q66" s="35">
        <v>0</v>
      </c>
      <c r="R66" s="30">
        <v>0</v>
      </c>
      <c r="S66" s="31">
        <v>0</v>
      </c>
      <c r="T66" s="30">
        <v>0</v>
      </c>
      <c r="U66" s="31">
        <v>0</v>
      </c>
      <c r="V66" s="32">
        <v>0</v>
      </c>
      <c r="W66" s="31">
        <v>0</v>
      </c>
      <c r="X66" s="30">
        <v>0</v>
      </c>
      <c r="Y66" s="31">
        <v>0</v>
      </c>
      <c r="Z66" s="34">
        <v>0</v>
      </c>
      <c r="AA66" s="35">
        <v>0</v>
      </c>
      <c r="AB66" s="30">
        <v>0</v>
      </c>
      <c r="AC66" s="31">
        <v>0</v>
      </c>
      <c r="AD66" s="30">
        <v>0</v>
      </c>
      <c r="AE66" s="59">
        <v>0</v>
      </c>
      <c r="AF66" s="81">
        <v>0</v>
      </c>
      <c r="AG66" s="31">
        <v>0</v>
      </c>
      <c r="AH66" s="32">
        <v>0</v>
      </c>
      <c r="AI66" s="59">
        <v>0</v>
      </c>
      <c r="AJ66" s="95">
        <v>0</v>
      </c>
      <c r="AK66" s="96">
        <v>0</v>
      </c>
      <c r="AL66" s="97">
        <v>0</v>
      </c>
      <c r="AM66" s="98">
        <v>0</v>
      </c>
      <c r="AN66" s="95">
        <v>0</v>
      </c>
      <c r="AO66" s="96">
        <v>0</v>
      </c>
      <c r="AP66" s="77">
        <v>0</v>
      </c>
      <c r="AQ66" s="78">
        <v>0</v>
      </c>
      <c r="AR66" s="81">
        <v>0</v>
      </c>
      <c r="AS66" s="31">
        <v>0</v>
      </c>
      <c r="AT66" s="32"/>
      <c r="AU66" s="59"/>
      <c r="AV66" s="81">
        <v>0</v>
      </c>
      <c r="AW66" s="31">
        <v>0</v>
      </c>
      <c r="AX66" s="30">
        <v>0</v>
      </c>
      <c r="AY66" s="31">
        <v>0</v>
      </c>
      <c r="AZ66" s="81">
        <v>0</v>
      </c>
      <c r="BA66" s="31">
        <v>0</v>
      </c>
      <c r="BB66" s="77">
        <v>0</v>
      </c>
      <c r="BC66" s="78">
        <v>0</v>
      </c>
      <c r="BD66" s="77">
        <f t="shared" si="4"/>
        <v>0</v>
      </c>
      <c r="BE66" s="78">
        <f t="shared" si="5"/>
        <v>0</v>
      </c>
    </row>
    <row r="67" spans="1:57" ht="12.75" customHeight="1" x14ac:dyDescent="0.25">
      <c r="A67" s="19" t="s">
        <v>214</v>
      </c>
      <c r="B67" s="20" t="s">
        <v>215</v>
      </c>
      <c r="C67" s="21" t="s">
        <v>216</v>
      </c>
      <c r="D67" s="90">
        <v>0</v>
      </c>
      <c r="E67" s="91">
        <v>0</v>
      </c>
      <c r="F67" s="30">
        <v>0</v>
      </c>
      <c r="G67" s="31">
        <v>0</v>
      </c>
      <c r="H67" s="92">
        <v>0</v>
      </c>
      <c r="I67" s="93">
        <v>0</v>
      </c>
      <c r="J67" s="30">
        <v>0</v>
      </c>
      <c r="K67" s="31">
        <v>0</v>
      </c>
      <c r="L67" s="30">
        <v>0</v>
      </c>
      <c r="M67" s="31">
        <v>0</v>
      </c>
      <c r="N67" s="30">
        <v>126.46</v>
      </c>
      <c r="O67" s="31">
        <v>462</v>
      </c>
      <c r="P67" s="34">
        <v>0</v>
      </c>
      <c r="Q67" s="35">
        <v>0</v>
      </c>
      <c r="R67" s="30">
        <v>0</v>
      </c>
      <c r="S67" s="31">
        <v>117</v>
      </c>
      <c r="T67" s="30">
        <v>0</v>
      </c>
      <c r="U67" s="31">
        <v>0</v>
      </c>
      <c r="V67" s="32">
        <v>0</v>
      </c>
      <c r="W67" s="31">
        <v>0</v>
      </c>
      <c r="X67" s="30">
        <v>5146</v>
      </c>
      <c r="Y67" s="31">
        <v>111</v>
      </c>
      <c r="Z67" s="34">
        <v>873</v>
      </c>
      <c r="AA67" s="35">
        <v>0</v>
      </c>
      <c r="AB67" s="30">
        <v>0</v>
      </c>
      <c r="AC67" s="31">
        <v>0</v>
      </c>
      <c r="AD67" s="30">
        <v>3615</v>
      </c>
      <c r="AE67" s="59">
        <v>2018</v>
      </c>
      <c r="AF67" s="81">
        <v>3252</v>
      </c>
      <c r="AG67" s="31">
        <v>0</v>
      </c>
      <c r="AH67" s="32">
        <v>1820</v>
      </c>
      <c r="AI67" s="59">
        <v>0</v>
      </c>
      <c r="AJ67" s="95">
        <v>0</v>
      </c>
      <c r="AK67" s="96">
        <v>11029</v>
      </c>
      <c r="AL67" s="97">
        <v>1242.35797</v>
      </c>
      <c r="AM67" s="98">
        <v>774</v>
      </c>
      <c r="AN67" s="95">
        <v>0</v>
      </c>
      <c r="AO67" s="96">
        <v>1709</v>
      </c>
      <c r="AP67" s="77">
        <v>207.12</v>
      </c>
      <c r="AQ67" s="78">
        <v>0</v>
      </c>
      <c r="AR67" s="81">
        <v>0</v>
      </c>
      <c r="AS67" s="31">
        <v>0</v>
      </c>
      <c r="AT67" s="32">
        <v>503</v>
      </c>
      <c r="AU67" s="59">
        <v>582</v>
      </c>
      <c r="AV67" s="81">
        <v>1722</v>
      </c>
      <c r="AW67" s="31">
        <v>0</v>
      </c>
      <c r="AX67" s="30">
        <v>0</v>
      </c>
      <c r="AY67" s="31">
        <v>0</v>
      </c>
      <c r="AZ67" s="81">
        <v>0</v>
      </c>
      <c r="BA67" s="31">
        <v>0</v>
      </c>
      <c r="BB67" s="77">
        <v>0</v>
      </c>
      <c r="BC67" s="78">
        <v>0</v>
      </c>
      <c r="BD67" s="77">
        <f t="shared" si="4"/>
        <v>18506.937969999999</v>
      </c>
      <c r="BE67" s="78">
        <f t="shared" si="5"/>
        <v>16802</v>
      </c>
    </row>
    <row r="68" spans="1:57" ht="12.75" customHeight="1" x14ac:dyDescent="0.25">
      <c r="A68" s="19" t="s">
        <v>217</v>
      </c>
      <c r="B68" s="20" t="s">
        <v>218</v>
      </c>
      <c r="C68" s="21" t="s">
        <v>219</v>
      </c>
      <c r="D68" s="90">
        <v>0</v>
      </c>
      <c r="E68" s="91">
        <v>0</v>
      </c>
      <c r="F68" s="30">
        <v>0</v>
      </c>
      <c r="G68" s="31">
        <v>0</v>
      </c>
      <c r="H68" s="92">
        <v>0</v>
      </c>
      <c r="I68" s="93">
        <v>0</v>
      </c>
      <c r="J68" s="30">
        <v>0</v>
      </c>
      <c r="K68" s="31">
        <v>0</v>
      </c>
      <c r="L68" s="30">
        <v>0</v>
      </c>
      <c r="M68" s="31">
        <v>0</v>
      </c>
      <c r="N68" s="30">
        <v>987.81</v>
      </c>
      <c r="O68" s="31">
        <v>854</v>
      </c>
      <c r="P68" s="34">
        <v>0</v>
      </c>
      <c r="Q68" s="35">
        <v>0</v>
      </c>
      <c r="R68" s="30">
        <v>0</v>
      </c>
      <c r="S68" s="31">
        <v>0</v>
      </c>
      <c r="T68" s="30">
        <v>0</v>
      </c>
      <c r="U68" s="31">
        <v>0</v>
      </c>
      <c r="V68" s="32">
        <v>0</v>
      </c>
      <c r="W68" s="31">
        <v>0</v>
      </c>
      <c r="X68" s="30">
        <v>0</v>
      </c>
      <c r="Y68" s="31">
        <v>0</v>
      </c>
      <c r="Z68" s="34">
        <v>10</v>
      </c>
      <c r="AA68" s="35">
        <v>14</v>
      </c>
      <c r="AB68" s="30">
        <v>6</v>
      </c>
      <c r="AC68" s="31">
        <v>24</v>
      </c>
      <c r="AD68" s="30">
        <v>15</v>
      </c>
      <c r="AE68" s="59">
        <v>0</v>
      </c>
      <c r="AF68" s="81">
        <v>0</v>
      </c>
      <c r="AG68" s="31">
        <v>0</v>
      </c>
      <c r="AH68" s="32">
        <v>0</v>
      </c>
      <c r="AI68" s="59">
        <v>0</v>
      </c>
      <c r="AJ68" s="95">
        <v>0</v>
      </c>
      <c r="AK68" s="96">
        <v>0</v>
      </c>
      <c r="AL68" s="97">
        <v>0</v>
      </c>
      <c r="AM68" s="98">
        <v>0</v>
      </c>
      <c r="AN68" s="95">
        <v>706</v>
      </c>
      <c r="AO68" s="96">
        <v>853</v>
      </c>
      <c r="AP68" s="77">
        <v>161.01</v>
      </c>
      <c r="AQ68" s="78">
        <v>384</v>
      </c>
      <c r="AR68" s="81">
        <v>3.07</v>
      </c>
      <c r="AS68" s="31">
        <v>0.66</v>
      </c>
      <c r="AT68" s="32"/>
      <c r="AU68" s="59">
        <v>0</v>
      </c>
      <c r="AV68" s="81">
        <v>0</v>
      </c>
      <c r="AW68" s="31">
        <v>0</v>
      </c>
      <c r="AX68" s="30">
        <v>0</v>
      </c>
      <c r="AY68" s="31">
        <v>0</v>
      </c>
      <c r="AZ68" s="81">
        <v>1</v>
      </c>
      <c r="BA68" s="31">
        <v>1</v>
      </c>
      <c r="BB68" s="77">
        <v>0</v>
      </c>
      <c r="BC68" s="78">
        <v>0</v>
      </c>
      <c r="BD68" s="77">
        <f t="shared" si="4"/>
        <v>1889.8899999999999</v>
      </c>
      <c r="BE68" s="78">
        <f t="shared" si="5"/>
        <v>2130.66</v>
      </c>
    </row>
    <row r="69" spans="1:57" ht="12.75" customHeight="1" x14ac:dyDescent="0.25">
      <c r="A69" s="19" t="s">
        <v>220</v>
      </c>
      <c r="B69" s="20" t="s">
        <v>221</v>
      </c>
      <c r="C69" s="21" t="s">
        <v>222</v>
      </c>
      <c r="D69" s="90">
        <v>0</v>
      </c>
      <c r="E69" s="91">
        <v>0</v>
      </c>
      <c r="F69" s="30">
        <v>-577</v>
      </c>
      <c r="G69" s="31">
        <v>525</v>
      </c>
      <c r="H69" s="92">
        <v>0</v>
      </c>
      <c r="I69" s="93">
        <v>0</v>
      </c>
      <c r="J69" s="30">
        <v>0</v>
      </c>
      <c r="K69" s="31">
        <v>0</v>
      </c>
      <c r="L69" s="30">
        <v>0</v>
      </c>
      <c r="M69" s="31">
        <v>0</v>
      </c>
      <c r="N69" s="30">
        <v>2127.4299999999998</v>
      </c>
      <c r="O69" s="31">
        <v>5903</v>
      </c>
      <c r="P69" s="34">
        <v>0</v>
      </c>
      <c r="Q69" s="35">
        <v>0</v>
      </c>
      <c r="R69" s="30">
        <v>0</v>
      </c>
      <c r="S69" s="31">
        <v>0</v>
      </c>
      <c r="T69" s="30">
        <v>0</v>
      </c>
      <c r="U69" s="31">
        <v>0</v>
      </c>
      <c r="V69" s="32">
        <v>0</v>
      </c>
      <c r="W69" s="31">
        <v>0</v>
      </c>
      <c r="X69" s="30">
        <v>0</v>
      </c>
      <c r="Y69" s="31">
        <v>1434</v>
      </c>
      <c r="Z69" s="34">
        <v>0</v>
      </c>
      <c r="AA69" s="35">
        <v>0</v>
      </c>
      <c r="AB69" s="30">
        <v>0</v>
      </c>
      <c r="AC69" s="31">
        <v>0</v>
      </c>
      <c r="AD69" s="30">
        <v>0</v>
      </c>
      <c r="AE69" s="59">
        <v>0</v>
      </c>
      <c r="AF69" s="112">
        <v>13195</v>
      </c>
      <c r="AG69" s="31">
        <v>0</v>
      </c>
      <c r="AH69" s="32">
        <v>6625</v>
      </c>
      <c r="AI69" s="59">
        <v>3042</v>
      </c>
      <c r="AJ69" s="95">
        <v>1204</v>
      </c>
      <c r="AK69" s="96">
        <v>0</v>
      </c>
      <c r="AL69" s="97">
        <v>0</v>
      </c>
      <c r="AM69" s="98">
        <v>443</v>
      </c>
      <c r="AN69" s="95">
        <v>203338</v>
      </c>
      <c r="AO69" s="96">
        <v>387064</v>
      </c>
      <c r="AP69" s="77">
        <v>37498.639999999999</v>
      </c>
      <c r="AQ69" s="78">
        <v>53311</v>
      </c>
      <c r="AR69" s="81">
        <v>0</v>
      </c>
      <c r="AS69" s="31">
        <v>0</v>
      </c>
      <c r="AT69" s="32">
        <v>550</v>
      </c>
      <c r="AU69" s="59">
        <v>550</v>
      </c>
      <c r="AV69" s="81">
        <v>0</v>
      </c>
      <c r="AW69" s="31">
        <v>0</v>
      </c>
      <c r="AX69" s="30">
        <v>0</v>
      </c>
      <c r="AY69" s="31">
        <v>0</v>
      </c>
      <c r="AZ69" s="81">
        <v>0</v>
      </c>
      <c r="BA69" s="31">
        <v>0</v>
      </c>
      <c r="BB69" s="77">
        <v>861.60299999999995</v>
      </c>
      <c r="BC69" s="78">
        <v>102.654</v>
      </c>
      <c r="BD69" s="77">
        <f t="shared" si="4"/>
        <v>264822.67300000001</v>
      </c>
      <c r="BE69" s="78">
        <f t="shared" si="5"/>
        <v>452374.65399999998</v>
      </c>
    </row>
    <row r="70" spans="1:57" ht="12.75" customHeight="1" x14ac:dyDescent="0.25">
      <c r="A70" s="19" t="s">
        <v>223</v>
      </c>
      <c r="B70" s="20" t="s">
        <v>224</v>
      </c>
      <c r="C70" s="21" t="s">
        <v>225</v>
      </c>
      <c r="D70" s="90">
        <v>0</v>
      </c>
      <c r="E70" s="91">
        <v>0</v>
      </c>
      <c r="F70" s="30">
        <v>0</v>
      </c>
      <c r="G70" s="31">
        <v>0</v>
      </c>
      <c r="H70" s="92">
        <v>0</v>
      </c>
      <c r="I70" s="93">
        <v>0</v>
      </c>
      <c r="J70" s="30">
        <v>0</v>
      </c>
      <c r="K70" s="31">
        <v>0</v>
      </c>
      <c r="L70" s="30">
        <v>0</v>
      </c>
      <c r="M70" s="31">
        <v>0</v>
      </c>
      <c r="N70" s="30">
        <v>0</v>
      </c>
      <c r="O70" s="31">
        <v>0</v>
      </c>
      <c r="P70" s="34">
        <v>1346</v>
      </c>
      <c r="Q70" s="35">
        <v>0</v>
      </c>
      <c r="R70" s="30">
        <v>0</v>
      </c>
      <c r="S70" s="31">
        <v>0</v>
      </c>
      <c r="T70" s="30">
        <v>0</v>
      </c>
      <c r="U70" s="31">
        <v>0</v>
      </c>
      <c r="V70" s="32">
        <v>19190.830000000002</v>
      </c>
      <c r="W70" s="31">
        <v>21490.95</v>
      </c>
      <c r="X70" s="30">
        <v>0</v>
      </c>
      <c r="Y70" s="31">
        <v>0</v>
      </c>
      <c r="Z70" s="34">
        <v>0</v>
      </c>
      <c r="AA70" s="35">
        <v>0</v>
      </c>
      <c r="AB70" s="30">
        <v>0</v>
      </c>
      <c r="AC70" s="31">
        <v>0</v>
      </c>
      <c r="AD70" s="30">
        <v>0</v>
      </c>
      <c r="AE70" s="59">
        <v>0</v>
      </c>
      <c r="AF70" s="81">
        <v>0</v>
      </c>
      <c r="AG70" s="31">
        <v>0</v>
      </c>
      <c r="AH70" s="32">
        <v>0</v>
      </c>
      <c r="AI70" s="59">
        <v>0</v>
      </c>
      <c r="AJ70" s="95">
        <v>0</v>
      </c>
      <c r="AK70" s="96">
        <v>0</v>
      </c>
      <c r="AL70" s="97">
        <v>0</v>
      </c>
      <c r="AM70" s="98">
        <v>0</v>
      </c>
      <c r="AN70" s="95">
        <v>0</v>
      </c>
      <c r="AO70" s="96">
        <v>42357</v>
      </c>
      <c r="AP70" s="77">
        <v>2706.05</v>
      </c>
      <c r="AQ70" s="78">
        <v>3346</v>
      </c>
      <c r="AR70" s="81">
        <v>0</v>
      </c>
      <c r="AS70" s="31">
        <v>0</v>
      </c>
      <c r="AT70" s="32"/>
      <c r="AU70" s="59"/>
      <c r="AV70" s="81">
        <v>0</v>
      </c>
      <c r="AW70" s="31">
        <v>0</v>
      </c>
      <c r="AX70" s="30">
        <v>0</v>
      </c>
      <c r="AY70" s="31">
        <v>0</v>
      </c>
      <c r="AZ70" s="81">
        <v>0</v>
      </c>
      <c r="BA70" s="31">
        <v>0</v>
      </c>
      <c r="BB70" s="77">
        <v>0</v>
      </c>
      <c r="BC70" s="78">
        <v>0</v>
      </c>
      <c r="BD70" s="77">
        <f t="shared" si="4"/>
        <v>23242.880000000001</v>
      </c>
      <c r="BE70" s="78">
        <f t="shared" si="5"/>
        <v>67193.95</v>
      </c>
    </row>
    <row r="71" spans="1:57" ht="12.75" customHeight="1" x14ac:dyDescent="0.25">
      <c r="A71" s="19" t="s">
        <v>226</v>
      </c>
      <c r="B71" s="43" t="s">
        <v>227</v>
      </c>
      <c r="C71" s="21" t="s">
        <v>228</v>
      </c>
      <c r="D71" s="90">
        <v>0</v>
      </c>
      <c r="E71" s="91">
        <v>0</v>
      </c>
      <c r="F71" s="30">
        <v>0</v>
      </c>
      <c r="G71" s="31">
        <v>0</v>
      </c>
      <c r="H71" s="92">
        <v>0</v>
      </c>
      <c r="I71" s="93">
        <v>0</v>
      </c>
      <c r="J71" s="30">
        <v>0</v>
      </c>
      <c r="K71" s="31">
        <v>0</v>
      </c>
      <c r="L71" s="30">
        <v>0</v>
      </c>
      <c r="M71" s="31">
        <v>0</v>
      </c>
      <c r="N71" s="30">
        <v>0</v>
      </c>
      <c r="O71" s="31">
        <v>0</v>
      </c>
      <c r="P71" s="34">
        <v>0</v>
      </c>
      <c r="Q71" s="35">
        <v>0</v>
      </c>
      <c r="R71" s="30">
        <v>0</v>
      </c>
      <c r="S71" s="31">
        <v>0</v>
      </c>
      <c r="T71" s="30">
        <v>0</v>
      </c>
      <c r="U71" s="31">
        <v>0</v>
      </c>
      <c r="V71" s="32">
        <v>0</v>
      </c>
      <c r="W71" s="31">
        <v>0</v>
      </c>
      <c r="X71" s="30">
        <v>0</v>
      </c>
      <c r="Y71" s="31">
        <v>0</v>
      </c>
      <c r="Z71" s="34">
        <v>1</v>
      </c>
      <c r="AA71" s="35">
        <v>1</v>
      </c>
      <c r="AB71" s="30">
        <v>0</v>
      </c>
      <c r="AC71" s="31">
        <v>0</v>
      </c>
      <c r="AD71" s="30">
        <v>0</v>
      </c>
      <c r="AE71" s="59">
        <v>0</v>
      </c>
      <c r="AF71" s="81">
        <v>0</v>
      </c>
      <c r="AG71" s="31">
        <v>0</v>
      </c>
      <c r="AH71" s="32">
        <v>0</v>
      </c>
      <c r="AI71" s="59">
        <v>0</v>
      </c>
      <c r="AJ71" s="95">
        <v>0</v>
      </c>
      <c r="AK71" s="96">
        <v>0</v>
      </c>
      <c r="AL71" s="97">
        <v>0</v>
      </c>
      <c r="AM71" s="98">
        <v>0</v>
      </c>
      <c r="AN71" s="95">
        <v>0</v>
      </c>
      <c r="AO71" s="96">
        <v>0</v>
      </c>
      <c r="AP71" s="77">
        <v>0</v>
      </c>
      <c r="AQ71" s="78">
        <v>0</v>
      </c>
      <c r="AR71" s="81">
        <v>0</v>
      </c>
      <c r="AS71" s="31">
        <v>0</v>
      </c>
      <c r="AT71" s="32"/>
      <c r="AU71" s="59"/>
      <c r="AV71" s="81">
        <v>0</v>
      </c>
      <c r="AW71" s="31">
        <v>0</v>
      </c>
      <c r="AX71" s="30">
        <v>0</v>
      </c>
      <c r="AY71" s="31">
        <v>0</v>
      </c>
      <c r="AZ71" s="81">
        <v>0</v>
      </c>
      <c r="BA71" s="31">
        <v>0</v>
      </c>
      <c r="BB71" s="77">
        <v>0</v>
      </c>
      <c r="BC71" s="78">
        <v>0</v>
      </c>
      <c r="BD71" s="77">
        <f t="shared" si="4"/>
        <v>1</v>
      </c>
      <c r="BE71" s="78">
        <f t="shared" si="5"/>
        <v>1</v>
      </c>
    </row>
    <row r="72" spans="1:57" ht="12.75" customHeight="1" x14ac:dyDescent="0.25">
      <c r="A72" s="19" t="s">
        <v>229</v>
      </c>
      <c r="B72" s="43" t="s">
        <v>230</v>
      </c>
      <c r="C72" s="21" t="s">
        <v>231</v>
      </c>
      <c r="D72" s="90">
        <v>0</v>
      </c>
      <c r="E72" s="91">
        <v>0</v>
      </c>
      <c r="F72" s="30">
        <v>0</v>
      </c>
      <c r="G72" s="31">
        <v>0</v>
      </c>
      <c r="H72" s="92">
        <v>0</v>
      </c>
      <c r="I72" s="93">
        <v>0</v>
      </c>
      <c r="J72" s="30">
        <v>0</v>
      </c>
      <c r="K72" s="31">
        <v>0</v>
      </c>
      <c r="L72" s="30">
        <v>0</v>
      </c>
      <c r="M72" s="31">
        <v>0</v>
      </c>
      <c r="N72" s="30">
        <v>0</v>
      </c>
      <c r="O72" s="31">
        <v>0</v>
      </c>
      <c r="P72" s="34">
        <v>0</v>
      </c>
      <c r="Q72" s="35">
        <v>0</v>
      </c>
      <c r="R72" s="30">
        <v>0</v>
      </c>
      <c r="S72" s="31">
        <v>0</v>
      </c>
      <c r="T72" s="30">
        <v>0</v>
      </c>
      <c r="U72" s="31">
        <v>0</v>
      </c>
      <c r="V72" s="32">
        <v>0</v>
      </c>
      <c r="W72" s="31">
        <v>0</v>
      </c>
      <c r="X72" s="30">
        <v>0</v>
      </c>
      <c r="Y72" s="31">
        <v>0</v>
      </c>
      <c r="Z72" s="34">
        <v>0</v>
      </c>
      <c r="AA72" s="35">
        <v>0</v>
      </c>
      <c r="AB72" s="30">
        <v>0</v>
      </c>
      <c r="AC72" s="31">
        <v>0</v>
      </c>
      <c r="AD72" s="30">
        <v>0</v>
      </c>
      <c r="AE72" s="59">
        <v>0</v>
      </c>
      <c r="AF72" s="81">
        <v>0</v>
      </c>
      <c r="AG72" s="31">
        <v>0</v>
      </c>
      <c r="AH72" s="32">
        <v>0</v>
      </c>
      <c r="AI72" s="59">
        <v>0</v>
      </c>
      <c r="AJ72" s="95">
        <v>0</v>
      </c>
      <c r="AK72" s="96">
        <v>0</v>
      </c>
      <c r="AL72" s="97">
        <v>0</v>
      </c>
      <c r="AM72" s="98">
        <v>0</v>
      </c>
      <c r="AN72" s="95">
        <v>0</v>
      </c>
      <c r="AO72" s="96">
        <v>0</v>
      </c>
      <c r="AP72" s="77">
        <v>0</v>
      </c>
      <c r="AQ72" s="78">
        <v>0</v>
      </c>
      <c r="AR72" s="81">
        <v>0</v>
      </c>
      <c r="AS72" s="31">
        <v>0</v>
      </c>
      <c r="AT72" s="32"/>
      <c r="AU72" s="59"/>
      <c r="AV72" s="81">
        <v>0</v>
      </c>
      <c r="AW72" s="31">
        <v>0</v>
      </c>
      <c r="AX72" s="30">
        <v>0</v>
      </c>
      <c r="AY72" s="31">
        <v>0</v>
      </c>
      <c r="AZ72" s="81">
        <v>0</v>
      </c>
      <c r="BA72" s="31">
        <v>0</v>
      </c>
      <c r="BB72" s="77">
        <v>0</v>
      </c>
      <c r="BC72" s="78">
        <v>0</v>
      </c>
      <c r="BD72" s="77">
        <f t="shared" ref="BD72:BD87" si="14">SUM(BB72,AZ72,AX72,AV72,AT72,AR72,AP72,AN72,AL72,AJ72,AH72,AF72,AD72,AB72,Z72,X72,V72,T72,R72,P72,N72,L72,J72,H72,F72,D72)</f>
        <v>0</v>
      </c>
      <c r="BE72" s="78">
        <f t="shared" ref="BE72:BE87" si="15">SUM(BC72,BA72,AY72,AW72,AU72,AS72,AQ72,AO72,AM72,AK72,AI72,AG72,AE72,AC72,AA72,Y72,W72,U72,S72,Q72,O72,M72,K72,I72,G72,E72)</f>
        <v>0</v>
      </c>
    </row>
    <row r="73" spans="1:57" ht="12.75" customHeight="1" x14ac:dyDescent="0.25">
      <c r="A73" s="19" t="s">
        <v>232</v>
      </c>
      <c r="B73" s="43" t="s">
        <v>233</v>
      </c>
      <c r="C73" s="21" t="s">
        <v>234</v>
      </c>
      <c r="D73" s="90">
        <v>0</v>
      </c>
      <c r="E73" s="91">
        <v>0</v>
      </c>
      <c r="F73" s="30">
        <v>0</v>
      </c>
      <c r="G73" s="31">
        <v>0</v>
      </c>
      <c r="H73" s="92">
        <v>0</v>
      </c>
      <c r="I73" s="93">
        <v>0</v>
      </c>
      <c r="J73" s="30">
        <v>0</v>
      </c>
      <c r="K73" s="31">
        <v>0</v>
      </c>
      <c r="L73" s="30">
        <v>0</v>
      </c>
      <c r="M73" s="31">
        <v>0</v>
      </c>
      <c r="N73" s="30">
        <v>0</v>
      </c>
      <c r="O73" s="31">
        <v>0</v>
      </c>
      <c r="P73" s="34">
        <v>0</v>
      </c>
      <c r="Q73" s="35">
        <v>0</v>
      </c>
      <c r="R73" s="30">
        <v>0</v>
      </c>
      <c r="S73" s="31">
        <v>0</v>
      </c>
      <c r="T73" s="30">
        <v>0</v>
      </c>
      <c r="U73" s="31">
        <v>0</v>
      </c>
      <c r="V73" s="32">
        <v>0</v>
      </c>
      <c r="W73" s="31">
        <v>0</v>
      </c>
      <c r="X73" s="30">
        <v>0</v>
      </c>
      <c r="Y73" s="31">
        <v>0</v>
      </c>
      <c r="Z73" s="34">
        <v>0</v>
      </c>
      <c r="AA73" s="35">
        <v>0</v>
      </c>
      <c r="AB73" s="30">
        <v>0</v>
      </c>
      <c r="AC73" s="31">
        <v>0</v>
      </c>
      <c r="AD73" s="30">
        <v>0</v>
      </c>
      <c r="AE73" s="59">
        <v>0</v>
      </c>
      <c r="AF73" s="81">
        <v>0</v>
      </c>
      <c r="AG73" s="31">
        <v>0</v>
      </c>
      <c r="AH73" s="32">
        <v>0</v>
      </c>
      <c r="AI73" s="59">
        <v>0</v>
      </c>
      <c r="AJ73" s="95">
        <v>0</v>
      </c>
      <c r="AK73" s="96">
        <v>0</v>
      </c>
      <c r="AL73" s="97">
        <v>0</v>
      </c>
      <c r="AM73" s="98">
        <v>0</v>
      </c>
      <c r="AN73" s="95">
        <v>0</v>
      </c>
      <c r="AO73" s="96">
        <v>0</v>
      </c>
      <c r="AP73" s="77">
        <v>0</v>
      </c>
      <c r="AQ73" s="78">
        <v>0</v>
      </c>
      <c r="AR73" s="81">
        <v>0</v>
      </c>
      <c r="AS73" s="31">
        <v>0</v>
      </c>
      <c r="AT73" s="32"/>
      <c r="AU73" s="59"/>
      <c r="AV73" s="81">
        <v>0</v>
      </c>
      <c r="AW73" s="31">
        <v>0</v>
      </c>
      <c r="AX73" s="30">
        <v>0</v>
      </c>
      <c r="AY73" s="31">
        <v>0</v>
      </c>
      <c r="AZ73" s="81">
        <v>0</v>
      </c>
      <c r="BA73" s="31">
        <v>0</v>
      </c>
      <c r="BB73" s="77">
        <v>0</v>
      </c>
      <c r="BC73" s="78">
        <v>0</v>
      </c>
      <c r="BD73" s="77">
        <f t="shared" si="14"/>
        <v>0</v>
      </c>
      <c r="BE73" s="78">
        <f t="shared" si="15"/>
        <v>0</v>
      </c>
    </row>
    <row r="74" spans="1:57" ht="12.75" customHeight="1" x14ac:dyDescent="0.25">
      <c r="A74" s="19" t="s">
        <v>235</v>
      </c>
      <c r="B74" s="20" t="s">
        <v>236</v>
      </c>
      <c r="C74" s="21" t="s">
        <v>237</v>
      </c>
      <c r="D74" s="90">
        <v>110900</v>
      </c>
      <c r="E74" s="91">
        <v>118881</v>
      </c>
      <c r="F74" s="30">
        <v>5423</v>
      </c>
      <c r="G74" s="31">
        <v>25561</v>
      </c>
      <c r="H74" s="92">
        <v>5685</v>
      </c>
      <c r="I74" s="93">
        <v>5649</v>
      </c>
      <c r="J74" s="30">
        <v>6574</v>
      </c>
      <c r="K74" s="31">
        <v>3182</v>
      </c>
      <c r="L74" s="30">
        <v>16785</v>
      </c>
      <c r="M74" s="31">
        <v>16434</v>
      </c>
      <c r="N74" s="30">
        <v>98.87</v>
      </c>
      <c r="O74" s="31">
        <v>159</v>
      </c>
      <c r="P74" s="34">
        <v>678</v>
      </c>
      <c r="Q74" s="35">
        <v>646</v>
      </c>
      <c r="R74" s="30">
        <v>43</v>
      </c>
      <c r="S74" s="31">
        <v>0</v>
      </c>
      <c r="T74" s="30">
        <v>2</v>
      </c>
      <c r="U74" s="31">
        <v>0</v>
      </c>
      <c r="V74" s="32">
        <v>0</v>
      </c>
      <c r="W74" s="31">
        <v>0</v>
      </c>
      <c r="X74" s="30">
        <v>641</v>
      </c>
      <c r="Y74" s="31">
        <v>106</v>
      </c>
      <c r="Z74" s="34">
        <v>1156</v>
      </c>
      <c r="AA74" s="35">
        <v>1236</v>
      </c>
      <c r="AB74" s="30">
        <v>1965</v>
      </c>
      <c r="AC74" s="31">
        <v>2655</v>
      </c>
      <c r="AD74" s="30">
        <v>402</v>
      </c>
      <c r="AE74" s="59">
        <v>822</v>
      </c>
      <c r="AF74" s="81">
        <v>10915</v>
      </c>
      <c r="AG74" s="31">
        <v>10797</v>
      </c>
      <c r="AH74" s="32">
        <v>4388</v>
      </c>
      <c r="AI74" s="59">
        <v>7258</v>
      </c>
      <c r="AJ74" s="95">
        <v>0</v>
      </c>
      <c r="AK74" s="96">
        <v>0</v>
      </c>
      <c r="AL74" s="97">
        <v>174.66976</v>
      </c>
      <c r="AM74" s="98">
        <v>893</v>
      </c>
      <c r="AN74" s="95">
        <v>1399</v>
      </c>
      <c r="AO74" s="96">
        <v>1051</v>
      </c>
      <c r="AP74" s="77">
        <v>817.83</v>
      </c>
      <c r="AQ74" s="78">
        <v>317</v>
      </c>
      <c r="AR74" s="81">
        <v>1889.41</v>
      </c>
      <c r="AS74" s="31">
        <v>2502.0100000000002</v>
      </c>
      <c r="AT74" s="32">
        <v>1390</v>
      </c>
      <c r="AU74" s="59">
        <v>2652</v>
      </c>
      <c r="AV74" s="81">
        <v>4</v>
      </c>
      <c r="AW74" s="31">
        <v>0</v>
      </c>
      <c r="AX74" s="30">
        <v>140.52000000000001</v>
      </c>
      <c r="AY74" s="31">
        <v>0</v>
      </c>
      <c r="AZ74" s="81">
        <v>170</v>
      </c>
      <c r="BA74" s="31">
        <v>280</v>
      </c>
      <c r="BB74" s="77">
        <v>510.14400000000001</v>
      </c>
      <c r="BC74" s="78">
        <v>591.98800000000006</v>
      </c>
      <c r="BD74" s="77">
        <f t="shared" si="14"/>
        <v>172151.44375999999</v>
      </c>
      <c r="BE74" s="78">
        <f t="shared" si="15"/>
        <v>201672.99799999999</v>
      </c>
    </row>
    <row r="75" spans="1:57" ht="12.75" customHeight="1" x14ac:dyDescent="0.25">
      <c r="A75" s="19" t="s">
        <v>238</v>
      </c>
      <c r="B75" s="20" t="s">
        <v>239</v>
      </c>
      <c r="C75" s="21" t="s">
        <v>240</v>
      </c>
      <c r="D75" s="90">
        <v>28694</v>
      </c>
      <c r="E75" s="91">
        <v>147951</v>
      </c>
      <c r="F75" s="30">
        <v>13888</v>
      </c>
      <c r="G75" s="31">
        <v>72088</v>
      </c>
      <c r="H75" s="92">
        <v>215</v>
      </c>
      <c r="I75" s="93">
        <v>0</v>
      </c>
      <c r="J75" s="30">
        <v>51339</v>
      </c>
      <c r="K75" s="31">
        <v>46713</v>
      </c>
      <c r="L75" s="30">
        <v>15978</v>
      </c>
      <c r="M75" s="31">
        <v>180077</v>
      </c>
      <c r="N75" s="30">
        <v>17436.509999999998</v>
      </c>
      <c r="O75" s="31">
        <v>10168</v>
      </c>
      <c r="P75" s="34">
        <v>38</v>
      </c>
      <c r="Q75" s="35">
        <v>38</v>
      </c>
      <c r="R75" s="30">
        <v>63657</v>
      </c>
      <c r="S75" s="31">
        <v>15163</v>
      </c>
      <c r="T75" s="30">
        <v>0</v>
      </c>
      <c r="U75" s="31">
        <v>0</v>
      </c>
      <c r="V75" s="32">
        <v>1844.48</v>
      </c>
      <c r="W75" s="31">
        <v>460590.1</v>
      </c>
      <c r="X75" s="30">
        <v>4052</v>
      </c>
      <c r="Y75" s="31">
        <v>37004</v>
      </c>
      <c r="Z75" s="34">
        <v>18419</v>
      </c>
      <c r="AA75" s="35">
        <v>60398</v>
      </c>
      <c r="AB75" s="30">
        <v>10123</v>
      </c>
      <c r="AC75" s="31">
        <v>30254</v>
      </c>
      <c r="AD75" s="30">
        <v>107</v>
      </c>
      <c r="AE75" s="59">
        <v>7756</v>
      </c>
      <c r="AF75" s="81">
        <v>17214</v>
      </c>
      <c r="AG75" s="31">
        <v>26907</v>
      </c>
      <c r="AH75" s="32">
        <v>18463</v>
      </c>
      <c r="AI75" s="59">
        <v>49642</v>
      </c>
      <c r="AJ75" s="95">
        <v>1161</v>
      </c>
      <c r="AK75" s="96">
        <v>9931</v>
      </c>
      <c r="AL75" s="97">
        <v>956.26178000000004</v>
      </c>
      <c r="AM75" s="98">
        <v>0</v>
      </c>
      <c r="AN75" s="95">
        <v>698</v>
      </c>
      <c r="AO75" s="96">
        <v>983</v>
      </c>
      <c r="AP75" s="77">
        <v>8711.76</v>
      </c>
      <c r="AQ75" s="78">
        <v>40062</v>
      </c>
      <c r="AR75" s="81">
        <v>1147.07</v>
      </c>
      <c r="AS75" s="31">
        <v>4565.99</v>
      </c>
      <c r="AT75" s="32"/>
      <c r="AU75" s="59"/>
      <c r="AV75" s="81">
        <v>13</v>
      </c>
      <c r="AW75" s="31">
        <v>26</v>
      </c>
      <c r="AX75" s="30">
        <v>0</v>
      </c>
      <c r="AY75" s="31">
        <v>0</v>
      </c>
      <c r="AZ75" s="113">
        <v>51</v>
      </c>
      <c r="BA75" s="31">
        <v>63</v>
      </c>
      <c r="BB75" s="77">
        <v>0</v>
      </c>
      <c r="BC75" s="78">
        <v>4264.2049999999999</v>
      </c>
      <c r="BD75" s="77">
        <f t="shared" si="14"/>
        <v>274206.08178000001</v>
      </c>
      <c r="BE75" s="78">
        <f t="shared" si="15"/>
        <v>1204644.2949999999</v>
      </c>
    </row>
    <row r="76" spans="1:57" ht="12.75" customHeight="1" x14ac:dyDescent="0.25">
      <c r="A76" s="19" t="s">
        <v>241</v>
      </c>
      <c r="B76" s="20" t="s">
        <v>242</v>
      </c>
      <c r="C76" s="21" t="s">
        <v>243</v>
      </c>
      <c r="D76" s="90">
        <v>-1593</v>
      </c>
      <c r="E76" s="91">
        <v>-2703</v>
      </c>
      <c r="F76" s="30">
        <v>-10</v>
      </c>
      <c r="G76" s="31">
        <v>-2843</v>
      </c>
      <c r="H76" s="92">
        <v>0</v>
      </c>
      <c r="I76" s="93">
        <v>0</v>
      </c>
      <c r="J76" s="30">
        <v>-180</v>
      </c>
      <c r="K76" s="31">
        <v>-551</v>
      </c>
      <c r="L76" s="30">
        <v>-448</v>
      </c>
      <c r="M76" s="31">
        <v>-488</v>
      </c>
      <c r="N76" s="30">
        <v>-2648.52</v>
      </c>
      <c r="O76" s="31">
        <v>-1962</v>
      </c>
      <c r="P76" s="34">
        <v>0</v>
      </c>
      <c r="Q76" s="35">
        <v>0</v>
      </c>
      <c r="R76" s="30">
        <v>-48</v>
      </c>
      <c r="S76" s="31">
        <v>0</v>
      </c>
      <c r="T76" s="30">
        <v>0</v>
      </c>
      <c r="U76" s="31">
        <v>0</v>
      </c>
      <c r="V76" s="32">
        <v>0</v>
      </c>
      <c r="W76" s="31">
        <v>0</v>
      </c>
      <c r="X76" s="30">
        <v>-115</v>
      </c>
      <c r="Y76" s="31">
        <v>-18</v>
      </c>
      <c r="Z76" s="34">
        <v>0</v>
      </c>
      <c r="AA76" s="35">
        <v>0</v>
      </c>
      <c r="AB76" s="30">
        <v>0</v>
      </c>
      <c r="AC76" s="31">
        <v>0</v>
      </c>
      <c r="AD76" s="30">
        <v>-457</v>
      </c>
      <c r="AE76" s="59">
        <v>-457</v>
      </c>
      <c r="AF76" s="81">
        <v>-1797</v>
      </c>
      <c r="AG76" s="31">
        <v>-2944</v>
      </c>
      <c r="AH76" s="32">
        <v>-3209</v>
      </c>
      <c r="AI76" s="59">
        <v>-4050</v>
      </c>
      <c r="AJ76" s="95">
        <v>0</v>
      </c>
      <c r="AK76" s="96">
        <v>0</v>
      </c>
      <c r="AL76" s="97">
        <v>-92.065550000000002</v>
      </c>
      <c r="AM76" s="98">
        <v>0</v>
      </c>
      <c r="AN76" s="95">
        <v>-5519</v>
      </c>
      <c r="AO76" s="96">
        <v>-4404</v>
      </c>
      <c r="AP76" s="77">
        <v>-2529.06</v>
      </c>
      <c r="AQ76" s="78">
        <v>-2256</v>
      </c>
      <c r="AR76" s="81">
        <v>0</v>
      </c>
      <c r="AS76" s="31">
        <v>0</v>
      </c>
      <c r="AT76" s="32">
        <v>-42</v>
      </c>
      <c r="AU76" s="59"/>
      <c r="AV76" s="81">
        <v>0</v>
      </c>
      <c r="AW76" s="31">
        <v>0</v>
      </c>
      <c r="AX76" s="30">
        <v>0</v>
      </c>
      <c r="AY76" s="31">
        <v>0</v>
      </c>
      <c r="AZ76" s="81">
        <v>0</v>
      </c>
      <c r="BA76" s="31">
        <v>0</v>
      </c>
      <c r="BB76" s="77">
        <v>0</v>
      </c>
      <c r="BC76" s="78">
        <v>0</v>
      </c>
      <c r="BD76" s="77">
        <f t="shared" si="14"/>
        <v>-18687.645550000001</v>
      </c>
      <c r="BE76" s="78">
        <f t="shared" si="15"/>
        <v>-22676</v>
      </c>
    </row>
    <row r="77" spans="1:57" ht="12.75" customHeight="1" x14ac:dyDescent="0.25">
      <c r="A77" s="33" t="s">
        <v>244</v>
      </c>
      <c r="B77" s="20" t="s">
        <v>245</v>
      </c>
      <c r="C77" s="21" t="s">
        <v>246</v>
      </c>
      <c r="D77" s="27">
        <f>SUM(D78:D84)</f>
        <v>4064265</v>
      </c>
      <c r="E77" s="26">
        <f t="shared" ref="E77:BE77" si="16">SUM(E78:E84)</f>
        <v>4427943</v>
      </c>
      <c r="F77" s="29">
        <f t="shared" si="16"/>
        <v>688604</v>
      </c>
      <c r="G77" s="26">
        <f t="shared" si="16"/>
        <v>800374</v>
      </c>
      <c r="H77" s="29">
        <f t="shared" si="16"/>
        <v>411184</v>
      </c>
      <c r="I77" s="26">
        <f t="shared" si="16"/>
        <v>482776</v>
      </c>
      <c r="J77" s="29">
        <f t="shared" si="16"/>
        <v>2536825</v>
      </c>
      <c r="K77" s="26">
        <f t="shared" si="16"/>
        <v>2719054</v>
      </c>
      <c r="L77" s="29">
        <f t="shared" si="16"/>
        <v>1194997</v>
      </c>
      <c r="M77" s="26">
        <f t="shared" si="16"/>
        <v>1384557</v>
      </c>
      <c r="N77" s="29">
        <f t="shared" si="16"/>
        <v>296179</v>
      </c>
      <c r="O77" s="26">
        <f t="shared" si="16"/>
        <v>311565</v>
      </c>
      <c r="P77" s="29">
        <f t="shared" si="16"/>
        <v>333655</v>
      </c>
      <c r="Q77" s="26">
        <f t="shared" si="16"/>
        <v>400278</v>
      </c>
      <c r="R77" s="29">
        <f t="shared" si="16"/>
        <v>202188</v>
      </c>
      <c r="S77" s="26">
        <f t="shared" si="16"/>
        <v>279885</v>
      </c>
      <c r="T77" s="29">
        <f t="shared" si="16"/>
        <v>229785</v>
      </c>
      <c r="U77" s="26">
        <f t="shared" si="16"/>
        <v>276935</v>
      </c>
      <c r="V77" s="27">
        <f t="shared" si="16"/>
        <v>2104777.59</v>
      </c>
      <c r="W77" s="26">
        <f t="shared" si="16"/>
        <v>2729457.9499999997</v>
      </c>
      <c r="X77" s="27">
        <f t="shared" si="16"/>
        <v>615465</v>
      </c>
      <c r="Y77" s="26">
        <f t="shared" si="16"/>
        <v>725337</v>
      </c>
      <c r="Z77" s="29">
        <f t="shared" si="16"/>
        <v>621563</v>
      </c>
      <c r="AA77" s="26">
        <f t="shared" si="16"/>
        <v>686632</v>
      </c>
      <c r="AB77" s="29">
        <f t="shared" si="16"/>
        <v>435391</v>
      </c>
      <c r="AC77" s="26">
        <f t="shared" si="16"/>
        <v>509307</v>
      </c>
      <c r="AD77" s="29">
        <f t="shared" si="16"/>
        <v>515649</v>
      </c>
      <c r="AE77" s="28">
        <f t="shared" si="16"/>
        <v>603861</v>
      </c>
      <c r="AF77" s="25">
        <f t="shared" si="16"/>
        <v>1581541</v>
      </c>
      <c r="AG77" s="26">
        <f t="shared" si="16"/>
        <v>1862121</v>
      </c>
      <c r="AH77" s="27">
        <f t="shared" si="16"/>
        <v>807727</v>
      </c>
      <c r="AI77" s="28">
        <f t="shared" si="16"/>
        <v>969861</v>
      </c>
      <c r="AJ77" s="25">
        <f t="shared" si="16"/>
        <v>733590</v>
      </c>
      <c r="AK77" s="26">
        <f t="shared" si="16"/>
        <v>795974</v>
      </c>
      <c r="AL77" s="27">
        <f t="shared" si="16"/>
        <v>386059</v>
      </c>
      <c r="AM77" s="28">
        <f t="shared" si="16"/>
        <v>430195</v>
      </c>
      <c r="AN77" s="25">
        <f t="shared" si="16"/>
        <v>758524</v>
      </c>
      <c r="AO77" s="26">
        <f t="shared" si="16"/>
        <v>867490</v>
      </c>
      <c r="AP77" s="27">
        <f t="shared" si="16"/>
        <v>458680</v>
      </c>
      <c r="AQ77" s="28">
        <f t="shared" si="16"/>
        <v>535332</v>
      </c>
      <c r="AR77" s="25">
        <f t="shared" si="16"/>
        <v>168883.44</v>
      </c>
      <c r="AS77" s="26">
        <f t="shared" si="16"/>
        <v>133336.12999999998</v>
      </c>
      <c r="AT77" s="27">
        <v>21512</v>
      </c>
      <c r="AU77" s="28">
        <v>31684</v>
      </c>
      <c r="AV77" s="25">
        <f t="shared" si="16"/>
        <v>126898</v>
      </c>
      <c r="AW77" s="26">
        <f t="shared" si="16"/>
        <v>121876</v>
      </c>
      <c r="AX77" s="25">
        <f t="shared" si="16"/>
        <v>47915.1</v>
      </c>
      <c r="AY77" s="28">
        <f t="shared" si="16"/>
        <v>89348.4</v>
      </c>
      <c r="AZ77" s="25">
        <f t="shared" si="16"/>
        <v>79849</v>
      </c>
      <c r="BA77" s="26">
        <f t="shared" si="16"/>
        <v>102615</v>
      </c>
      <c r="BB77" s="27">
        <f t="shared" si="16"/>
        <v>81674.243000000002</v>
      </c>
      <c r="BC77" s="26">
        <f t="shared" si="16"/>
        <v>75377.853000000003</v>
      </c>
      <c r="BD77" s="27">
        <f t="shared" si="16"/>
        <v>19503381.373</v>
      </c>
      <c r="BE77" s="26">
        <f t="shared" si="16"/>
        <v>22353172.333000001</v>
      </c>
    </row>
    <row r="78" spans="1:57" ht="12.75" customHeight="1" x14ac:dyDescent="0.25">
      <c r="A78" s="19" t="s">
        <v>247</v>
      </c>
      <c r="B78" s="20" t="s">
        <v>248</v>
      </c>
      <c r="C78" s="21" t="s">
        <v>249</v>
      </c>
      <c r="D78" s="90">
        <v>3787</v>
      </c>
      <c r="E78" s="91">
        <v>3397</v>
      </c>
      <c r="F78" s="30">
        <v>781</v>
      </c>
      <c r="G78" s="31">
        <v>819</v>
      </c>
      <c r="H78" s="92">
        <v>1075</v>
      </c>
      <c r="I78" s="93">
        <v>1708</v>
      </c>
      <c r="J78" s="30">
        <v>6871</v>
      </c>
      <c r="K78" s="31">
        <v>6710</v>
      </c>
      <c r="L78" s="30">
        <v>1219</v>
      </c>
      <c r="M78" s="31">
        <v>1178</v>
      </c>
      <c r="N78" s="30">
        <v>638</v>
      </c>
      <c r="O78" s="31">
        <v>899</v>
      </c>
      <c r="P78" s="34">
        <v>246</v>
      </c>
      <c r="Q78" s="35">
        <v>215</v>
      </c>
      <c r="R78" s="30">
        <v>1140</v>
      </c>
      <c r="S78" s="31">
        <v>1125</v>
      </c>
      <c r="T78" s="99">
        <v>764</v>
      </c>
      <c r="U78" s="31">
        <v>987</v>
      </c>
      <c r="V78" s="32">
        <v>10138.57</v>
      </c>
      <c r="W78" s="31">
        <v>9572.6</v>
      </c>
      <c r="X78" s="30">
        <v>800</v>
      </c>
      <c r="Y78" s="31">
        <v>807</v>
      </c>
      <c r="Z78" s="34">
        <v>1456</v>
      </c>
      <c r="AA78" s="35">
        <v>1589</v>
      </c>
      <c r="AB78" s="30">
        <v>728</v>
      </c>
      <c r="AC78" s="31">
        <v>601</v>
      </c>
      <c r="AD78" s="30">
        <v>394</v>
      </c>
      <c r="AE78" s="59">
        <v>476</v>
      </c>
      <c r="AF78" s="81">
        <v>2620</v>
      </c>
      <c r="AG78" s="31">
        <v>2394</v>
      </c>
      <c r="AH78" s="32">
        <v>1222</v>
      </c>
      <c r="AI78" s="59">
        <v>689</v>
      </c>
      <c r="AJ78" s="95">
        <v>716</v>
      </c>
      <c r="AK78" s="96">
        <v>956</v>
      </c>
      <c r="AL78" s="97">
        <v>139</v>
      </c>
      <c r="AM78" s="98">
        <v>204</v>
      </c>
      <c r="AN78" s="95">
        <v>2118</v>
      </c>
      <c r="AO78" s="96">
        <v>1453</v>
      </c>
      <c r="AP78" s="77">
        <v>768</v>
      </c>
      <c r="AQ78" s="78">
        <v>1005</v>
      </c>
      <c r="AR78" s="81">
        <v>189.54</v>
      </c>
      <c r="AS78" s="31">
        <v>193.33</v>
      </c>
      <c r="AT78" s="32">
        <v>122</v>
      </c>
      <c r="AU78" s="59">
        <v>94</v>
      </c>
      <c r="AV78" s="81">
        <v>193</v>
      </c>
      <c r="AW78" s="31">
        <v>157</v>
      </c>
      <c r="AX78" s="30">
        <v>407.53</v>
      </c>
      <c r="AY78" s="31">
        <v>310.61</v>
      </c>
      <c r="AZ78" s="81">
        <v>365</v>
      </c>
      <c r="BA78" s="31">
        <v>407</v>
      </c>
      <c r="BB78" s="77">
        <v>1529.9159999999999</v>
      </c>
      <c r="BC78" s="78">
        <v>2244.5239999999999</v>
      </c>
      <c r="BD78" s="77">
        <f t="shared" si="14"/>
        <v>40427.555999999997</v>
      </c>
      <c r="BE78" s="78">
        <f t="shared" si="15"/>
        <v>40191.063999999998</v>
      </c>
    </row>
    <row r="79" spans="1:57" ht="12.75" customHeight="1" x14ac:dyDescent="0.25">
      <c r="A79" s="19" t="s">
        <v>250</v>
      </c>
      <c r="B79" s="20" t="s">
        <v>251</v>
      </c>
      <c r="C79" s="21" t="s">
        <v>252</v>
      </c>
      <c r="D79" s="90">
        <v>4699</v>
      </c>
      <c r="E79" s="91">
        <v>4762</v>
      </c>
      <c r="F79" s="30">
        <v>436</v>
      </c>
      <c r="G79" s="31">
        <v>481</v>
      </c>
      <c r="H79" s="92">
        <v>0</v>
      </c>
      <c r="I79" s="93">
        <v>0</v>
      </c>
      <c r="J79" s="30">
        <v>1790</v>
      </c>
      <c r="K79" s="31">
        <v>1499</v>
      </c>
      <c r="L79" s="30">
        <v>1692</v>
      </c>
      <c r="M79" s="31">
        <v>2191</v>
      </c>
      <c r="N79" s="30">
        <v>7</v>
      </c>
      <c r="O79" s="31">
        <v>3</v>
      </c>
      <c r="P79" s="34">
        <v>0</v>
      </c>
      <c r="Q79" s="35">
        <v>6</v>
      </c>
      <c r="R79" s="30">
        <v>0</v>
      </c>
      <c r="S79" s="31">
        <v>2</v>
      </c>
      <c r="T79" s="30">
        <v>1646</v>
      </c>
      <c r="U79" s="31">
        <v>2526</v>
      </c>
      <c r="V79" s="32">
        <v>4241.5200000000004</v>
      </c>
      <c r="W79" s="31">
        <v>4913.78</v>
      </c>
      <c r="X79" s="30">
        <v>41</v>
      </c>
      <c r="Y79" s="31">
        <v>20</v>
      </c>
      <c r="Z79" s="34">
        <v>1456</v>
      </c>
      <c r="AA79" s="35">
        <v>428</v>
      </c>
      <c r="AB79" s="30">
        <v>298</v>
      </c>
      <c r="AC79" s="31">
        <v>329</v>
      </c>
      <c r="AD79" s="30">
        <v>14</v>
      </c>
      <c r="AE79" s="59">
        <v>36</v>
      </c>
      <c r="AF79" s="81">
        <v>598</v>
      </c>
      <c r="AG79" s="31">
        <v>604</v>
      </c>
      <c r="AH79" s="32">
        <v>645</v>
      </c>
      <c r="AI79" s="59">
        <v>519</v>
      </c>
      <c r="AJ79" s="95">
        <v>9</v>
      </c>
      <c r="AK79" s="96">
        <v>12</v>
      </c>
      <c r="AL79" s="97">
        <v>974</v>
      </c>
      <c r="AM79" s="98">
        <v>862</v>
      </c>
      <c r="AN79" s="95">
        <v>4</v>
      </c>
      <c r="AO79" s="96">
        <v>12</v>
      </c>
      <c r="AP79" s="77">
        <v>360</v>
      </c>
      <c r="AQ79" s="78">
        <v>187</v>
      </c>
      <c r="AR79" s="81">
        <v>0</v>
      </c>
      <c r="AS79" s="31">
        <v>0</v>
      </c>
      <c r="AT79" s="32">
        <v>5</v>
      </c>
      <c r="AU79" s="59"/>
      <c r="AV79" s="81">
        <v>0</v>
      </c>
      <c r="AW79" s="31">
        <v>0</v>
      </c>
      <c r="AX79" s="30">
        <v>3.6</v>
      </c>
      <c r="AY79" s="31">
        <v>19.260000000000002</v>
      </c>
      <c r="AZ79" s="81">
        <v>51</v>
      </c>
      <c r="BA79" s="31">
        <v>55</v>
      </c>
      <c r="BB79" s="77">
        <v>212.69499999999999</v>
      </c>
      <c r="BC79" s="78">
        <v>299.67</v>
      </c>
      <c r="BD79" s="77">
        <f t="shared" si="14"/>
        <v>19182.815000000002</v>
      </c>
      <c r="BE79" s="78">
        <f t="shared" si="15"/>
        <v>19766.71</v>
      </c>
    </row>
    <row r="80" spans="1:57" ht="12.75" customHeight="1" x14ac:dyDescent="0.25">
      <c r="A80" s="19" t="s">
        <v>253</v>
      </c>
      <c r="B80" s="20" t="s">
        <v>254</v>
      </c>
      <c r="C80" s="21" t="s">
        <v>255</v>
      </c>
      <c r="D80" s="90">
        <v>4045690</v>
      </c>
      <c r="E80" s="91">
        <v>4419336</v>
      </c>
      <c r="F80" s="30">
        <v>687256</v>
      </c>
      <c r="G80" s="31">
        <v>799952</v>
      </c>
      <c r="H80" s="92">
        <v>410109</v>
      </c>
      <c r="I80" s="93">
        <v>481068</v>
      </c>
      <c r="J80" s="30">
        <v>2527990</v>
      </c>
      <c r="K80" s="31">
        <v>2710520</v>
      </c>
      <c r="L80" s="30">
        <v>1189882</v>
      </c>
      <c r="M80" s="31">
        <v>1381188</v>
      </c>
      <c r="N80" s="30">
        <v>295534</v>
      </c>
      <c r="O80" s="31">
        <v>310663</v>
      </c>
      <c r="P80" s="34">
        <v>333409</v>
      </c>
      <c r="Q80" s="35">
        <v>400057</v>
      </c>
      <c r="R80" s="30">
        <v>201048</v>
      </c>
      <c r="S80" s="31">
        <v>278758</v>
      </c>
      <c r="T80" s="30">
        <v>227375</v>
      </c>
      <c r="U80" s="31">
        <v>273422</v>
      </c>
      <c r="V80" s="32">
        <v>2090397.5</v>
      </c>
      <c r="W80" s="31">
        <v>2714971.57</v>
      </c>
      <c r="X80" s="30">
        <v>614624</v>
      </c>
      <c r="Y80" s="31">
        <v>724510</v>
      </c>
      <c r="Z80" s="34">
        <v>618651</v>
      </c>
      <c r="AA80" s="35">
        <v>684605</v>
      </c>
      <c r="AB80" s="30">
        <v>434365</v>
      </c>
      <c r="AC80" s="31">
        <v>508377</v>
      </c>
      <c r="AD80" s="30">
        <v>515242</v>
      </c>
      <c r="AE80" s="59">
        <v>603349</v>
      </c>
      <c r="AF80" s="81">
        <v>1578323</v>
      </c>
      <c r="AG80" s="31">
        <v>1859123</v>
      </c>
      <c r="AH80" s="32">
        <v>805860</v>
      </c>
      <c r="AI80" s="59">
        <v>968653</v>
      </c>
      <c r="AJ80" s="95">
        <v>732865</v>
      </c>
      <c r="AK80" s="96">
        <v>795006</v>
      </c>
      <c r="AL80" s="97">
        <v>384946</v>
      </c>
      <c r="AM80" s="98">
        <v>429129</v>
      </c>
      <c r="AN80" s="95">
        <v>756417</v>
      </c>
      <c r="AO80" s="96">
        <v>856222</v>
      </c>
      <c r="AP80" s="77">
        <v>457623</v>
      </c>
      <c r="AQ80" s="78">
        <v>541371</v>
      </c>
      <c r="AR80" s="81">
        <v>168693.9</v>
      </c>
      <c r="AS80" s="31">
        <v>133132.79999999999</v>
      </c>
      <c r="AT80" s="32">
        <v>21386</v>
      </c>
      <c r="AU80" s="59">
        <v>31590</v>
      </c>
      <c r="AV80" s="81">
        <v>126705</v>
      </c>
      <c r="AW80" s="31">
        <v>121719</v>
      </c>
      <c r="AX80" s="30">
        <v>47503.97</v>
      </c>
      <c r="AY80" s="31">
        <v>89018.53</v>
      </c>
      <c r="AZ80" s="81">
        <v>79433</v>
      </c>
      <c r="BA80" s="31">
        <v>102153</v>
      </c>
      <c r="BB80" s="77">
        <v>79931.631999999998</v>
      </c>
      <c r="BC80" s="78">
        <v>72833.659</v>
      </c>
      <c r="BD80" s="77">
        <f t="shared" si="14"/>
        <v>19431260.002</v>
      </c>
      <c r="BE80" s="78">
        <f t="shared" si="15"/>
        <v>22290727.559</v>
      </c>
    </row>
    <row r="81" spans="1:59" ht="12.75" customHeight="1" x14ac:dyDescent="0.25">
      <c r="A81" s="19" t="s">
        <v>256</v>
      </c>
      <c r="B81" s="20" t="s">
        <v>257</v>
      </c>
      <c r="C81" s="21" t="s">
        <v>258</v>
      </c>
      <c r="D81" s="90">
        <v>0</v>
      </c>
      <c r="E81" s="91">
        <v>0</v>
      </c>
      <c r="F81" s="30">
        <v>0</v>
      </c>
      <c r="G81" s="31">
        <v>0</v>
      </c>
      <c r="H81" s="92">
        <v>0</v>
      </c>
      <c r="I81" s="93">
        <v>0</v>
      </c>
      <c r="J81" s="30">
        <v>0</v>
      </c>
      <c r="K81" s="31">
        <v>0</v>
      </c>
      <c r="L81" s="30">
        <v>0</v>
      </c>
      <c r="M81" s="31">
        <v>0</v>
      </c>
      <c r="N81" s="30">
        <v>0</v>
      </c>
      <c r="O81" s="31">
        <v>0</v>
      </c>
      <c r="P81" s="34">
        <v>0</v>
      </c>
      <c r="Q81" s="35">
        <v>0</v>
      </c>
      <c r="R81" s="30">
        <v>0</v>
      </c>
      <c r="S81" s="31">
        <v>0</v>
      </c>
      <c r="T81" s="30">
        <v>0</v>
      </c>
      <c r="U81" s="31">
        <v>0</v>
      </c>
      <c r="V81" s="32">
        <v>0</v>
      </c>
      <c r="W81" s="31">
        <v>0</v>
      </c>
      <c r="X81" s="30">
        <v>0</v>
      </c>
      <c r="Y81" s="31">
        <v>0</v>
      </c>
      <c r="Z81" s="34">
        <v>0</v>
      </c>
      <c r="AA81" s="35">
        <v>0</v>
      </c>
      <c r="AB81" s="30">
        <v>0</v>
      </c>
      <c r="AC81" s="31">
        <v>0</v>
      </c>
      <c r="AD81" s="30">
        <v>0</v>
      </c>
      <c r="AE81" s="59">
        <v>0</v>
      </c>
      <c r="AF81" s="81">
        <v>0</v>
      </c>
      <c r="AG81" s="31">
        <v>0</v>
      </c>
      <c r="AH81" s="32">
        <v>0</v>
      </c>
      <c r="AI81" s="59">
        <v>0</v>
      </c>
      <c r="AJ81" s="95">
        <v>0</v>
      </c>
      <c r="AK81" s="96">
        <v>0</v>
      </c>
      <c r="AL81" s="97">
        <v>0</v>
      </c>
      <c r="AM81" s="98">
        <v>0</v>
      </c>
      <c r="AN81" s="95">
        <v>0</v>
      </c>
      <c r="AO81" s="96">
        <v>0</v>
      </c>
      <c r="AP81" s="77">
        <v>0</v>
      </c>
      <c r="AQ81" s="78">
        <v>0</v>
      </c>
      <c r="AR81" s="81">
        <v>0</v>
      </c>
      <c r="AS81" s="31">
        <v>0</v>
      </c>
      <c r="AT81" s="32"/>
      <c r="AU81" s="59"/>
      <c r="AV81" s="81">
        <v>0</v>
      </c>
      <c r="AW81" s="31">
        <v>0</v>
      </c>
      <c r="AX81" s="30">
        <v>0</v>
      </c>
      <c r="AY81" s="31">
        <v>0</v>
      </c>
      <c r="AZ81" s="81">
        <v>0</v>
      </c>
      <c r="BA81" s="31">
        <v>0</v>
      </c>
      <c r="BB81" s="77">
        <v>0</v>
      </c>
      <c r="BC81" s="78">
        <v>0</v>
      </c>
      <c r="BD81" s="77">
        <f t="shared" si="14"/>
        <v>0</v>
      </c>
      <c r="BE81" s="78">
        <f t="shared" si="15"/>
        <v>0</v>
      </c>
    </row>
    <row r="82" spans="1:59" ht="12.75" customHeight="1" x14ac:dyDescent="0.25">
      <c r="A82" s="19" t="s">
        <v>259</v>
      </c>
      <c r="B82" s="20" t="s">
        <v>260</v>
      </c>
      <c r="C82" s="21" t="s">
        <v>261</v>
      </c>
      <c r="D82" s="90">
        <v>0</v>
      </c>
      <c r="E82" s="91">
        <v>0</v>
      </c>
      <c r="F82" s="30">
        <v>0</v>
      </c>
      <c r="G82" s="31">
        <v>0</v>
      </c>
      <c r="H82" s="92">
        <v>0</v>
      </c>
      <c r="I82" s="93">
        <v>0</v>
      </c>
      <c r="J82" s="34">
        <v>0</v>
      </c>
      <c r="K82" s="35">
        <v>0</v>
      </c>
      <c r="L82" s="30">
        <v>0</v>
      </c>
      <c r="M82" s="31">
        <v>0</v>
      </c>
      <c r="N82" s="30">
        <v>0</v>
      </c>
      <c r="O82" s="31">
        <v>0</v>
      </c>
      <c r="P82" s="34">
        <v>0</v>
      </c>
      <c r="Q82" s="35">
        <v>0</v>
      </c>
      <c r="R82" s="30">
        <v>0</v>
      </c>
      <c r="S82" s="31">
        <v>0</v>
      </c>
      <c r="T82" s="30">
        <v>0</v>
      </c>
      <c r="U82" s="31">
        <v>0</v>
      </c>
      <c r="V82" s="32">
        <v>0</v>
      </c>
      <c r="W82" s="31">
        <v>0</v>
      </c>
      <c r="X82" s="30">
        <v>0</v>
      </c>
      <c r="Y82" s="31">
        <v>0</v>
      </c>
      <c r="Z82" s="34">
        <v>0</v>
      </c>
      <c r="AA82" s="35">
        <v>0</v>
      </c>
      <c r="AB82" s="30">
        <v>0</v>
      </c>
      <c r="AC82" s="31">
        <v>0</v>
      </c>
      <c r="AD82" s="30">
        <v>0</v>
      </c>
      <c r="AE82" s="59">
        <v>0</v>
      </c>
      <c r="AF82" s="81">
        <v>0</v>
      </c>
      <c r="AG82" s="31">
        <v>0</v>
      </c>
      <c r="AH82" s="32">
        <v>0</v>
      </c>
      <c r="AI82" s="59">
        <v>0</v>
      </c>
      <c r="AJ82" s="95">
        <v>0</v>
      </c>
      <c r="AK82" s="96">
        <v>0</v>
      </c>
      <c r="AL82" s="97">
        <v>0</v>
      </c>
      <c r="AM82" s="98">
        <v>0</v>
      </c>
      <c r="AN82" s="95">
        <v>0</v>
      </c>
      <c r="AO82" s="96">
        <v>0</v>
      </c>
      <c r="AP82" s="77">
        <v>0</v>
      </c>
      <c r="AQ82" s="78">
        <v>0</v>
      </c>
      <c r="AR82" s="81">
        <v>0</v>
      </c>
      <c r="AS82" s="31">
        <v>0</v>
      </c>
      <c r="AT82" s="32"/>
      <c r="AU82" s="59"/>
      <c r="AV82" s="81">
        <v>0</v>
      </c>
      <c r="AW82" s="31">
        <v>0</v>
      </c>
      <c r="AX82" s="30">
        <v>0</v>
      </c>
      <c r="AY82" s="31">
        <v>0</v>
      </c>
      <c r="AZ82" s="81">
        <v>0</v>
      </c>
      <c r="BA82" s="31">
        <v>0</v>
      </c>
      <c r="BB82" s="77">
        <v>0</v>
      </c>
      <c r="BC82" s="78">
        <v>0</v>
      </c>
      <c r="BD82" s="77">
        <f t="shared" si="14"/>
        <v>0</v>
      </c>
      <c r="BE82" s="78">
        <f t="shared" si="15"/>
        <v>0</v>
      </c>
    </row>
    <row r="83" spans="1:59" ht="12.75" customHeight="1" x14ac:dyDescent="0.25">
      <c r="A83" s="19" t="s">
        <v>262</v>
      </c>
      <c r="B83" s="20" t="s">
        <v>263</v>
      </c>
      <c r="C83" s="21" t="s">
        <v>264</v>
      </c>
      <c r="D83" s="114">
        <v>0</v>
      </c>
      <c r="E83" s="115">
        <v>0</v>
      </c>
      <c r="F83" s="30">
        <v>0</v>
      </c>
      <c r="G83" s="31">
        <v>0</v>
      </c>
      <c r="H83" s="92">
        <v>0</v>
      </c>
      <c r="I83" s="93">
        <v>0</v>
      </c>
      <c r="J83" s="34">
        <v>0</v>
      </c>
      <c r="K83" s="35">
        <v>0</v>
      </c>
      <c r="L83" s="30">
        <v>0</v>
      </c>
      <c r="M83" s="31">
        <v>0</v>
      </c>
      <c r="N83" s="30">
        <v>0</v>
      </c>
      <c r="O83" s="31">
        <v>0</v>
      </c>
      <c r="P83" s="34">
        <v>0</v>
      </c>
      <c r="Q83" s="35">
        <v>0</v>
      </c>
      <c r="R83" s="30">
        <v>0</v>
      </c>
      <c r="S83" s="31">
        <v>0</v>
      </c>
      <c r="T83" s="30">
        <v>0</v>
      </c>
      <c r="U83" s="31">
        <v>0</v>
      </c>
      <c r="V83" s="32">
        <v>0</v>
      </c>
      <c r="W83" s="31">
        <v>0</v>
      </c>
      <c r="X83" s="30">
        <v>0</v>
      </c>
      <c r="Y83" s="31">
        <v>0</v>
      </c>
      <c r="Z83" s="34">
        <v>0</v>
      </c>
      <c r="AA83" s="35">
        <v>0</v>
      </c>
      <c r="AB83" s="30">
        <v>0</v>
      </c>
      <c r="AC83" s="31">
        <v>0</v>
      </c>
      <c r="AD83" s="30">
        <v>0</v>
      </c>
      <c r="AE83" s="59">
        <v>0</v>
      </c>
      <c r="AF83" s="81">
        <v>0</v>
      </c>
      <c r="AG83" s="31">
        <v>0</v>
      </c>
      <c r="AH83" s="32">
        <v>0</v>
      </c>
      <c r="AI83" s="59">
        <v>0</v>
      </c>
      <c r="AJ83" s="95">
        <v>0</v>
      </c>
      <c r="AK83" s="96">
        <v>0</v>
      </c>
      <c r="AL83" s="97">
        <v>0</v>
      </c>
      <c r="AM83" s="98">
        <v>0</v>
      </c>
      <c r="AN83" s="95">
        <v>0</v>
      </c>
      <c r="AO83" s="96">
        <v>0</v>
      </c>
      <c r="AP83" s="77">
        <v>0</v>
      </c>
      <c r="AQ83" s="78">
        <v>0</v>
      </c>
      <c r="AR83" s="81">
        <v>0</v>
      </c>
      <c r="AS83" s="31">
        <v>0</v>
      </c>
      <c r="AT83" s="32"/>
      <c r="AU83" s="59"/>
      <c r="AV83" s="81">
        <v>0</v>
      </c>
      <c r="AW83" s="31">
        <v>0</v>
      </c>
      <c r="AX83" s="30">
        <v>0</v>
      </c>
      <c r="AY83" s="31">
        <v>0</v>
      </c>
      <c r="AZ83" s="81">
        <v>0</v>
      </c>
      <c r="BA83" s="31">
        <v>0</v>
      </c>
      <c r="BB83" s="77">
        <v>0</v>
      </c>
      <c r="BC83" s="78">
        <v>0</v>
      </c>
      <c r="BD83" s="77">
        <f t="shared" si="14"/>
        <v>0</v>
      </c>
      <c r="BE83" s="78">
        <f t="shared" si="15"/>
        <v>0</v>
      </c>
    </row>
    <row r="84" spans="1:59" ht="12.75" customHeight="1" x14ac:dyDescent="0.25">
      <c r="A84" s="19" t="s">
        <v>265</v>
      </c>
      <c r="B84" s="20" t="s">
        <v>266</v>
      </c>
      <c r="C84" s="21" t="s">
        <v>267</v>
      </c>
      <c r="D84" s="90">
        <v>10089</v>
      </c>
      <c r="E84" s="91">
        <v>448</v>
      </c>
      <c r="F84" s="30">
        <v>131</v>
      </c>
      <c r="G84" s="31">
        <v>-878</v>
      </c>
      <c r="H84" s="92">
        <v>0</v>
      </c>
      <c r="I84" s="93">
        <v>0</v>
      </c>
      <c r="J84" s="34">
        <v>174</v>
      </c>
      <c r="K84" s="35">
        <v>325</v>
      </c>
      <c r="L84" s="30">
        <v>2204</v>
      </c>
      <c r="M84" s="31">
        <v>0</v>
      </c>
      <c r="N84" s="30">
        <v>0</v>
      </c>
      <c r="O84" s="31">
        <v>0</v>
      </c>
      <c r="P84" s="34">
        <v>0</v>
      </c>
      <c r="Q84" s="35">
        <v>0</v>
      </c>
      <c r="R84" s="30">
        <v>0</v>
      </c>
      <c r="S84" s="31">
        <v>0</v>
      </c>
      <c r="T84" s="99">
        <v>0</v>
      </c>
      <c r="U84" s="31">
        <v>0</v>
      </c>
      <c r="V84" s="32">
        <v>0</v>
      </c>
      <c r="W84" s="31">
        <v>0</v>
      </c>
      <c r="X84" s="30">
        <v>0</v>
      </c>
      <c r="Y84" s="31">
        <v>0</v>
      </c>
      <c r="Z84" s="34">
        <v>0</v>
      </c>
      <c r="AA84" s="35">
        <v>10</v>
      </c>
      <c r="AB84" s="30">
        <v>0</v>
      </c>
      <c r="AC84" s="31">
        <v>0</v>
      </c>
      <c r="AD84" s="30">
        <v>-1</v>
      </c>
      <c r="AE84" s="59">
        <v>0</v>
      </c>
      <c r="AF84" s="81">
        <v>0</v>
      </c>
      <c r="AG84" s="31">
        <v>0</v>
      </c>
      <c r="AH84" s="32">
        <v>0</v>
      </c>
      <c r="AI84" s="59">
        <v>0</v>
      </c>
      <c r="AJ84" s="95">
        <v>0</v>
      </c>
      <c r="AK84" s="96">
        <v>0</v>
      </c>
      <c r="AL84" s="97">
        <v>0</v>
      </c>
      <c r="AM84" s="98">
        <v>0</v>
      </c>
      <c r="AN84" s="95">
        <v>-15</v>
      </c>
      <c r="AO84" s="96">
        <v>9803</v>
      </c>
      <c r="AP84" s="77">
        <v>-71</v>
      </c>
      <c r="AQ84" s="78">
        <v>-7231</v>
      </c>
      <c r="AR84" s="81">
        <v>0</v>
      </c>
      <c r="AS84" s="31">
        <v>10</v>
      </c>
      <c r="AT84" s="32"/>
      <c r="AU84" s="59"/>
      <c r="AV84" s="81">
        <v>0</v>
      </c>
      <c r="AW84" s="31">
        <v>0</v>
      </c>
      <c r="AX84" s="30">
        <v>0</v>
      </c>
      <c r="AY84" s="31">
        <v>0</v>
      </c>
      <c r="AZ84" s="81">
        <v>0</v>
      </c>
      <c r="BA84" s="31">
        <v>0</v>
      </c>
      <c r="BB84" s="77">
        <v>0</v>
      </c>
      <c r="BC84" s="78">
        <v>0</v>
      </c>
      <c r="BD84" s="77">
        <f t="shared" si="14"/>
        <v>12511</v>
      </c>
      <c r="BE84" s="78">
        <f t="shared" si="15"/>
        <v>2487</v>
      </c>
    </row>
    <row r="85" spans="1:59" ht="12.75" customHeight="1" x14ac:dyDescent="0.25">
      <c r="A85" s="33" t="s">
        <v>268</v>
      </c>
      <c r="B85" s="20" t="s">
        <v>269</v>
      </c>
      <c r="C85" s="21" t="s">
        <v>270</v>
      </c>
      <c r="D85" s="27">
        <f>SUM(D86:D87)</f>
        <v>74060</v>
      </c>
      <c r="E85" s="26">
        <f t="shared" ref="E85:BE85" si="17">SUM(E86:E87)</f>
        <v>72184</v>
      </c>
      <c r="F85" s="29">
        <f t="shared" si="17"/>
        <v>8895</v>
      </c>
      <c r="G85" s="26">
        <f t="shared" si="17"/>
        <v>6579</v>
      </c>
      <c r="H85" s="29">
        <f t="shared" si="17"/>
        <v>13478</v>
      </c>
      <c r="I85" s="26">
        <f t="shared" si="17"/>
        <v>19835</v>
      </c>
      <c r="J85" s="29">
        <f t="shared" si="17"/>
        <v>24973</v>
      </c>
      <c r="K85" s="26">
        <f t="shared" si="17"/>
        <v>26420</v>
      </c>
      <c r="L85" s="29">
        <f t="shared" si="17"/>
        <v>17194</v>
      </c>
      <c r="M85" s="26">
        <f t="shared" si="17"/>
        <v>27098</v>
      </c>
      <c r="N85" s="29">
        <f t="shared" si="17"/>
        <v>1063</v>
      </c>
      <c r="O85" s="26">
        <f t="shared" si="17"/>
        <v>2593</v>
      </c>
      <c r="P85" s="29">
        <f t="shared" si="17"/>
        <v>7647</v>
      </c>
      <c r="Q85" s="26">
        <f t="shared" si="17"/>
        <v>5621</v>
      </c>
      <c r="R85" s="29">
        <f t="shared" si="17"/>
        <v>4611</v>
      </c>
      <c r="S85" s="26">
        <f t="shared" si="17"/>
        <v>4925</v>
      </c>
      <c r="T85" s="29">
        <f t="shared" si="17"/>
        <v>6175</v>
      </c>
      <c r="U85" s="26">
        <f t="shared" si="17"/>
        <v>9172</v>
      </c>
      <c r="V85" s="27">
        <f t="shared" si="17"/>
        <v>161509.18</v>
      </c>
      <c r="W85" s="26">
        <f t="shared" si="17"/>
        <v>85294.53</v>
      </c>
      <c r="X85" s="27">
        <f t="shared" si="17"/>
        <v>20168</v>
      </c>
      <c r="Y85" s="26">
        <f t="shared" si="17"/>
        <v>40150</v>
      </c>
      <c r="Z85" s="29">
        <f t="shared" si="17"/>
        <v>30202</v>
      </c>
      <c r="AA85" s="26">
        <f t="shared" si="17"/>
        <v>31298</v>
      </c>
      <c r="AB85" s="29">
        <f t="shared" si="17"/>
        <v>8575</v>
      </c>
      <c r="AC85" s="26">
        <f t="shared" si="17"/>
        <v>5661</v>
      </c>
      <c r="AD85" s="29">
        <f t="shared" si="17"/>
        <v>8948</v>
      </c>
      <c r="AE85" s="28">
        <f t="shared" si="17"/>
        <v>9237</v>
      </c>
      <c r="AF85" s="25">
        <f t="shared" si="17"/>
        <v>29490</v>
      </c>
      <c r="AG85" s="26">
        <f t="shared" si="17"/>
        <v>22147</v>
      </c>
      <c r="AH85" s="27">
        <f t="shared" si="17"/>
        <v>9517</v>
      </c>
      <c r="AI85" s="28">
        <f t="shared" si="17"/>
        <v>5684</v>
      </c>
      <c r="AJ85" s="25">
        <f t="shared" si="17"/>
        <v>10853</v>
      </c>
      <c r="AK85" s="26">
        <f t="shared" si="17"/>
        <v>9462</v>
      </c>
      <c r="AL85" s="27">
        <f t="shared" si="17"/>
        <v>184</v>
      </c>
      <c r="AM85" s="28">
        <f t="shared" si="17"/>
        <v>105</v>
      </c>
      <c r="AN85" s="25">
        <f t="shared" si="17"/>
        <v>32495</v>
      </c>
      <c r="AO85" s="26">
        <f t="shared" si="17"/>
        <v>12222</v>
      </c>
      <c r="AP85" s="27">
        <f t="shared" si="17"/>
        <v>16573</v>
      </c>
      <c r="AQ85" s="28">
        <f t="shared" si="17"/>
        <v>23150</v>
      </c>
      <c r="AR85" s="25">
        <f t="shared" si="17"/>
        <v>1485.1000000000001</v>
      </c>
      <c r="AS85" s="26">
        <f t="shared" si="17"/>
        <v>1526.6599999999999</v>
      </c>
      <c r="AT85" s="27">
        <v>552</v>
      </c>
      <c r="AU85" s="28">
        <v>364</v>
      </c>
      <c r="AV85" s="25">
        <f t="shared" si="17"/>
        <v>773</v>
      </c>
      <c r="AW85" s="26">
        <f t="shared" si="17"/>
        <v>1363</v>
      </c>
      <c r="AX85" s="25">
        <f t="shared" si="17"/>
        <v>707.27</v>
      </c>
      <c r="AY85" s="28">
        <f t="shared" si="17"/>
        <v>426.65</v>
      </c>
      <c r="AZ85" s="25">
        <f t="shared" si="17"/>
        <v>51</v>
      </c>
      <c r="BA85" s="26">
        <f t="shared" si="17"/>
        <v>154</v>
      </c>
      <c r="BB85" s="27">
        <f t="shared" si="17"/>
        <v>730.10500000000002</v>
      </c>
      <c r="BC85" s="26">
        <f t="shared" si="17"/>
        <v>859.75800000000004</v>
      </c>
      <c r="BD85" s="27">
        <f t="shared" si="17"/>
        <v>490908.65499999997</v>
      </c>
      <c r="BE85" s="26">
        <f t="shared" si="17"/>
        <v>423530.598</v>
      </c>
    </row>
    <row r="86" spans="1:59" ht="12.75" customHeight="1" x14ac:dyDescent="0.25">
      <c r="A86" s="19" t="s">
        <v>271</v>
      </c>
      <c r="B86" s="20" t="s">
        <v>272</v>
      </c>
      <c r="C86" s="21" t="s">
        <v>273</v>
      </c>
      <c r="D86" s="90">
        <v>63706</v>
      </c>
      <c r="E86" s="91">
        <v>61468</v>
      </c>
      <c r="F86" s="30">
        <v>8236</v>
      </c>
      <c r="G86" s="31">
        <v>5845</v>
      </c>
      <c r="H86" s="92">
        <v>9022</v>
      </c>
      <c r="I86" s="93">
        <v>5597</v>
      </c>
      <c r="J86" s="34">
        <v>19110</v>
      </c>
      <c r="K86" s="35">
        <v>20234</v>
      </c>
      <c r="L86" s="30">
        <v>17184</v>
      </c>
      <c r="M86" s="31">
        <v>25928</v>
      </c>
      <c r="N86" s="30">
        <v>669</v>
      </c>
      <c r="O86" s="31">
        <v>2341</v>
      </c>
      <c r="P86" s="34">
        <v>7225</v>
      </c>
      <c r="Q86" s="35">
        <v>5199</v>
      </c>
      <c r="R86" s="30">
        <v>4614</v>
      </c>
      <c r="S86" s="31">
        <v>4925</v>
      </c>
      <c r="T86" s="99">
        <v>2082</v>
      </c>
      <c r="U86" s="31">
        <v>2320</v>
      </c>
      <c r="V86" s="32">
        <v>114470.26</v>
      </c>
      <c r="W86" s="31">
        <v>15097.69</v>
      </c>
      <c r="X86" s="30">
        <v>20068</v>
      </c>
      <c r="Y86" s="31">
        <v>40047</v>
      </c>
      <c r="Z86" s="34">
        <v>29767</v>
      </c>
      <c r="AA86" s="35">
        <v>30204</v>
      </c>
      <c r="AB86" s="30">
        <v>8575</v>
      </c>
      <c r="AC86" s="31">
        <v>5661</v>
      </c>
      <c r="AD86" s="30">
        <v>8761</v>
      </c>
      <c r="AE86" s="59">
        <v>9073</v>
      </c>
      <c r="AF86" s="81">
        <v>28976</v>
      </c>
      <c r="AG86" s="31">
        <v>21662</v>
      </c>
      <c r="AH86" s="32">
        <v>9000</v>
      </c>
      <c r="AI86" s="59">
        <v>4683</v>
      </c>
      <c r="AJ86" s="95">
        <v>10854</v>
      </c>
      <c r="AK86" s="96">
        <v>9439</v>
      </c>
      <c r="AL86" s="97">
        <v>184</v>
      </c>
      <c r="AM86" s="98">
        <v>105</v>
      </c>
      <c r="AN86" s="95">
        <v>14016</v>
      </c>
      <c r="AO86" s="96">
        <v>8898</v>
      </c>
      <c r="AP86" s="77">
        <v>11465</v>
      </c>
      <c r="AQ86" s="78">
        <v>5464</v>
      </c>
      <c r="AR86" s="81">
        <v>1397.2</v>
      </c>
      <c r="AS86" s="31">
        <v>1408.05</v>
      </c>
      <c r="AT86" s="32">
        <v>312</v>
      </c>
      <c r="AU86" s="59">
        <v>365</v>
      </c>
      <c r="AV86" s="81">
        <v>773</v>
      </c>
      <c r="AW86" s="31">
        <v>1363</v>
      </c>
      <c r="AX86" s="30">
        <v>707.27</v>
      </c>
      <c r="AY86" s="31">
        <v>426.65</v>
      </c>
      <c r="AZ86" s="113">
        <v>51</v>
      </c>
      <c r="BA86" s="31">
        <v>154</v>
      </c>
      <c r="BB86" s="77">
        <v>569.02800000000002</v>
      </c>
      <c r="BC86" s="78">
        <v>411.858</v>
      </c>
      <c r="BD86" s="77">
        <f t="shared" si="14"/>
        <v>391793.75799999997</v>
      </c>
      <c r="BE86" s="78">
        <f t="shared" si="15"/>
        <v>288319.24800000002</v>
      </c>
    </row>
    <row r="87" spans="1:59" ht="12.75" customHeight="1" x14ac:dyDescent="0.25">
      <c r="A87" s="19" t="s">
        <v>274</v>
      </c>
      <c r="B87" s="20" t="s">
        <v>275</v>
      </c>
      <c r="C87" s="21" t="s">
        <v>276</v>
      </c>
      <c r="D87" s="90">
        <v>10354</v>
      </c>
      <c r="E87" s="91">
        <v>10716</v>
      </c>
      <c r="F87" s="30">
        <v>659</v>
      </c>
      <c r="G87" s="31">
        <v>734</v>
      </c>
      <c r="H87" s="92">
        <v>4456</v>
      </c>
      <c r="I87" s="93">
        <v>14238</v>
      </c>
      <c r="J87" s="34">
        <v>5863</v>
      </c>
      <c r="K87" s="35">
        <v>6186</v>
      </c>
      <c r="L87" s="30">
        <v>10</v>
      </c>
      <c r="M87" s="31">
        <v>1170</v>
      </c>
      <c r="N87" s="30">
        <v>394</v>
      </c>
      <c r="O87" s="31">
        <v>252</v>
      </c>
      <c r="P87" s="34">
        <v>422</v>
      </c>
      <c r="Q87" s="35">
        <v>422</v>
      </c>
      <c r="R87" s="30">
        <v>-3</v>
      </c>
      <c r="S87" s="31">
        <v>0</v>
      </c>
      <c r="T87" s="99">
        <v>4093</v>
      </c>
      <c r="U87" s="31">
        <v>6852</v>
      </c>
      <c r="V87" s="32">
        <v>47038.92</v>
      </c>
      <c r="W87" s="31">
        <v>70196.84</v>
      </c>
      <c r="X87" s="30">
        <v>100</v>
      </c>
      <c r="Y87" s="31">
        <v>103</v>
      </c>
      <c r="Z87" s="34">
        <v>435</v>
      </c>
      <c r="AA87" s="35">
        <v>1094</v>
      </c>
      <c r="AB87" s="30">
        <v>0</v>
      </c>
      <c r="AC87" s="31">
        <v>0</v>
      </c>
      <c r="AD87" s="30">
        <v>187</v>
      </c>
      <c r="AE87" s="59">
        <v>164</v>
      </c>
      <c r="AF87" s="81">
        <v>514</v>
      </c>
      <c r="AG87" s="31">
        <v>485</v>
      </c>
      <c r="AH87" s="32">
        <v>517</v>
      </c>
      <c r="AI87" s="59">
        <v>1001</v>
      </c>
      <c r="AJ87" s="95">
        <v>-1</v>
      </c>
      <c r="AK87" s="96">
        <v>23</v>
      </c>
      <c r="AL87" s="97">
        <v>0</v>
      </c>
      <c r="AM87" s="98">
        <v>0</v>
      </c>
      <c r="AN87" s="95">
        <v>18479</v>
      </c>
      <c r="AO87" s="96">
        <v>3324</v>
      </c>
      <c r="AP87" s="77">
        <v>5108</v>
      </c>
      <c r="AQ87" s="78">
        <v>17686</v>
      </c>
      <c r="AR87" s="81">
        <v>87.9</v>
      </c>
      <c r="AS87" s="31">
        <v>118.61</v>
      </c>
      <c r="AT87" s="32">
        <v>240</v>
      </c>
      <c r="AU87" s="59">
        <v>-2</v>
      </c>
      <c r="AV87" s="81">
        <v>0</v>
      </c>
      <c r="AW87" s="31">
        <v>0</v>
      </c>
      <c r="AX87" s="30">
        <v>0</v>
      </c>
      <c r="AY87" s="31">
        <v>0</v>
      </c>
      <c r="AZ87" s="81">
        <v>0</v>
      </c>
      <c r="BA87" s="31">
        <v>0</v>
      </c>
      <c r="BB87" s="77">
        <v>161.077</v>
      </c>
      <c r="BC87" s="78">
        <v>447.9</v>
      </c>
      <c r="BD87" s="77">
        <f t="shared" si="14"/>
        <v>99114.896999999997</v>
      </c>
      <c r="BE87" s="78">
        <f t="shared" si="15"/>
        <v>135211.34999999998</v>
      </c>
    </row>
    <row r="88" spans="1:59" ht="12.75" customHeight="1" thickBot="1" x14ac:dyDescent="0.3">
      <c r="A88" s="36" t="s">
        <v>277</v>
      </c>
      <c r="B88" s="37" t="s">
        <v>278</v>
      </c>
      <c r="C88" s="44" t="s">
        <v>279</v>
      </c>
      <c r="D88" s="68">
        <f>SUM(D7,D46)</f>
        <v>15623560</v>
      </c>
      <c r="E88" s="69">
        <f t="shared" ref="E88:BE88" si="18">SUM(E7,E46)</f>
        <v>15895002</v>
      </c>
      <c r="F88" s="68">
        <f t="shared" si="18"/>
        <v>3443231</v>
      </c>
      <c r="G88" s="69">
        <f t="shared" si="18"/>
        <v>3595529</v>
      </c>
      <c r="H88" s="68">
        <f t="shared" si="18"/>
        <v>1982672</v>
      </c>
      <c r="I88" s="69">
        <f t="shared" si="18"/>
        <v>2045580</v>
      </c>
      <c r="J88" s="68">
        <f t="shared" si="18"/>
        <v>13491927</v>
      </c>
      <c r="K88" s="69">
        <f t="shared" si="18"/>
        <v>13367712</v>
      </c>
      <c r="L88" s="68">
        <f t="shared" si="18"/>
        <v>7645603</v>
      </c>
      <c r="M88" s="69">
        <f t="shared" si="18"/>
        <v>7913606</v>
      </c>
      <c r="N88" s="68">
        <f t="shared" si="18"/>
        <v>2901257.51</v>
      </c>
      <c r="O88" s="69">
        <f t="shared" si="18"/>
        <v>3047688</v>
      </c>
      <c r="P88" s="68">
        <f t="shared" si="18"/>
        <v>1911480</v>
      </c>
      <c r="Q88" s="69">
        <f t="shared" si="18"/>
        <v>2032386</v>
      </c>
      <c r="R88" s="68">
        <f t="shared" si="18"/>
        <v>1504403</v>
      </c>
      <c r="S88" s="69">
        <f t="shared" si="18"/>
        <v>1510690</v>
      </c>
      <c r="T88" s="68">
        <f t="shared" si="18"/>
        <v>1500562</v>
      </c>
      <c r="U88" s="69">
        <f t="shared" si="18"/>
        <v>1551000</v>
      </c>
      <c r="V88" s="68">
        <f t="shared" si="18"/>
        <v>11482962.039999997</v>
      </c>
      <c r="W88" s="69">
        <f t="shared" si="18"/>
        <v>12952590.169999998</v>
      </c>
      <c r="X88" s="68">
        <f t="shared" si="18"/>
        <v>3155429</v>
      </c>
      <c r="Y88" s="69">
        <f t="shared" si="18"/>
        <v>3200779</v>
      </c>
      <c r="Z88" s="68">
        <f t="shared" si="18"/>
        <v>3751833</v>
      </c>
      <c r="AA88" s="69">
        <f t="shared" si="18"/>
        <v>3596891</v>
      </c>
      <c r="AB88" s="68">
        <f t="shared" si="18"/>
        <v>2355780.34</v>
      </c>
      <c r="AC88" s="69">
        <f t="shared" si="18"/>
        <v>2436268.96</v>
      </c>
      <c r="AD88" s="68">
        <f t="shared" si="18"/>
        <v>3097000</v>
      </c>
      <c r="AE88" s="70">
        <f t="shared" si="18"/>
        <v>3097317</v>
      </c>
      <c r="AF88" s="82">
        <f t="shared" si="18"/>
        <v>11108862</v>
      </c>
      <c r="AG88" s="83">
        <f t="shared" si="18"/>
        <v>10843276</v>
      </c>
      <c r="AH88" s="68">
        <f t="shared" si="18"/>
        <v>6140838</v>
      </c>
      <c r="AI88" s="70">
        <f t="shared" si="18"/>
        <v>6137047</v>
      </c>
      <c r="AJ88" s="82">
        <f t="shared" si="18"/>
        <v>3280812</v>
      </c>
      <c r="AK88" s="83">
        <f t="shared" si="18"/>
        <v>3504284</v>
      </c>
      <c r="AL88" s="88">
        <f t="shared" si="18"/>
        <v>3161281.9868099997</v>
      </c>
      <c r="AM88" s="89">
        <f t="shared" si="18"/>
        <v>3229748.3362799995</v>
      </c>
      <c r="AN88" s="82">
        <f t="shared" si="18"/>
        <v>5570479</v>
      </c>
      <c r="AO88" s="83">
        <f t="shared" si="18"/>
        <v>5994052</v>
      </c>
      <c r="AP88" s="88">
        <f t="shared" si="18"/>
        <v>3969613.6100000003</v>
      </c>
      <c r="AQ88" s="89">
        <f t="shared" si="18"/>
        <v>4095062</v>
      </c>
      <c r="AR88" s="82">
        <f t="shared" si="18"/>
        <v>1902892.0700000003</v>
      </c>
      <c r="AS88" s="83">
        <f t="shared" si="18"/>
        <v>1957956.04</v>
      </c>
      <c r="AT88" s="88">
        <v>467579</v>
      </c>
      <c r="AU88" s="89">
        <v>482252</v>
      </c>
      <c r="AV88" s="82">
        <f t="shared" si="18"/>
        <v>406216</v>
      </c>
      <c r="AW88" s="83">
        <f t="shared" si="18"/>
        <v>412861</v>
      </c>
      <c r="AX88" s="82">
        <f t="shared" si="18"/>
        <v>757262.24</v>
      </c>
      <c r="AY88" s="89">
        <f t="shared" si="18"/>
        <v>796087.24000000011</v>
      </c>
      <c r="AZ88" s="82">
        <f t="shared" si="18"/>
        <v>291004</v>
      </c>
      <c r="BA88" s="83">
        <f t="shared" si="18"/>
        <v>316029</v>
      </c>
      <c r="BB88" s="88">
        <f t="shared" si="18"/>
        <v>410631.94900000002</v>
      </c>
      <c r="BC88" s="83">
        <f t="shared" si="18"/>
        <v>427069.07799999998</v>
      </c>
      <c r="BD88" s="88">
        <f t="shared" si="18"/>
        <v>111315172.74581002</v>
      </c>
      <c r="BE88" s="83">
        <f t="shared" si="18"/>
        <v>114438761.82427999</v>
      </c>
      <c r="BF88" s="53"/>
      <c r="BG88" s="53"/>
    </row>
    <row r="89" spans="1:59" ht="12.75" customHeight="1" thickBot="1" x14ac:dyDescent="0.3">
      <c r="A89" s="45" t="s">
        <v>280</v>
      </c>
      <c r="B89" s="120" t="s">
        <v>281</v>
      </c>
      <c r="C89" s="121"/>
      <c r="D89" s="71" t="s">
        <v>422</v>
      </c>
      <c r="E89" s="72" t="s">
        <v>282</v>
      </c>
      <c r="F89" s="71" t="s">
        <v>422</v>
      </c>
      <c r="G89" s="72" t="s">
        <v>282</v>
      </c>
      <c r="H89" s="71" t="s">
        <v>422</v>
      </c>
      <c r="I89" s="72" t="s">
        <v>282</v>
      </c>
      <c r="J89" s="71" t="s">
        <v>422</v>
      </c>
      <c r="K89" s="72" t="s">
        <v>282</v>
      </c>
      <c r="L89" s="71" t="s">
        <v>422</v>
      </c>
      <c r="M89" s="72" t="s">
        <v>282</v>
      </c>
      <c r="N89" s="71" t="s">
        <v>422</v>
      </c>
      <c r="O89" s="72" t="s">
        <v>282</v>
      </c>
      <c r="P89" s="71" t="s">
        <v>422</v>
      </c>
      <c r="Q89" s="72" t="s">
        <v>282</v>
      </c>
      <c r="R89" s="71" t="s">
        <v>422</v>
      </c>
      <c r="S89" s="72" t="s">
        <v>282</v>
      </c>
      <c r="T89" s="71" t="s">
        <v>422</v>
      </c>
      <c r="U89" s="72" t="s">
        <v>282</v>
      </c>
      <c r="V89" s="71" t="s">
        <v>422</v>
      </c>
      <c r="W89" s="72" t="s">
        <v>282</v>
      </c>
      <c r="X89" s="71" t="s">
        <v>422</v>
      </c>
      <c r="Y89" s="72" t="s">
        <v>282</v>
      </c>
      <c r="Z89" s="71" t="s">
        <v>422</v>
      </c>
      <c r="AA89" s="72" t="s">
        <v>282</v>
      </c>
      <c r="AB89" s="71" t="s">
        <v>422</v>
      </c>
      <c r="AC89" s="72" t="s">
        <v>282</v>
      </c>
      <c r="AD89" s="71" t="s">
        <v>422</v>
      </c>
      <c r="AE89" s="72" t="s">
        <v>282</v>
      </c>
      <c r="AF89" s="71" t="s">
        <v>422</v>
      </c>
      <c r="AG89" s="72" t="s">
        <v>282</v>
      </c>
      <c r="AH89" s="71" t="s">
        <v>422</v>
      </c>
      <c r="AI89" s="72" t="s">
        <v>282</v>
      </c>
      <c r="AJ89" s="71" t="s">
        <v>422</v>
      </c>
      <c r="AK89" s="72" t="s">
        <v>282</v>
      </c>
      <c r="AL89" s="71" t="s">
        <v>422</v>
      </c>
      <c r="AM89" s="72" t="s">
        <v>282</v>
      </c>
      <c r="AN89" s="71" t="s">
        <v>422</v>
      </c>
      <c r="AO89" s="72" t="s">
        <v>282</v>
      </c>
      <c r="AP89" s="71" t="s">
        <v>422</v>
      </c>
      <c r="AQ89" s="72" t="s">
        <v>282</v>
      </c>
      <c r="AR89" s="71" t="s">
        <v>422</v>
      </c>
      <c r="AS89" s="72" t="s">
        <v>282</v>
      </c>
      <c r="AT89" s="71" t="s">
        <v>423</v>
      </c>
      <c r="AU89" s="72" t="s">
        <v>282</v>
      </c>
      <c r="AV89" s="71" t="s">
        <v>422</v>
      </c>
      <c r="AW89" s="72" t="s">
        <v>282</v>
      </c>
      <c r="AX89" s="71" t="s">
        <v>422</v>
      </c>
      <c r="AY89" s="72" t="s">
        <v>282</v>
      </c>
      <c r="AZ89" s="71" t="s">
        <v>422</v>
      </c>
      <c r="BA89" s="72" t="s">
        <v>282</v>
      </c>
      <c r="BB89" s="71" t="s">
        <v>422</v>
      </c>
      <c r="BC89" s="72" t="s">
        <v>282</v>
      </c>
      <c r="BD89" s="71" t="s">
        <v>422</v>
      </c>
      <c r="BE89" s="72" t="s">
        <v>282</v>
      </c>
    </row>
    <row r="90" spans="1:59" ht="12.75" customHeight="1" x14ac:dyDescent="0.25">
      <c r="A90" s="46" t="s">
        <v>283</v>
      </c>
      <c r="B90" s="47" t="s">
        <v>284</v>
      </c>
      <c r="C90" s="48" t="s">
        <v>285</v>
      </c>
      <c r="D90" s="58">
        <f>SUM(D91,D95)</f>
        <v>13853319</v>
      </c>
      <c r="E90" s="23">
        <f t="shared" ref="E90:BC90" si="19">SUM(E91,E95)</f>
        <v>13722663</v>
      </c>
      <c r="F90" s="22">
        <f t="shared" si="19"/>
        <v>3314405</v>
      </c>
      <c r="G90" s="23">
        <f t="shared" si="19"/>
        <v>3315359</v>
      </c>
      <c r="H90" s="22">
        <f t="shared" si="19"/>
        <v>1874278</v>
      </c>
      <c r="I90" s="23">
        <f t="shared" si="19"/>
        <v>1898619</v>
      </c>
      <c r="J90" s="22">
        <f t="shared" si="19"/>
        <v>12086678</v>
      </c>
      <c r="K90" s="23">
        <f t="shared" si="19"/>
        <v>11902186</v>
      </c>
      <c r="L90" s="22">
        <f t="shared" si="19"/>
        <v>7153897</v>
      </c>
      <c r="M90" s="23">
        <f t="shared" si="19"/>
        <v>7194387</v>
      </c>
      <c r="N90" s="22">
        <f t="shared" si="19"/>
        <v>2766267</v>
      </c>
      <c r="O90" s="23">
        <f t="shared" si="19"/>
        <v>2878898</v>
      </c>
      <c r="P90" s="22">
        <f t="shared" si="19"/>
        <v>1816302</v>
      </c>
      <c r="Q90" s="23">
        <f t="shared" si="19"/>
        <v>1889012</v>
      </c>
      <c r="R90" s="22">
        <f t="shared" si="19"/>
        <v>1389150</v>
      </c>
      <c r="S90" s="23">
        <f t="shared" si="19"/>
        <v>1400962</v>
      </c>
      <c r="T90" s="22">
        <f t="shared" si="19"/>
        <v>1449627</v>
      </c>
      <c r="U90" s="23">
        <f t="shared" si="19"/>
        <v>1491704</v>
      </c>
      <c r="V90" s="58">
        <f t="shared" si="19"/>
        <v>10729380.550000001</v>
      </c>
      <c r="W90" s="23">
        <f t="shared" si="19"/>
        <v>11187982.869999999</v>
      </c>
      <c r="X90" s="58">
        <f t="shared" si="19"/>
        <v>2970450</v>
      </c>
      <c r="Y90" s="23">
        <f t="shared" si="19"/>
        <v>2913767</v>
      </c>
      <c r="Z90" s="22">
        <f t="shared" si="19"/>
        <v>3531098</v>
      </c>
      <c r="AA90" s="23">
        <f t="shared" si="19"/>
        <v>3310017</v>
      </c>
      <c r="AB90" s="22">
        <f t="shared" si="19"/>
        <v>2246088.64</v>
      </c>
      <c r="AC90" s="23">
        <f t="shared" si="19"/>
        <v>2291273</v>
      </c>
      <c r="AD90" s="22">
        <f t="shared" si="19"/>
        <v>2960857</v>
      </c>
      <c r="AE90" s="24">
        <f t="shared" si="19"/>
        <v>2931656</v>
      </c>
      <c r="AF90" s="84">
        <f t="shared" si="19"/>
        <v>10440924</v>
      </c>
      <c r="AG90" s="23">
        <f t="shared" si="19"/>
        <v>10076509</v>
      </c>
      <c r="AH90" s="58">
        <f t="shared" si="19"/>
        <v>5909530</v>
      </c>
      <c r="AI90" s="24">
        <f t="shared" si="19"/>
        <v>5776579</v>
      </c>
      <c r="AJ90" s="84">
        <f t="shared" si="19"/>
        <v>3195915</v>
      </c>
      <c r="AK90" s="23">
        <f t="shared" si="19"/>
        <v>3364614</v>
      </c>
      <c r="AL90" s="58">
        <f t="shared" si="19"/>
        <v>2937104</v>
      </c>
      <c r="AM90" s="24">
        <f t="shared" si="19"/>
        <v>2973093.4462100002</v>
      </c>
      <c r="AN90" s="84">
        <f t="shared" si="19"/>
        <v>4949243</v>
      </c>
      <c r="AO90" s="23">
        <f t="shared" si="19"/>
        <v>5122895</v>
      </c>
      <c r="AP90" s="58">
        <f t="shared" si="19"/>
        <v>3658539</v>
      </c>
      <c r="AQ90" s="24">
        <f t="shared" si="19"/>
        <v>3689928</v>
      </c>
      <c r="AR90" s="84">
        <f t="shared" si="19"/>
        <v>1833977.03</v>
      </c>
      <c r="AS90" s="23">
        <f t="shared" si="19"/>
        <v>1877070.0499999998</v>
      </c>
      <c r="AT90" s="58">
        <v>458424</v>
      </c>
      <c r="AU90" s="24">
        <v>472464</v>
      </c>
      <c r="AV90" s="84">
        <f t="shared" si="19"/>
        <v>389766</v>
      </c>
      <c r="AW90" s="23">
        <f t="shared" si="19"/>
        <v>395204</v>
      </c>
      <c r="AX90" s="84">
        <f t="shared" ref="AX90:AY90" si="20">SUM(AX91,AX95)</f>
        <v>734700.81</v>
      </c>
      <c r="AY90" s="24">
        <f t="shared" si="20"/>
        <v>752930.48</v>
      </c>
      <c r="AZ90" s="84">
        <f t="shared" si="19"/>
        <v>272141</v>
      </c>
      <c r="BA90" s="23">
        <f t="shared" si="19"/>
        <v>289998</v>
      </c>
      <c r="BB90" s="58">
        <f t="shared" si="19"/>
        <v>392347.13999999996</v>
      </c>
      <c r="BC90" s="23">
        <f t="shared" si="19"/>
        <v>411762.21499999997</v>
      </c>
      <c r="BD90" s="58">
        <f t="shared" ref="BD90:BE90" si="21">SUM(BD91,BD95)</f>
        <v>103314408.17000002</v>
      </c>
      <c r="BE90" s="23">
        <f t="shared" si="21"/>
        <v>103531533.06120999</v>
      </c>
    </row>
    <row r="91" spans="1:59" ht="12.75" customHeight="1" x14ac:dyDescent="0.25">
      <c r="A91" s="19" t="s">
        <v>286</v>
      </c>
      <c r="B91" s="20" t="s">
        <v>287</v>
      </c>
      <c r="C91" s="21" t="s">
        <v>288</v>
      </c>
      <c r="D91" s="27">
        <f>SUM(D92:D94)</f>
        <v>13753709</v>
      </c>
      <c r="E91" s="26">
        <f t="shared" ref="E91:BC91" si="22">SUM(E92:E94)</f>
        <v>13641055</v>
      </c>
      <c r="F91" s="29">
        <f t="shared" si="22"/>
        <v>3302229</v>
      </c>
      <c r="G91" s="26">
        <f t="shared" si="22"/>
        <v>3308036</v>
      </c>
      <c r="H91" s="29">
        <f t="shared" si="22"/>
        <v>1869653</v>
      </c>
      <c r="I91" s="26">
        <f t="shared" si="22"/>
        <v>1889736</v>
      </c>
      <c r="J91" s="29">
        <f t="shared" si="22"/>
        <v>12020571</v>
      </c>
      <c r="K91" s="26">
        <f t="shared" si="22"/>
        <v>11830615</v>
      </c>
      <c r="L91" s="29">
        <f t="shared" si="22"/>
        <v>7132815</v>
      </c>
      <c r="M91" s="26">
        <f t="shared" si="22"/>
        <v>7178997</v>
      </c>
      <c r="N91" s="29">
        <f t="shared" si="22"/>
        <v>2751312</v>
      </c>
      <c r="O91" s="26">
        <f t="shared" si="22"/>
        <v>2844750</v>
      </c>
      <c r="P91" s="29">
        <f t="shared" si="22"/>
        <v>1809441</v>
      </c>
      <c r="Q91" s="26">
        <f t="shared" si="22"/>
        <v>1886310</v>
      </c>
      <c r="R91" s="29">
        <f t="shared" si="22"/>
        <v>1385565</v>
      </c>
      <c r="S91" s="26">
        <f t="shared" si="22"/>
        <v>1384523</v>
      </c>
      <c r="T91" s="29">
        <f t="shared" si="22"/>
        <v>1446416</v>
      </c>
      <c r="U91" s="26">
        <f t="shared" si="22"/>
        <v>1486963</v>
      </c>
      <c r="V91" s="27">
        <f t="shared" si="22"/>
        <v>10657559.92</v>
      </c>
      <c r="W91" s="26">
        <f t="shared" si="22"/>
        <v>11090202.649999999</v>
      </c>
      <c r="X91" s="27">
        <f t="shared" si="22"/>
        <v>2892706</v>
      </c>
      <c r="Y91" s="26">
        <f t="shared" si="22"/>
        <v>2816829</v>
      </c>
      <c r="Z91" s="29">
        <f t="shared" si="22"/>
        <v>3531067</v>
      </c>
      <c r="AA91" s="26">
        <f t="shared" si="22"/>
        <v>3309928</v>
      </c>
      <c r="AB91" s="29">
        <f t="shared" si="22"/>
        <v>2225975.4300000002</v>
      </c>
      <c r="AC91" s="26">
        <f t="shared" si="22"/>
        <v>2271453</v>
      </c>
      <c r="AD91" s="29">
        <f t="shared" si="22"/>
        <v>2949302</v>
      </c>
      <c r="AE91" s="28">
        <f t="shared" si="22"/>
        <v>2922430</v>
      </c>
      <c r="AF91" s="25">
        <f t="shared" si="22"/>
        <v>10342344</v>
      </c>
      <c r="AG91" s="26">
        <f t="shared" si="22"/>
        <v>9974659</v>
      </c>
      <c r="AH91" s="27">
        <f t="shared" si="22"/>
        <v>5869235</v>
      </c>
      <c r="AI91" s="28">
        <f t="shared" si="22"/>
        <v>5735217</v>
      </c>
      <c r="AJ91" s="25">
        <f t="shared" si="22"/>
        <v>3181886</v>
      </c>
      <c r="AK91" s="26">
        <f t="shared" si="22"/>
        <v>3349376</v>
      </c>
      <c r="AL91" s="27">
        <f t="shared" si="22"/>
        <v>2937039</v>
      </c>
      <c r="AM91" s="28">
        <f t="shared" si="22"/>
        <v>2973003.4462100002</v>
      </c>
      <c r="AN91" s="25">
        <f t="shared" si="22"/>
        <v>4882080</v>
      </c>
      <c r="AO91" s="26">
        <f t="shared" si="22"/>
        <v>5094498</v>
      </c>
      <c r="AP91" s="27">
        <f t="shared" si="22"/>
        <v>3638301</v>
      </c>
      <c r="AQ91" s="28">
        <f t="shared" si="22"/>
        <v>3664004</v>
      </c>
      <c r="AR91" s="25">
        <f t="shared" si="22"/>
        <v>1808051.55</v>
      </c>
      <c r="AS91" s="26">
        <f t="shared" si="22"/>
        <v>1854225.92</v>
      </c>
      <c r="AT91" s="27">
        <v>459510</v>
      </c>
      <c r="AU91" s="28">
        <v>471617</v>
      </c>
      <c r="AV91" s="25">
        <f t="shared" si="22"/>
        <v>370458</v>
      </c>
      <c r="AW91" s="26">
        <f t="shared" si="22"/>
        <v>392706</v>
      </c>
      <c r="AX91" s="25">
        <f t="shared" ref="AX91:AY91" si="23">SUM(AX92:AX94)</f>
        <v>733046.16</v>
      </c>
      <c r="AY91" s="28">
        <f t="shared" si="23"/>
        <v>750028.82</v>
      </c>
      <c r="AZ91" s="25">
        <f t="shared" si="22"/>
        <v>269497</v>
      </c>
      <c r="BA91" s="26">
        <f t="shared" si="22"/>
        <v>288769</v>
      </c>
      <c r="BB91" s="27">
        <f t="shared" si="22"/>
        <v>392259.49799999996</v>
      </c>
      <c r="BC91" s="26">
        <f t="shared" si="22"/>
        <v>411752.93199999997</v>
      </c>
      <c r="BD91" s="27">
        <f t="shared" ref="BD91:BE91" si="24">SUM(BD92:BD94)</f>
        <v>102612027.55800001</v>
      </c>
      <c r="BE91" s="26">
        <f t="shared" si="24"/>
        <v>102821683.76820999</v>
      </c>
    </row>
    <row r="92" spans="1:59" ht="12.75" customHeight="1" x14ac:dyDescent="0.25">
      <c r="A92" s="19" t="s">
        <v>289</v>
      </c>
      <c r="B92" s="20" t="s">
        <v>290</v>
      </c>
      <c r="C92" s="21" t="s">
        <v>291</v>
      </c>
      <c r="D92" s="90">
        <v>11182986</v>
      </c>
      <c r="E92" s="91">
        <v>10897575</v>
      </c>
      <c r="F92" s="30">
        <v>2732080</v>
      </c>
      <c r="G92" s="31">
        <v>2695631</v>
      </c>
      <c r="H92" s="92">
        <v>1546975</v>
      </c>
      <c r="I92" s="93">
        <v>1530953</v>
      </c>
      <c r="J92" s="34">
        <v>9979818</v>
      </c>
      <c r="K92" s="35">
        <v>9789432</v>
      </c>
      <c r="L92" s="30">
        <v>6274712</v>
      </c>
      <c r="M92" s="31">
        <v>6215315</v>
      </c>
      <c r="N92" s="30">
        <v>2584555</v>
      </c>
      <c r="O92" s="31">
        <v>2713226</v>
      </c>
      <c r="P92" s="34">
        <v>1548443</v>
      </c>
      <c r="Q92" s="35">
        <v>1605374</v>
      </c>
      <c r="R92" s="30">
        <v>1216845</v>
      </c>
      <c r="S92" s="31">
        <v>1194397</v>
      </c>
      <c r="T92" s="30">
        <v>1247061</v>
      </c>
      <c r="U92" s="31">
        <v>1265035</v>
      </c>
      <c r="V92" s="32">
        <v>9025093.6799999997</v>
      </c>
      <c r="W92" s="31">
        <v>9188306.7899999991</v>
      </c>
      <c r="X92" s="30">
        <v>2540888</v>
      </c>
      <c r="Y92" s="31">
        <v>2366567</v>
      </c>
      <c r="Z92" s="34">
        <v>3041011</v>
      </c>
      <c r="AA92" s="35">
        <v>2773683</v>
      </c>
      <c r="AB92" s="30">
        <v>1835957.57</v>
      </c>
      <c r="AC92" s="31">
        <v>1810924</v>
      </c>
      <c r="AD92" s="30">
        <v>2548940</v>
      </c>
      <c r="AE92" s="59">
        <v>2477044</v>
      </c>
      <c r="AF92" s="81">
        <v>9098065</v>
      </c>
      <c r="AG92" s="31">
        <v>8589889</v>
      </c>
      <c r="AH92" s="32">
        <v>5215540</v>
      </c>
      <c r="AI92" s="59">
        <v>5027098</v>
      </c>
      <c r="AJ92" s="95">
        <v>2515796</v>
      </c>
      <c r="AK92" s="96">
        <v>2662495</v>
      </c>
      <c r="AL92" s="97">
        <v>2765255</v>
      </c>
      <c r="AM92" s="98">
        <v>2786623.6463500001</v>
      </c>
      <c r="AN92" s="95">
        <v>4519405</v>
      </c>
      <c r="AO92" s="96">
        <v>4653095</v>
      </c>
      <c r="AP92" s="77">
        <v>3351197</v>
      </c>
      <c r="AQ92" s="78">
        <v>3337078</v>
      </c>
      <c r="AR92" s="81">
        <v>1745160.78</v>
      </c>
      <c r="AS92" s="31">
        <v>1828094.74</v>
      </c>
      <c r="AT92" s="32">
        <v>445115</v>
      </c>
      <c r="AU92" s="59">
        <v>445147</v>
      </c>
      <c r="AV92" s="81">
        <v>276193</v>
      </c>
      <c r="AW92" s="31">
        <v>286647</v>
      </c>
      <c r="AX92" s="30">
        <v>705246.63</v>
      </c>
      <c r="AY92" s="30">
        <v>702636.07</v>
      </c>
      <c r="AZ92" s="81">
        <v>211103</v>
      </c>
      <c r="BA92" s="31">
        <v>221792</v>
      </c>
      <c r="BB92" s="77">
        <v>311863.59399999998</v>
      </c>
      <c r="BC92" s="78">
        <v>335942.05699999997</v>
      </c>
      <c r="BD92" s="77">
        <f t="shared" ref="BD92:BD136" si="25">SUM(BB92,AZ92,AX92,AV92,AT92,AR92,AP92,AN92,AL92,AJ92,AH92,AF92,AD92,AB92,Z92,X92,V92,T92,R92,P92,N92,L92,J92,H92,F92,D92)</f>
        <v>88465305.254000008</v>
      </c>
      <c r="BE92" s="78">
        <f t="shared" ref="BE92:BE136" si="26">SUM(BC92,BA92,AY92,AW92,AU92,AS92,AQ92,AO92,AM92,AK92,AI92,AG92,AE92,AC92,AA92,Y92,W92,U92,S92,Q92,O92,M92,K92,I92,G92,E92)</f>
        <v>87400000.303350002</v>
      </c>
    </row>
    <row r="93" spans="1:59" ht="12.75" customHeight="1" x14ac:dyDescent="0.25">
      <c r="A93" s="19" t="s">
        <v>292</v>
      </c>
      <c r="B93" s="20" t="s">
        <v>293</v>
      </c>
      <c r="C93" s="21" t="s">
        <v>294</v>
      </c>
      <c r="D93" s="90">
        <v>2570723</v>
      </c>
      <c r="E93" s="91">
        <v>2743480</v>
      </c>
      <c r="F93" s="30">
        <v>570149</v>
      </c>
      <c r="G93" s="31">
        <v>612405</v>
      </c>
      <c r="H93" s="92">
        <v>322678</v>
      </c>
      <c r="I93" s="93">
        <v>358783</v>
      </c>
      <c r="J93" s="34">
        <v>2040753</v>
      </c>
      <c r="K93" s="35">
        <v>2041183</v>
      </c>
      <c r="L93" s="30">
        <v>858103</v>
      </c>
      <c r="M93" s="31">
        <v>963682</v>
      </c>
      <c r="N93" s="30">
        <v>166757</v>
      </c>
      <c r="O93" s="31">
        <v>131524</v>
      </c>
      <c r="P93" s="34">
        <v>260998</v>
      </c>
      <c r="Q93" s="35">
        <v>280936</v>
      </c>
      <c r="R93" s="30">
        <v>168720</v>
      </c>
      <c r="S93" s="31">
        <v>190126</v>
      </c>
      <c r="T93" s="30">
        <v>199355</v>
      </c>
      <c r="U93" s="31">
        <v>221928</v>
      </c>
      <c r="V93" s="32">
        <v>1632466.24</v>
      </c>
      <c r="W93" s="31">
        <v>1901895.86</v>
      </c>
      <c r="X93" s="30">
        <v>351818</v>
      </c>
      <c r="Y93" s="31">
        <v>450262</v>
      </c>
      <c r="Z93" s="34">
        <v>490056</v>
      </c>
      <c r="AA93" s="35">
        <v>536245</v>
      </c>
      <c r="AB93" s="30">
        <v>390017.86</v>
      </c>
      <c r="AC93" s="31">
        <v>460529</v>
      </c>
      <c r="AD93" s="30">
        <v>400362</v>
      </c>
      <c r="AE93" s="59">
        <v>445386</v>
      </c>
      <c r="AF93" s="81">
        <v>1244279</v>
      </c>
      <c r="AG93" s="31">
        <v>1384770</v>
      </c>
      <c r="AH93" s="32">
        <v>653695</v>
      </c>
      <c r="AI93" s="59">
        <v>708119</v>
      </c>
      <c r="AJ93" s="95">
        <v>666090</v>
      </c>
      <c r="AK93" s="96">
        <v>686881</v>
      </c>
      <c r="AL93" s="97">
        <v>171784</v>
      </c>
      <c r="AM93" s="98">
        <v>186379.79986000003</v>
      </c>
      <c r="AN93" s="95">
        <v>362675</v>
      </c>
      <c r="AO93" s="96">
        <v>441403</v>
      </c>
      <c r="AP93" s="77">
        <v>287504</v>
      </c>
      <c r="AQ93" s="78">
        <v>327326</v>
      </c>
      <c r="AR93" s="81">
        <v>62890.77</v>
      </c>
      <c r="AS93" s="31">
        <v>26131.18</v>
      </c>
      <c r="AT93" s="32">
        <v>14394</v>
      </c>
      <c r="AU93" s="59">
        <v>26469</v>
      </c>
      <c r="AV93" s="81">
        <v>94265</v>
      </c>
      <c r="AW93" s="31">
        <v>106059</v>
      </c>
      <c r="AX93" s="30">
        <v>27799.53</v>
      </c>
      <c r="AY93" s="30">
        <v>47392.75</v>
      </c>
      <c r="AZ93" s="81">
        <v>58394</v>
      </c>
      <c r="BA93" s="31">
        <v>66977</v>
      </c>
      <c r="BB93" s="77">
        <v>80395.903999999995</v>
      </c>
      <c r="BC93" s="78">
        <v>75810.875</v>
      </c>
      <c r="BD93" s="77">
        <f t="shared" si="25"/>
        <v>14147122.304000001</v>
      </c>
      <c r="BE93" s="78">
        <f t="shared" si="26"/>
        <v>15422083.46486</v>
      </c>
    </row>
    <row r="94" spans="1:59" ht="12.75" customHeight="1" x14ac:dyDescent="0.25">
      <c r="A94" s="19" t="s">
        <v>295</v>
      </c>
      <c r="B94" s="43" t="s">
        <v>296</v>
      </c>
      <c r="C94" s="21" t="s">
        <v>297</v>
      </c>
      <c r="D94" s="90">
        <v>0</v>
      </c>
      <c r="E94" s="91">
        <v>0</v>
      </c>
      <c r="F94" s="30">
        <v>0</v>
      </c>
      <c r="G94" s="31">
        <v>0</v>
      </c>
      <c r="H94" s="92">
        <v>0</v>
      </c>
      <c r="I94" s="93">
        <v>0</v>
      </c>
      <c r="J94" s="34">
        <v>0</v>
      </c>
      <c r="K94" s="35">
        <v>0</v>
      </c>
      <c r="L94" s="30">
        <v>0</v>
      </c>
      <c r="M94" s="31">
        <v>0</v>
      </c>
      <c r="N94" s="30">
        <v>0</v>
      </c>
      <c r="O94" s="31">
        <v>0</v>
      </c>
      <c r="P94" s="34">
        <v>0</v>
      </c>
      <c r="Q94" s="35">
        <v>0</v>
      </c>
      <c r="R94" s="30">
        <v>0</v>
      </c>
      <c r="S94" s="31">
        <v>0</v>
      </c>
      <c r="T94" s="30">
        <v>0</v>
      </c>
      <c r="U94" s="31">
        <v>0</v>
      </c>
      <c r="V94" s="32">
        <v>0</v>
      </c>
      <c r="W94" s="31">
        <v>0</v>
      </c>
      <c r="X94" s="30">
        <v>0</v>
      </c>
      <c r="Y94" s="31">
        <v>0</v>
      </c>
      <c r="Z94" s="34">
        <v>0</v>
      </c>
      <c r="AA94" s="35">
        <v>0</v>
      </c>
      <c r="AB94" s="30">
        <v>0</v>
      </c>
      <c r="AC94" s="31">
        <v>0</v>
      </c>
      <c r="AD94" s="30">
        <v>0</v>
      </c>
      <c r="AE94" s="59">
        <v>0</v>
      </c>
      <c r="AF94" s="81">
        <v>0</v>
      </c>
      <c r="AG94" s="31">
        <v>0</v>
      </c>
      <c r="AH94" s="32">
        <v>0</v>
      </c>
      <c r="AI94" s="59">
        <v>0</v>
      </c>
      <c r="AJ94" s="95">
        <v>0</v>
      </c>
      <c r="AK94" s="96">
        <v>0</v>
      </c>
      <c r="AL94" s="97">
        <v>0</v>
      </c>
      <c r="AM94" s="98">
        <v>0</v>
      </c>
      <c r="AN94" s="95">
        <v>0</v>
      </c>
      <c r="AO94" s="96">
        <v>0</v>
      </c>
      <c r="AP94" s="77">
        <v>-400</v>
      </c>
      <c r="AQ94" s="78">
        <v>-400</v>
      </c>
      <c r="AR94" s="81">
        <v>0</v>
      </c>
      <c r="AS94" s="31">
        <v>0</v>
      </c>
      <c r="AT94" s="32"/>
      <c r="AU94" s="59"/>
      <c r="AV94" s="81">
        <v>0</v>
      </c>
      <c r="AW94" s="31">
        <v>0</v>
      </c>
      <c r="AX94" s="30">
        <v>0</v>
      </c>
      <c r="AY94" s="30">
        <v>0</v>
      </c>
      <c r="AZ94" s="81">
        <v>0</v>
      </c>
      <c r="BA94" s="31">
        <v>0</v>
      </c>
      <c r="BB94" s="77">
        <v>0</v>
      </c>
      <c r="BC94" s="78">
        <v>0</v>
      </c>
      <c r="BD94" s="77">
        <f t="shared" si="25"/>
        <v>-400</v>
      </c>
      <c r="BE94" s="78">
        <f t="shared" si="26"/>
        <v>-400</v>
      </c>
    </row>
    <row r="95" spans="1:59" ht="12.75" customHeight="1" x14ac:dyDescent="0.25">
      <c r="A95" s="33" t="s">
        <v>298</v>
      </c>
      <c r="B95" s="20" t="s">
        <v>299</v>
      </c>
      <c r="C95" s="21" t="s">
        <v>300</v>
      </c>
      <c r="D95" s="27">
        <f>SUM(D96:D98)</f>
        <v>99610</v>
      </c>
      <c r="E95" s="26">
        <f t="shared" ref="E95:BE95" si="27">SUM(E96:E98)</f>
        <v>81608</v>
      </c>
      <c r="F95" s="29">
        <f t="shared" si="27"/>
        <v>12176</v>
      </c>
      <c r="G95" s="26">
        <f t="shared" si="27"/>
        <v>7323</v>
      </c>
      <c r="H95" s="29">
        <f t="shared" si="27"/>
        <v>4625</v>
      </c>
      <c r="I95" s="26">
        <f t="shared" si="27"/>
        <v>8883</v>
      </c>
      <c r="J95" s="29">
        <f t="shared" si="27"/>
        <v>66107</v>
      </c>
      <c r="K95" s="26">
        <f t="shared" si="27"/>
        <v>71571</v>
      </c>
      <c r="L95" s="29">
        <f t="shared" si="27"/>
        <v>21082</v>
      </c>
      <c r="M95" s="26">
        <f t="shared" si="27"/>
        <v>15390</v>
      </c>
      <c r="N95" s="29">
        <f t="shared" si="27"/>
        <v>14955</v>
      </c>
      <c r="O95" s="26">
        <f t="shared" si="27"/>
        <v>34148</v>
      </c>
      <c r="P95" s="29">
        <f t="shared" si="27"/>
        <v>6861</v>
      </c>
      <c r="Q95" s="26">
        <f t="shared" si="27"/>
        <v>2702</v>
      </c>
      <c r="R95" s="29">
        <f t="shared" si="27"/>
        <v>3585</v>
      </c>
      <c r="S95" s="26">
        <f t="shared" si="27"/>
        <v>16439</v>
      </c>
      <c r="T95" s="29">
        <f t="shared" si="27"/>
        <v>3211</v>
      </c>
      <c r="U95" s="26">
        <f t="shared" si="27"/>
        <v>4741</v>
      </c>
      <c r="V95" s="27">
        <f t="shared" si="27"/>
        <v>71820.63</v>
      </c>
      <c r="W95" s="26">
        <f t="shared" si="27"/>
        <v>97780.22</v>
      </c>
      <c r="X95" s="27">
        <f t="shared" si="27"/>
        <v>77744</v>
      </c>
      <c r="Y95" s="26">
        <f t="shared" si="27"/>
        <v>96938</v>
      </c>
      <c r="Z95" s="29">
        <f t="shared" si="27"/>
        <v>31</v>
      </c>
      <c r="AA95" s="26">
        <f t="shared" si="27"/>
        <v>89</v>
      </c>
      <c r="AB95" s="29">
        <f t="shared" si="27"/>
        <v>20113.21</v>
      </c>
      <c r="AC95" s="26">
        <f t="shared" si="27"/>
        <v>19820</v>
      </c>
      <c r="AD95" s="29">
        <f t="shared" si="27"/>
        <v>11555</v>
      </c>
      <c r="AE95" s="28">
        <f t="shared" si="27"/>
        <v>9226</v>
      </c>
      <c r="AF95" s="25">
        <f t="shared" si="27"/>
        <v>98580</v>
      </c>
      <c r="AG95" s="26">
        <f t="shared" si="27"/>
        <v>101850</v>
      </c>
      <c r="AH95" s="27">
        <f t="shared" si="27"/>
        <v>40295</v>
      </c>
      <c r="AI95" s="28">
        <f t="shared" si="27"/>
        <v>41362</v>
      </c>
      <c r="AJ95" s="25">
        <f t="shared" si="27"/>
        <v>14029</v>
      </c>
      <c r="AK95" s="26">
        <f t="shared" si="27"/>
        <v>15238</v>
      </c>
      <c r="AL95" s="27">
        <f t="shared" si="27"/>
        <v>65</v>
      </c>
      <c r="AM95" s="28">
        <f t="shared" si="27"/>
        <v>90</v>
      </c>
      <c r="AN95" s="25">
        <f t="shared" si="27"/>
        <v>67163</v>
      </c>
      <c r="AO95" s="26">
        <f t="shared" si="27"/>
        <v>28397</v>
      </c>
      <c r="AP95" s="27">
        <f t="shared" si="27"/>
        <v>20238</v>
      </c>
      <c r="AQ95" s="28">
        <f t="shared" si="27"/>
        <v>25924</v>
      </c>
      <c r="AR95" s="25">
        <f t="shared" si="27"/>
        <v>25925.48</v>
      </c>
      <c r="AS95" s="26">
        <f t="shared" si="27"/>
        <v>22844.13</v>
      </c>
      <c r="AT95" s="27">
        <v>-1085</v>
      </c>
      <c r="AU95" s="28">
        <v>848</v>
      </c>
      <c r="AV95" s="25">
        <f t="shared" si="27"/>
        <v>19308</v>
      </c>
      <c r="AW95" s="26">
        <f t="shared" si="27"/>
        <v>2498</v>
      </c>
      <c r="AX95" s="25">
        <f t="shared" si="27"/>
        <v>1654.65</v>
      </c>
      <c r="AY95" s="28">
        <f t="shared" si="27"/>
        <v>2901.66</v>
      </c>
      <c r="AZ95" s="25">
        <f t="shared" si="27"/>
        <v>2644</v>
      </c>
      <c r="BA95" s="26">
        <f t="shared" si="27"/>
        <v>1229</v>
      </c>
      <c r="BB95" s="27">
        <f t="shared" si="27"/>
        <v>87.641999999999996</v>
      </c>
      <c r="BC95" s="26">
        <f t="shared" si="27"/>
        <v>9.2829999999999995</v>
      </c>
      <c r="BD95" s="27">
        <f t="shared" si="27"/>
        <v>702380.61199999996</v>
      </c>
      <c r="BE95" s="26">
        <f t="shared" si="27"/>
        <v>709849.29299999995</v>
      </c>
    </row>
    <row r="96" spans="1:59" ht="12.75" customHeight="1" x14ac:dyDescent="0.25">
      <c r="A96" s="19" t="s">
        <v>301</v>
      </c>
      <c r="B96" s="20" t="s">
        <v>302</v>
      </c>
      <c r="C96" s="21" t="s">
        <v>303</v>
      </c>
      <c r="D96" s="90">
        <v>0</v>
      </c>
      <c r="E96" s="91">
        <v>67345</v>
      </c>
      <c r="F96" s="30">
        <v>12176</v>
      </c>
      <c r="G96" s="31">
        <v>7323</v>
      </c>
      <c r="H96" s="92">
        <v>0</v>
      </c>
      <c r="I96" s="93">
        <v>8748</v>
      </c>
      <c r="J96" s="34">
        <v>0</v>
      </c>
      <c r="K96" s="35">
        <v>71571</v>
      </c>
      <c r="L96" s="30">
        <v>0</v>
      </c>
      <c r="M96" s="31">
        <v>15390</v>
      </c>
      <c r="N96" s="30">
        <v>0</v>
      </c>
      <c r="O96" s="31">
        <v>34148</v>
      </c>
      <c r="P96" s="34">
        <v>0</v>
      </c>
      <c r="Q96" s="35">
        <v>2702</v>
      </c>
      <c r="R96" s="30">
        <v>0</v>
      </c>
      <c r="S96" s="31">
        <v>16439</v>
      </c>
      <c r="T96" s="30">
        <v>0</v>
      </c>
      <c r="U96" s="31">
        <v>4741</v>
      </c>
      <c r="V96" s="32">
        <v>0</v>
      </c>
      <c r="W96" s="31">
        <v>97780.22</v>
      </c>
      <c r="X96" s="30">
        <v>0</v>
      </c>
      <c r="Y96" s="31">
        <v>19194</v>
      </c>
      <c r="Z96" s="34">
        <v>0</v>
      </c>
      <c r="AA96" s="35">
        <v>89</v>
      </c>
      <c r="AB96" s="30">
        <v>0</v>
      </c>
      <c r="AC96" s="31">
        <v>19820</v>
      </c>
      <c r="AD96" s="30">
        <v>0</v>
      </c>
      <c r="AE96" s="59">
        <v>9226</v>
      </c>
      <c r="AF96" s="81">
        <v>98580</v>
      </c>
      <c r="AG96" s="94">
        <v>101850</v>
      </c>
      <c r="AH96" s="32">
        <v>40295</v>
      </c>
      <c r="AI96" s="59">
        <v>41362</v>
      </c>
      <c r="AJ96" s="95">
        <v>0</v>
      </c>
      <c r="AK96" s="96">
        <v>15238</v>
      </c>
      <c r="AL96" s="97">
        <v>0</v>
      </c>
      <c r="AM96" s="98">
        <v>90</v>
      </c>
      <c r="AN96" s="95">
        <v>0</v>
      </c>
      <c r="AO96" s="96">
        <v>28397</v>
      </c>
      <c r="AP96" s="77">
        <v>20238</v>
      </c>
      <c r="AQ96" s="78">
        <v>25924</v>
      </c>
      <c r="AR96" s="81">
        <v>0</v>
      </c>
      <c r="AS96" s="31">
        <v>22844.13</v>
      </c>
      <c r="AT96" s="32"/>
      <c r="AU96" s="59">
        <v>848</v>
      </c>
      <c r="AV96" s="81">
        <v>0</v>
      </c>
      <c r="AW96" s="31">
        <v>2498</v>
      </c>
      <c r="AX96" s="30">
        <v>1654.65</v>
      </c>
      <c r="AY96" s="30">
        <v>2901.66</v>
      </c>
      <c r="AZ96" s="81">
        <v>2644</v>
      </c>
      <c r="BA96" s="31">
        <v>1229</v>
      </c>
      <c r="BB96" s="77">
        <v>0</v>
      </c>
      <c r="BC96" s="78">
        <v>9.2829999999999995</v>
      </c>
      <c r="BD96" s="77">
        <f t="shared" si="25"/>
        <v>175587.65</v>
      </c>
      <c r="BE96" s="78">
        <f t="shared" si="26"/>
        <v>617707.29299999995</v>
      </c>
    </row>
    <row r="97" spans="1:57" ht="12.75" customHeight="1" x14ac:dyDescent="0.25">
      <c r="A97" s="19" t="s">
        <v>304</v>
      </c>
      <c r="B97" s="20" t="s">
        <v>305</v>
      </c>
      <c r="C97" s="21" t="s">
        <v>306</v>
      </c>
      <c r="D97" s="90">
        <v>83897</v>
      </c>
      <c r="E97" s="91">
        <v>0</v>
      </c>
      <c r="F97" s="30">
        <v>0</v>
      </c>
      <c r="G97" s="31">
        <v>0</v>
      </c>
      <c r="H97" s="92">
        <v>4497</v>
      </c>
      <c r="I97" s="93">
        <v>0</v>
      </c>
      <c r="J97" s="34">
        <v>66107</v>
      </c>
      <c r="K97" s="35">
        <v>0</v>
      </c>
      <c r="L97" s="30">
        <v>21082</v>
      </c>
      <c r="M97" s="31">
        <v>0</v>
      </c>
      <c r="N97" s="30">
        <v>14955</v>
      </c>
      <c r="O97" s="31">
        <v>0</v>
      </c>
      <c r="P97" s="34">
        <v>6861</v>
      </c>
      <c r="Q97" s="35">
        <v>0</v>
      </c>
      <c r="R97" s="30">
        <v>3585</v>
      </c>
      <c r="S97" s="31">
        <v>0</v>
      </c>
      <c r="T97" s="30">
        <v>3211</v>
      </c>
      <c r="U97" s="31">
        <v>0</v>
      </c>
      <c r="V97" s="32">
        <v>71820.63</v>
      </c>
      <c r="W97" s="31">
        <v>0</v>
      </c>
      <c r="X97" s="30">
        <v>14011</v>
      </c>
      <c r="Y97" s="31">
        <v>0</v>
      </c>
      <c r="Z97" s="34">
        <v>31</v>
      </c>
      <c r="AA97" s="35">
        <v>0</v>
      </c>
      <c r="AB97" s="30">
        <v>20113.21</v>
      </c>
      <c r="AC97" s="31">
        <v>0</v>
      </c>
      <c r="AD97" s="30">
        <v>11555</v>
      </c>
      <c r="AE97" s="59">
        <v>0</v>
      </c>
      <c r="AF97" s="81">
        <v>0</v>
      </c>
      <c r="AG97" s="31">
        <v>0</v>
      </c>
      <c r="AH97" s="32">
        <v>0</v>
      </c>
      <c r="AI97" s="59">
        <v>0</v>
      </c>
      <c r="AJ97" s="95">
        <v>14029</v>
      </c>
      <c r="AK97" s="96">
        <v>0</v>
      </c>
      <c r="AL97" s="97">
        <v>65</v>
      </c>
      <c r="AM97" s="98">
        <v>0</v>
      </c>
      <c r="AN97" s="95">
        <v>67163</v>
      </c>
      <c r="AO97" s="96">
        <v>0</v>
      </c>
      <c r="AP97" s="77">
        <v>0</v>
      </c>
      <c r="AQ97" s="78">
        <v>0</v>
      </c>
      <c r="AR97" s="81">
        <v>25925.48</v>
      </c>
      <c r="AS97" s="31">
        <v>0</v>
      </c>
      <c r="AT97" s="32">
        <v>-1085</v>
      </c>
      <c r="AU97" s="59"/>
      <c r="AV97" s="81">
        <v>19308</v>
      </c>
      <c r="AW97" s="31">
        <v>0</v>
      </c>
      <c r="AX97" s="30">
        <v>0</v>
      </c>
      <c r="AY97" s="31">
        <v>0</v>
      </c>
      <c r="AZ97" s="81">
        <v>0</v>
      </c>
      <c r="BA97" s="31">
        <v>0</v>
      </c>
      <c r="BB97" s="77">
        <v>87.641999999999996</v>
      </c>
      <c r="BC97" s="78">
        <v>0</v>
      </c>
      <c r="BD97" s="77">
        <f t="shared" si="25"/>
        <v>447218.962</v>
      </c>
      <c r="BE97" s="78">
        <f t="shared" si="26"/>
        <v>0</v>
      </c>
    </row>
    <row r="98" spans="1:57" ht="12.75" customHeight="1" x14ac:dyDescent="0.25">
      <c r="A98" s="19" t="s">
        <v>307</v>
      </c>
      <c r="B98" s="20" t="s">
        <v>308</v>
      </c>
      <c r="C98" s="21" t="s">
        <v>309</v>
      </c>
      <c r="D98" s="90">
        <v>15713</v>
      </c>
      <c r="E98" s="91">
        <v>14263</v>
      </c>
      <c r="F98" s="30">
        <v>0</v>
      </c>
      <c r="G98" s="31">
        <v>0</v>
      </c>
      <c r="H98" s="92">
        <v>128</v>
      </c>
      <c r="I98" s="93">
        <v>135</v>
      </c>
      <c r="J98" s="34">
        <v>0</v>
      </c>
      <c r="K98" s="35">
        <v>0</v>
      </c>
      <c r="L98" s="30">
        <v>0</v>
      </c>
      <c r="M98" s="31">
        <v>0</v>
      </c>
      <c r="N98" s="30">
        <v>0</v>
      </c>
      <c r="O98" s="31">
        <v>0</v>
      </c>
      <c r="P98" s="34">
        <v>0</v>
      </c>
      <c r="Q98" s="35">
        <v>0</v>
      </c>
      <c r="R98" s="30">
        <v>0</v>
      </c>
      <c r="S98" s="31">
        <v>0</v>
      </c>
      <c r="T98" s="30">
        <v>0</v>
      </c>
      <c r="U98" s="31">
        <v>0</v>
      </c>
      <c r="V98" s="32">
        <v>0</v>
      </c>
      <c r="W98" s="31">
        <v>0</v>
      </c>
      <c r="X98" s="30">
        <v>63733</v>
      </c>
      <c r="Y98" s="31">
        <v>77744</v>
      </c>
      <c r="Z98" s="34">
        <v>0</v>
      </c>
      <c r="AA98" s="35">
        <v>0</v>
      </c>
      <c r="AB98" s="30">
        <v>0</v>
      </c>
      <c r="AC98" s="31">
        <v>0</v>
      </c>
      <c r="AD98" s="30">
        <v>0</v>
      </c>
      <c r="AE98" s="59">
        <v>0</v>
      </c>
      <c r="AF98" s="81">
        <v>0</v>
      </c>
      <c r="AG98" s="31">
        <v>0</v>
      </c>
      <c r="AH98" s="32">
        <v>0</v>
      </c>
      <c r="AI98" s="59">
        <v>0</v>
      </c>
      <c r="AJ98" s="95">
        <v>0</v>
      </c>
      <c r="AK98" s="96">
        <v>0</v>
      </c>
      <c r="AL98" s="97">
        <v>0</v>
      </c>
      <c r="AM98" s="98">
        <v>0</v>
      </c>
      <c r="AN98" s="95">
        <v>0</v>
      </c>
      <c r="AO98" s="96">
        <v>0</v>
      </c>
      <c r="AP98" s="77">
        <v>0</v>
      </c>
      <c r="AQ98" s="78">
        <v>0</v>
      </c>
      <c r="AR98" s="81">
        <v>0</v>
      </c>
      <c r="AS98" s="31">
        <v>0</v>
      </c>
      <c r="AT98" s="32"/>
      <c r="AU98" s="59"/>
      <c r="AV98" s="81">
        <v>0</v>
      </c>
      <c r="AW98" s="31">
        <v>0</v>
      </c>
      <c r="AX98" s="30">
        <v>0</v>
      </c>
      <c r="AY98" s="31">
        <v>0</v>
      </c>
      <c r="AZ98" s="81">
        <v>0</v>
      </c>
      <c r="BA98" s="31">
        <v>0</v>
      </c>
      <c r="BB98" s="77">
        <v>0</v>
      </c>
      <c r="BC98" s="78">
        <v>0</v>
      </c>
      <c r="BD98" s="77">
        <f t="shared" si="25"/>
        <v>79574</v>
      </c>
      <c r="BE98" s="78">
        <f t="shared" si="26"/>
        <v>92142</v>
      </c>
    </row>
    <row r="99" spans="1:57" ht="12.75" customHeight="1" x14ac:dyDescent="0.25">
      <c r="A99" s="19" t="s">
        <v>310</v>
      </c>
      <c r="B99" s="49" t="s">
        <v>311</v>
      </c>
      <c r="C99" s="21" t="s">
        <v>312</v>
      </c>
      <c r="D99" s="27">
        <f>SUM(D102,D100,D110,D134)</f>
        <v>1770241</v>
      </c>
      <c r="E99" s="26">
        <f t="shared" ref="E99:BA99" si="28">SUM(E102,E100,E110,E134)</f>
        <v>2172339</v>
      </c>
      <c r="F99" s="29">
        <f t="shared" si="28"/>
        <v>128826</v>
      </c>
      <c r="G99" s="26">
        <f t="shared" si="28"/>
        <v>280170</v>
      </c>
      <c r="H99" s="29">
        <f t="shared" si="28"/>
        <v>108394</v>
      </c>
      <c r="I99" s="26">
        <f t="shared" si="28"/>
        <v>146961</v>
      </c>
      <c r="J99" s="29">
        <f t="shared" si="28"/>
        <v>1405249</v>
      </c>
      <c r="K99" s="26">
        <f t="shared" si="28"/>
        <v>1465526</v>
      </c>
      <c r="L99" s="29">
        <f t="shared" si="28"/>
        <v>491706</v>
      </c>
      <c r="M99" s="26">
        <f t="shared" si="28"/>
        <v>719219</v>
      </c>
      <c r="N99" s="29">
        <f t="shared" si="28"/>
        <v>134990.19</v>
      </c>
      <c r="O99" s="26">
        <f t="shared" si="28"/>
        <v>168790</v>
      </c>
      <c r="P99" s="29">
        <f t="shared" si="28"/>
        <v>95178</v>
      </c>
      <c r="Q99" s="26">
        <f t="shared" si="28"/>
        <v>143374</v>
      </c>
      <c r="R99" s="29">
        <f t="shared" si="28"/>
        <v>115254</v>
      </c>
      <c r="S99" s="26">
        <f t="shared" si="28"/>
        <v>109728</v>
      </c>
      <c r="T99" s="29">
        <f t="shared" si="28"/>
        <v>50935</v>
      </c>
      <c r="U99" s="26">
        <f t="shared" si="28"/>
        <v>59296</v>
      </c>
      <c r="V99" s="27">
        <f t="shared" si="28"/>
        <v>753581.5</v>
      </c>
      <c r="W99" s="26">
        <f t="shared" si="28"/>
        <v>1764607.31</v>
      </c>
      <c r="X99" s="27">
        <f t="shared" si="28"/>
        <v>184979</v>
      </c>
      <c r="Y99" s="26">
        <f t="shared" si="28"/>
        <v>287012</v>
      </c>
      <c r="Z99" s="29">
        <f t="shared" si="28"/>
        <v>220737</v>
      </c>
      <c r="AA99" s="26">
        <f t="shared" si="28"/>
        <v>286872</v>
      </c>
      <c r="AB99" s="29">
        <v>109690.88999999998</v>
      </c>
      <c r="AC99" s="26">
        <f t="shared" si="28"/>
        <v>144996</v>
      </c>
      <c r="AD99" s="29">
        <f t="shared" si="28"/>
        <v>136143</v>
      </c>
      <c r="AE99" s="28">
        <f t="shared" si="28"/>
        <v>165660</v>
      </c>
      <c r="AF99" s="25">
        <f t="shared" si="28"/>
        <v>667938</v>
      </c>
      <c r="AG99" s="26">
        <f t="shared" si="28"/>
        <v>766767</v>
      </c>
      <c r="AH99" s="27">
        <f t="shared" si="28"/>
        <v>231308</v>
      </c>
      <c r="AI99" s="28">
        <f t="shared" si="28"/>
        <v>360468</v>
      </c>
      <c r="AJ99" s="25">
        <f t="shared" si="28"/>
        <v>84897</v>
      </c>
      <c r="AK99" s="26">
        <f t="shared" si="28"/>
        <v>139670</v>
      </c>
      <c r="AL99" s="27">
        <f t="shared" si="28"/>
        <v>224178</v>
      </c>
      <c r="AM99" s="28">
        <v>256654.88208000001</v>
      </c>
      <c r="AN99" s="25">
        <f t="shared" si="28"/>
        <v>621236</v>
      </c>
      <c r="AO99" s="26">
        <f t="shared" si="28"/>
        <v>871157</v>
      </c>
      <c r="AP99" s="27">
        <f t="shared" si="28"/>
        <v>311075</v>
      </c>
      <c r="AQ99" s="28">
        <f t="shared" si="28"/>
        <v>405134</v>
      </c>
      <c r="AR99" s="25">
        <f t="shared" si="28"/>
        <v>68915.06</v>
      </c>
      <c r="AS99" s="26">
        <f t="shared" si="28"/>
        <v>80885.990000000005</v>
      </c>
      <c r="AT99" s="27">
        <v>9155</v>
      </c>
      <c r="AU99" s="28">
        <v>9788</v>
      </c>
      <c r="AV99" s="25">
        <f t="shared" si="28"/>
        <v>16450</v>
      </c>
      <c r="AW99" s="26">
        <f t="shared" si="28"/>
        <v>17657</v>
      </c>
      <c r="AX99" s="25">
        <f t="shared" ref="AX99" si="29">SUM(AX102,AX100,AX110,AX134)</f>
        <v>22561.43</v>
      </c>
      <c r="AY99" s="28">
        <f t="shared" ref="AY99" si="30">SUM(AY102,AY100,AY110,AY134)</f>
        <v>43156.76</v>
      </c>
      <c r="AZ99" s="25">
        <f t="shared" si="28"/>
        <v>18863</v>
      </c>
      <c r="BA99" s="26">
        <f t="shared" si="28"/>
        <v>26031</v>
      </c>
      <c r="BB99" s="27">
        <v>18284.853999999999</v>
      </c>
      <c r="BC99" s="26">
        <v>15306.903999999999</v>
      </c>
      <c r="BD99" s="27">
        <f t="shared" si="25"/>
        <v>8000765.9240000006</v>
      </c>
      <c r="BE99" s="26">
        <f t="shared" si="26"/>
        <v>10907226.84608</v>
      </c>
    </row>
    <row r="100" spans="1:57" ht="12.75" customHeight="1" x14ac:dyDescent="0.25">
      <c r="A100" s="19" t="s">
        <v>313</v>
      </c>
      <c r="B100" s="20" t="s">
        <v>314</v>
      </c>
      <c r="C100" s="21" t="s">
        <v>315</v>
      </c>
      <c r="D100" s="27">
        <f>D101</f>
        <v>28</v>
      </c>
      <c r="E100" s="26">
        <f t="shared" ref="E100:BE100" si="31">E101</f>
        <v>29</v>
      </c>
      <c r="F100" s="29">
        <f t="shared" si="31"/>
        <v>0</v>
      </c>
      <c r="G100" s="26">
        <f t="shared" si="31"/>
        <v>0</v>
      </c>
      <c r="H100" s="29">
        <f t="shared" si="31"/>
        <v>0</v>
      </c>
      <c r="I100" s="26">
        <f t="shared" si="31"/>
        <v>0</v>
      </c>
      <c r="J100" s="29">
        <f t="shared" si="31"/>
        <v>22700</v>
      </c>
      <c r="K100" s="26">
        <f t="shared" si="31"/>
        <v>22700</v>
      </c>
      <c r="L100" s="29">
        <f t="shared" si="31"/>
        <v>0</v>
      </c>
      <c r="M100" s="26">
        <f t="shared" si="31"/>
        <v>0</v>
      </c>
      <c r="N100" s="29">
        <f t="shared" si="31"/>
        <v>0</v>
      </c>
      <c r="O100" s="26">
        <f t="shared" si="31"/>
        <v>0</v>
      </c>
      <c r="P100" s="29">
        <f t="shared" si="31"/>
        <v>0</v>
      </c>
      <c r="Q100" s="26">
        <f t="shared" si="31"/>
        <v>0</v>
      </c>
      <c r="R100" s="29">
        <f t="shared" si="31"/>
        <v>0</v>
      </c>
      <c r="S100" s="26">
        <f t="shared" si="31"/>
        <v>0</v>
      </c>
      <c r="T100" s="29">
        <f t="shared" si="31"/>
        <v>0</v>
      </c>
      <c r="U100" s="26">
        <f t="shared" si="31"/>
        <v>0</v>
      </c>
      <c r="V100" s="27">
        <f t="shared" si="31"/>
        <v>0</v>
      </c>
      <c r="W100" s="26">
        <f t="shared" si="31"/>
        <v>0</v>
      </c>
      <c r="X100" s="27">
        <f t="shared" si="31"/>
        <v>0</v>
      </c>
      <c r="Y100" s="26">
        <f t="shared" si="31"/>
        <v>0</v>
      </c>
      <c r="Z100" s="29">
        <f t="shared" si="31"/>
        <v>0</v>
      </c>
      <c r="AA100" s="26">
        <f t="shared" si="31"/>
        <v>0</v>
      </c>
      <c r="AB100" s="29">
        <f t="shared" si="31"/>
        <v>0</v>
      </c>
      <c r="AC100" s="26">
        <f t="shared" si="31"/>
        <v>0</v>
      </c>
      <c r="AD100" s="29">
        <f t="shared" si="31"/>
        <v>1100</v>
      </c>
      <c r="AE100" s="28">
        <f t="shared" si="31"/>
        <v>4400</v>
      </c>
      <c r="AF100" s="25">
        <f t="shared" si="31"/>
        <v>0</v>
      </c>
      <c r="AG100" s="26">
        <f t="shared" si="31"/>
        <v>0</v>
      </c>
      <c r="AH100" s="27">
        <f t="shared" si="31"/>
        <v>0</v>
      </c>
      <c r="AI100" s="28">
        <f t="shared" si="31"/>
        <v>0</v>
      </c>
      <c r="AJ100" s="25">
        <f t="shared" si="31"/>
        <v>0</v>
      </c>
      <c r="AK100" s="26">
        <f t="shared" si="31"/>
        <v>0</v>
      </c>
      <c r="AL100" s="27">
        <f t="shared" si="31"/>
        <v>0</v>
      </c>
      <c r="AM100" s="28">
        <f t="shared" si="31"/>
        <v>0</v>
      </c>
      <c r="AN100" s="25">
        <f t="shared" si="31"/>
        <v>8000</v>
      </c>
      <c r="AO100" s="26">
        <f t="shared" si="31"/>
        <v>10000</v>
      </c>
      <c r="AP100" s="27">
        <f t="shared" si="31"/>
        <v>40626</v>
      </c>
      <c r="AQ100" s="28">
        <f t="shared" si="31"/>
        <v>46534</v>
      </c>
      <c r="AR100" s="25">
        <f t="shared" si="31"/>
        <v>0</v>
      </c>
      <c r="AS100" s="26">
        <f t="shared" si="31"/>
        <v>0</v>
      </c>
      <c r="AT100" s="27">
        <v>1019</v>
      </c>
      <c r="AU100" s="28">
        <v>1153</v>
      </c>
      <c r="AV100" s="25">
        <f t="shared" si="31"/>
        <v>0</v>
      </c>
      <c r="AW100" s="26">
        <f t="shared" si="31"/>
        <v>0</v>
      </c>
      <c r="AX100" s="25">
        <f t="shared" si="31"/>
        <v>0</v>
      </c>
      <c r="AY100" s="28">
        <f t="shared" si="31"/>
        <v>0</v>
      </c>
      <c r="AZ100" s="25">
        <f t="shared" si="31"/>
        <v>0</v>
      </c>
      <c r="BA100" s="26">
        <f t="shared" si="31"/>
        <v>0</v>
      </c>
      <c r="BB100" s="27">
        <f t="shared" si="31"/>
        <v>0</v>
      </c>
      <c r="BC100" s="26">
        <f t="shared" si="31"/>
        <v>0</v>
      </c>
      <c r="BD100" s="27">
        <f t="shared" si="31"/>
        <v>73473</v>
      </c>
      <c r="BE100" s="26">
        <f t="shared" si="31"/>
        <v>84816</v>
      </c>
    </row>
    <row r="101" spans="1:57" ht="12.75" customHeight="1" x14ac:dyDescent="0.25">
      <c r="A101" s="19" t="s">
        <v>316</v>
      </c>
      <c r="B101" s="20" t="s">
        <v>317</v>
      </c>
      <c r="C101" s="21" t="s">
        <v>318</v>
      </c>
      <c r="D101" s="90">
        <v>28</v>
      </c>
      <c r="E101" s="91">
        <v>29</v>
      </c>
      <c r="F101" s="30">
        <v>0</v>
      </c>
      <c r="G101" s="31">
        <v>0</v>
      </c>
      <c r="H101" s="92">
        <v>0</v>
      </c>
      <c r="I101" s="93">
        <v>0</v>
      </c>
      <c r="J101" s="34">
        <v>22700</v>
      </c>
      <c r="K101" s="35">
        <v>22700</v>
      </c>
      <c r="L101" s="30">
        <v>0</v>
      </c>
      <c r="M101" s="31">
        <v>0</v>
      </c>
      <c r="N101" s="30">
        <v>0</v>
      </c>
      <c r="O101" s="31">
        <v>0</v>
      </c>
      <c r="P101" s="34">
        <v>0</v>
      </c>
      <c r="Q101" s="35">
        <v>0</v>
      </c>
      <c r="R101" s="30">
        <v>0</v>
      </c>
      <c r="S101" s="31">
        <v>0</v>
      </c>
      <c r="T101" s="30">
        <v>0</v>
      </c>
      <c r="U101" s="31">
        <v>0</v>
      </c>
      <c r="V101" s="32">
        <v>0</v>
      </c>
      <c r="W101" s="31">
        <v>0</v>
      </c>
      <c r="X101" s="30">
        <v>0</v>
      </c>
      <c r="Y101" s="31">
        <v>0</v>
      </c>
      <c r="Z101" s="34">
        <v>0</v>
      </c>
      <c r="AA101" s="35">
        <v>0</v>
      </c>
      <c r="AB101" s="30">
        <v>0</v>
      </c>
      <c r="AC101" s="31">
        <v>0</v>
      </c>
      <c r="AD101" s="30">
        <v>1100</v>
      </c>
      <c r="AE101" s="59">
        <v>4400</v>
      </c>
      <c r="AF101" s="81">
        <v>0</v>
      </c>
      <c r="AG101" s="31">
        <v>0</v>
      </c>
      <c r="AH101" s="32">
        <v>0</v>
      </c>
      <c r="AI101" s="59">
        <v>0</v>
      </c>
      <c r="AJ101" s="95">
        <v>0</v>
      </c>
      <c r="AK101" s="96">
        <v>0</v>
      </c>
      <c r="AL101" s="97">
        <v>0</v>
      </c>
      <c r="AM101" s="98">
        <v>0</v>
      </c>
      <c r="AN101" s="95">
        <v>8000</v>
      </c>
      <c r="AO101" s="96">
        <v>10000</v>
      </c>
      <c r="AP101" s="77">
        <v>40626</v>
      </c>
      <c r="AQ101" s="78">
        <v>46534</v>
      </c>
      <c r="AR101" s="81">
        <v>0</v>
      </c>
      <c r="AS101" s="31">
        <v>0</v>
      </c>
      <c r="AT101" s="32">
        <v>1019</v>
      </c>
      <c r="AU101" s="59">
        <v>1153</v>
      </c>
      <c r="AV101" s="81">
        <v>0</v>
      </c>
      <c r="AW101" s="31">
        <v>0</v>
      </c>
      <c r="AX101" s="32">
        <v>0</v>
      </c>
      <c r="AY101" s="59">
        <v>0</v>
      </c>
      <c r="AZ101" s="81">
        <v>0</v>
      </c>
      <c r="BA101" s="31">
        <v>0</v>
      </c>
      <c r="BB101" s="32">
        <v>0</v>
      </c>
      <c r="BC101" s="31">
        <v>0</v>
      </c>
      <c r="BD101" s="77">
        <f t="shared" si="25"/>
        <v>73473</v>
      </c>
      <c r="BE101" s="78">
        <f t="shared" si="26"/>
        <v>84816</v>
      </c>
    </row>
    <row r="102" spans="1:57" ht="12.75" customHeight="1" x14ac:dyDescent="0.25">
      <c r="A102" s="19" t="s">
        <v>319</v>
      </c>
      <c r="B102" s="20" t="s">
        <v>320</v>
      </c>
      <c r="C102" s="21" t="s">
        <v>321</v>
      </c>
      <c r="D102" s="27">
        <f>SUM(D103:D109)</f>
        <v>951</v>
      </c>
      <c r="E102" s="26">
        <f t="shared" ref="E102:BE102" si="32">SUM(E103:E109)</f>
        <v>16791</v>
      </c>
      <c r="F102" s="29">
        <f t="shared" si="32"/>
        <v>18672</v>
      </c>
      <c r="G102" s="26">
        <f t="shared" si="32"/>
        <v>158246</v>
      </c>
      <c r="H102" s="29">
        <f t="shared" si="32"/>
        <v>0</v>
      </c>
      <c r="I102" s="26">
        <f t="shared" si="32"/>
        <v>0</v>
      </c>
      <c r="J102" s="29">
        <f t="shared" si="32"/>
        <v>832000</v>
      </c>
      <c r="K102" s="26">
        <f t="shared" si="32"/>
        <v>744000</v>
      </c>
      <c r="L102" s="29">
        <f t="shared" si="32"/>
        <v>43210</v>
      </c>
      <c r="M102" s="26">
        <f t="shared" si="32"/>
        <v>33970</v>
      </c>
      <c r="N102" s="29">
        <f t="shared" si="32"/>
        <v>0</v>
      </c>
      <c r="O102" s="26">
        <f t="shared" si="32"/>
        <v>0</v>
      </c>
      <c r="P102" s="29">
        <f t="shared" si="32"/>
        <v>0</v>
      </c>
      <c r="Q102" s="26">
        <f t="shared" si="32"/>
        <v>0</v>
      </c>
      <c r="R102" s="29">
        <f t="shared" si="32"/>
        <v>5703</v>
      </c>
      <c r="S102" s="26">
        <f t="shared" si="32"/>
        <v>8541</v>
      </c>
      <c r="T102" s="29">
        <f t="shared" si="32"/>
        <v>0</v>
      </c>
      <c r="U102" s="26">
        <f t="shared" si="32"/>
        <v>0</v>
      </c>
      <c r="V102" s="27">
        <f t="shared" si="32"/>
        <v>22834.98</v>
      </c>
      <c r="W102" s="26">
        <f t="shared" si="32"/>
        <v>177540.98</v>
      </c>
      <c r="X102" s="27">
        <f t="shared" si="32"/>
        <v>0</v>
      </c>
      <c r="Y102" s="26">
        <f t="shared" si="32"/>
        <v>0</v>
      </c>
      <c r="Z102" s="29">
        <f t="shared" si="32"/>
        <v>992</v>
      </c>
      <c r="AA102" s="26">
        <f t="shared" si="32"/>
        <v>1899</v>
      </c>
      <c r="AB102" s="29">
        <f t="shared" si="32"/>
        <v>1909</v>
      </c>
      <c r="AC102" s="26">
        <f t="shared" si="32"/>
        <v>0</v>
      </c>
      <c r="AD102" s="29">
        <f t="shared" si="32"/>
        <v>259</v>
      </c>
      <c r="AE102" s="28">
        <f t="shared" si="32"/>
        <v>22081</v>
      </c>
      <c r="AF102" s="25">
        <f t="shared" si="32"/>
        <v>275207</v>
      </c>
      <c r="AG102" s="26">
        <f t="shared" si="32"/>
        <v>230578</v>
      </c>
      <c r="AH102" s="27">
        <f t="shared" si="32"/>
        <v>269</v>
      </c>
      <c r="AI102" s="28">
        <f t="shared" si="32"/>
        <v>269</v>
      </c>
      <c r="AJ102" s="25">
        <f t="shared" si="32"/>
        <v>0</v>
      </c>
      <c r="AK102" s="26">
        <f t="shared" si="32"/>
        <v>0</v>
      </c>
      <c r="AL102" s="27">
        <f t="shared" si="32"/>
        <v>0</v>
      </c>
      <c r="AM102" s="28">
        <f t="shared" si="32"/>
        <v>0</v>
      </c>
      <c r="AN102" s="25">
        <f t="shared" si="32"/>
        <v>89945</v>
      </c>
      <c r="AO102" s="26">
        <f t="shared" si="32"/>
        <v>49941</v>
      </c>
      <c r="AP102" s="27">
        <f t="shared" si="32"/>
        <v>16692</v>
      </c>
      <c r="AQ102" s="28">
        <f t="shared" si="32"/>
        <v>20397</v>
      </c>
      <c r="AR102" s="25">
        <f t="shared" si="32"/>
        <v>0</v>
      </c>
      <c r="AS102" s="26">
        <f t="shared" si="32"/>
        <v>0</v>
      </c>
      <c r="AT102" s="27">
        <v>0</v>
      </c>
      <c r="AU102" s="28">
        <v>0</v>
      </c>
      <c r="AV102" s="25">
        <f t="shared" si="32"/>
        <v>0</v>
      </c>
      <c r="AW102" s="26">
        <f t="shared" si="32"/>
        <v>0</v>
      </c>
      <c r="AX102" s="27">
        <f t="shared" si="32"/>
        <v>0</v>
      </c>
      <c r="AY102" s="28">
        <f t="shared" si="32"/>
        <v>0</v>
      </c>
      <c r="AZ102" s="25">
        <f t="shared" si="32"/>
        <v>0</v>
      </c>
      <c r="BA102" s="26">
        <f t="shared" si="32"/>
        <v>0</v>
      </c>
      <c r="BB102" s="27">
        <f t="shared" si="32"/>
        <v>0</v>
      </c>
      <c r="BC102" s="26">
        <f t="shared" si="32"/>
        <v>0</v>
      </c>
      <c r="BD102" s="27">
        <f t="shared" si="32"/>
        <v>1308643.98</v>
      </c>
      <c r="BE102" s="26">
        <f t="shared" si="32"/>
        <v>1464253.98</v>
      </c>
    </row>
    <row r="103" spans="1:57" ht="12.75" customHeight="1" x14ac:dyDescent="0.25">
      <c r="A103" s="19" t="s">
        <v>322</v>
      </c>
      <c r="B103" s="20" t="s">
        <v>323</v>
      </c>
      <c r="C103" s="21" t="s">
        <v>324</v>
      </c>
      <c r="D103" s="90">
        <v>0</v>
      </c>
      <c r="E103" s="91">
        <v>0</v>
      </c>
      <c r="F103" s="30">
        <v>0</v>
      </c>
      <c r="G103" s="31">
        <v>0</v>
      </c>
      <c r="H103" s="92">
        <v>0</v>
      </c>
      <c r="I103" s="93">
        <v>0</v>
      </c>
      <c r="J103" s="34">
        <v>0</v>
      </c>
      <c r="K103" s="35">
        <v>0</v>
      </c>
      <c r="L103" s="30">
        <v>43210</v>
      </c>
      <c r="M103" s="31">
        <v>33970</v>
      </c>
      <c r="N103" s="30">
        <v>0</v>
      </c>
      <c r="O103" s="31">
        <v>0</v>
      </c>
      <c r="P103" s="34">
        <v>0</v>
      </c>
      <c r="Q103" s="35">
        <v>0</v>
      </c>
      <c r="R103" s="30">
        <v>0</v>
      </c>
      <c r="S103" s="31">
        <v>0</v>
      </c>
      <c r="T103" s="30">
        <v>0</v>
      </c>
      <c r="U103" s="31">
        <v>0</v>
      </c>
      <c r="V103" s="32">
        <v>22834.98</v>
      </c>
      <c r="W103" s="31">
        <v>177540.98</v>
      </c>
      <c r="X103" s="30">
        <v>0</v>
      </c>
      <c r="Y103" s="31">
        <v>0</v>
      </c>
      <c r="Z103" s="119">
        <v>0</v>
      </c>
      <c r="AA103" s="35">
        <v>0</v>
      </c>
      <c r="AB103" s="30">
        <v>1909</v>
      </c>
      <c r="AC103" s="31">
        <v>0</v>
      </c>
      <c r="AD103" s="30">
        <v>259</v>
      </c>
      <c r="AE103" s="59">
        <v>22081</v>
      </c>
      <c r="AF103" s="81">
        <v>275207</v>
      </c>
      <c r="AG103" s="31">
        <v>230578</v>
      </c>
      <c r="AH103" s="32">
        <v>0</v>
      </c>
      <c r="AI103" s="59">
        <v>0</v>
      </c>
      <c r="AJ103" s="95">
        <v>0</v>
      </c>
      <c r="AK103" s="96">
        <v>0</v>
      </c>
      <c r="AL103" s="97">
        <v>0</v>
      </c>
      <c r="AM103" s="98">
        <v>0</v>
      </c>
      <c r="AN103" s="95">
        <v>89945</v>
      </c>
      <c r="AO103" s="96">
        <v>48526</v>
      </c>
      <c r="AP103" s="77">
        <v>15240</v>
      </c>
      <c r="AQ103" s="78">
        <v>15281</v>
      </c>
      <c r="AR103" s="81">
        <v>0</v>
      </c>
      <c r="AS103" s="31">
        <v>0</v>
      </c>
      <c r="AT103" s="32"/>
      <c r="AU103" s="59"/>
      <c r="AV103" s="81">
        <v>0</v>
      </c>
      <c r="AW103" s="31">
        <v>0</v>
      </c>
      <c r="AX103" s="32">
        <v>0</v>
      </c>
      <c r="AY103" s="59">
        <v>0</v>
      </c>
      <c r="AZ103" s="81">
        <v>0</v>
      </c>
      <c r="BA103" s="31">
        <v>0</v>
      </c>
      <c r="BB103" s="32">
        <v>0</v>
      </c>
      <c r="BC103" s="31">
        <v>0</v>
      </c>
      <c r="BD103" s="77">
        <f t="shared" si="25"/>
        <v>448604.98</v>
      </c>
      <c r="BE103" s="78">
        <f t="shared" si="26"/>
        <v>527976.98</v>
      </c>
    </row>
    <row r="104" spans="1:57" ht="12.75" customHeight="1" x14ac:dyDescent="0.25">
      <c r="A104" s="19" t="s">
        <v>325</v>
      </c>
      <c r="B104" s="43" t="s">
        <v>326</v>
      </c>
      <c r="C104" s="21" t="s">
        <v>327</v>
      </c>
      <c r="D104" s="90">
        <v>0</v>
      </c>
      <c r="E104" s="91">
        <v>0</v>
      </c>
      <c r="F104" s="30">
        <v>0</v>
      </c>
      <c r="G104" s="31">
        <v>0</v>
      </c>
      <c r="H104" s="92">
        <v>0</v>
      </c>
      <c r="I104" s="93">
        <v>0</v>
      </c>
      <c r="J104" s="34">
        <v>0</v>
      </c>
      <c r="K104" s="35">
        <v>0</v>
      </c>
      <c r="L104" s="30">
        <v>0</v>
      </c>
      <c r="M104" s="31">
        <v>0</v>
      </c>
      <c r="N104" s="30">
        <v>0</v>
      </c>
      <c r="O104" s="31">
        <v>0</v>
      </c>
      <c r="P104" s="34">
        <v>0</v>
      </c>
      <c r="Q104" s="35">
        <v>0</v>
      </c>
      <c r="R104" s="30">
        <v>0</v>
      </c>
      <c r="S104" s="31">
        <v>0</v>
      </c>
      <c r="T104" s="30">
        <v>0</v>
      </c>
      <c r="U104" s="31">
        <v>0</v>
      </c>
      <c r="V104" s="32">
        <v>0</v>
      </c>
      <c r="W104" s="31">
        <v>0</v>
      </c>
      <c r="X104" s="30">
        <v>0</v>
      </c>
      <c r="Y104" s="31">
        <v>0</v>
      </c>
      <c r="Z104" s="119">
        <v>0</v>
      </c>
      <c r="AA104" s="35">
        <v>0</v>
      </c>
      <c r="AB104" s="30">
        <v>0</v>
      </c>
      <c r="AC104" s="31">
        <v>0</v>
      </c>
      <c r="AD104" s="30">
        <v>0</v>
      </c>
      <c r="AE104" s="59">
        <v>0</v>
      </c>
      <c r="AF104" s="81">
        <v>0</v>
      </c>
      <c r="AG104" s="31">
        <v>0</v>
      </c>
      <c r="AH104" s="32">
        <v>0</v>
      </c>
      <c r="AI104" s="59">
        <v>0</v>
      </c>
      <c r="AJ104" s="95">
        <v>0</v>
      </c>
      <c r="AK104" s="96">
        <v>0</v>
      </c>
      <c r="AL104" s="97">
        <v>0</v>
      </c>
      <c r="AM104" s="98">
        <v>0</v>
      </c>
      <c r="AN104" s="95">
        <v>0</v>
      </c>
      <c r="AO104" s="96">
        <v>0</v>
      </c>
      <c r="AP104" s="77">
        <v>0</v>
      </c>
      <c r="AQ104" s="78">
        <v>0</v>
      </c>
      <c r="AR104" s="81">
        <v>0</v>
      </c>
      <c r="AS104" s="31">
        <v>0</v>
      </c>
      <c r="AT104" s="32"/>
      <c r="AU104" s="59"/>
      <c r="AV104" s="81">
        <v>0</v>
      </c>
      <c r="AW104" s="31">
        <v>0</v>
      </c>
      <c r="AX104" s="32">
        <v>0</v>
      </c>
      <c r="AY104" s="59">
        <v>0</v>
      </c>
      <c r="AZ104" s="81">
        <v>0</v>
      </c>
      <c r="BA104" s="31">
        <v>0</v>
      </c>
      <c r="BB104" s="32">
        <v>0</v>
      </c>
      <c r="BC104" s="31">
        <v>0</v>
      </c>
      <c r="BD104" s="77">
        <f t="shared" si="25"/>
        <v>0</v>
      </c>
      <c r="BE104" s="78">
        <f t="shared" si="26"/>
        <v>0</v>
      </c>
    </row>
    <row r="105" spans="1:57" ht="12.75" customHeight="1" x14ac:dyDescent="0.25">
      <c r="A105" s="19" t="s">
        <v>328</v>
      </c>
      <c r="B105" s="43" t="s">
        <v>329</v>
      </c>
      <c r="C105" s="21" t="s">
        <v>330</v>
      </c>
      <c r="D105" s="90">
        <v>0</v>
      </c>
      <c r="E105" s="91">
        <v>0</v>
      </c>
      <c r="F105" s="30">
        <v>0</v>
      </c>
      <c r="G105" s="31">
        <v>0</v>
      </c>
      <c r="H105" s="92">
        <v>0</v>
      </c>
      <c r="I105" s="93">
        <v>0</v>
      </c>
      <c r="J105" s="34">
        <v>0</v>
      </c>
      <c r="K105" s="35">
        <v>0</v>
      </c>
      <c r="L105" s="30">
        <v>0</v>
      </c>
      <c r="M105" s="31">
        <v>0</v>
      </c>
      <c r="N105" s="30">
        <v>0</v>
      </c>
      <c r="O105" s="31">
        <v>0</v>
      </c>
      <c r="P105" s="34">
        <v>0</v>
      </c>
      <c r="Q105" s="35">
        <v>0</v>
      </c>
      <c r="R105" s="30">
        <v>0</v>
      </c>
      <c r="S105" s="31">
        <v>0</v>
      </c>
      <c r="T105" s="30">
        <v>0</v>
      </c>
      <c r="U105" s="31">
        <v>0</v>
      </c>
      <c r="V105" s="32">
        <v>0</v>
      </c>
      <c r="W105" s="31">
        <v>0</v>
      </c>
      <c r="X105" s="30">
        <v>0</v>
      </c>
      <c r="Y105" s="31">
        <v>0</v>
      </c>
      <c r="Z105" s="119">
        <v>0</v>
      </c>
      <c r="AA105" s="35">
        <v>0</v>
      </c>
      <c r="AB105" s="30">
        <v>0</v>
      </c>
      <c r="AC105" s="31">
        <v>0</v>
      </c>
      <c r="AD105" s="30">
        <v>0</v>
      </c>
      <c r="AE105" s="59">
        <v>0</v>
      </c>
      <c r="AF105" s="81">
        <v>0</v>
      </c>
      <c r="AG105" s="31">
        <v>0</v>
      </c>
      <c r="AH105" s="32">
        <v>0</v>
      </c>
      <c r="AI105" s="59">
        <v>0</v>
      </c>
      <c r="AJ105" s="95">
        <v>0</v>
      </c>
      <c r="AK105" s="96">
        <v>0</v>
      </c>
      <c r="AL105" s="97">
        <v>0</v>
      </c>
      <c r="AM105" s="98">
        <v>0</v>
      </c>
      <c r="AN105" s="95">
        <v>0</v>
      </c>
      <c r="AO105" s="96">
        <v>0</v>
      </c>
      <c r="AP105" s="77">
        <v>0</v>
      </c>
      <c r="AQ105" s="78">
        <v>0</v>
      </c>
      <c r="AR105" s="81">
        <v>0</v>
      </c>
      <c r="AS105" s="31">
        <v>0</v>
      </c>
      <c r="AT105" s="32"/>
      <c r="AU105" s="59"/>
      <c r="AV105" s="81">
        <v>0</v>
      </c>
      <c r="AW105" s="31">
        <v>0</v>
      </c>
      <c r="AX105" s="32">
        <v>0</v>
      </c>
      <c r="AY105" s="59">
        <v>0</v>
      </c>
      <c r="AZ105" s="81">
        <v>0</v>
      </c>
      <c r="BA105" s="31">
        <v>0</v>
      </c>
      <c r="BB105" s="32">
        <v>0</v>
      </c>
      <c r="BC105" s="31">
        <v>0</v>
      </c>
      <c r="BD105" s="77">
        <f t="shared" si="25"/>
        <v>0</v>
      </c>
      <c r="BE105" s="78">
        <f t="shared" si="26"/>
        <v>0</v>
      </c>
    </row>
    <row r="106" spans="1:57" ht="12.75" customHeight="1" x14ac:dyDescent="0.25">
      <c r="A106" s="19" t="s">
        <v>331</v>
      </c>
      <c r="B106" s="20" t="s">
        <v>332</v>
      </c>
      <c r="C106" s="21" t="s">
        <v>333</v>
      </c>
      <c r="D106" s="90">
        <v>0</v>
      </c>
      <c r="E106" s="91">
        <v>15840</v>
      </c>
      <c r="F106" s="30">
        <v>18672</v>
      </c>
      <c r="G106" s="31">
        <v>158246</v>
      </c>
      <c r="H106" s="92">
        <v>0</v>
      </c>
      <c r="I106" s="93">
        <v>0</v>
      </c>
      <c r="J106" s="34">
        <v>0</v>
      </c>
      <c r="K106" s="35">
        <v>0</v>
      </c>
      <c r="L106" s="30">
        <v>0</v>
      </c>
      <c r="M106" s="31">
        <v>0</v>
      </c>
      <c r="N106" s="30">
        <v>0</v>
      </c>
      <c r="O106" s="31">
        <v>0</v>
      </c>
      <c r="P106" s="34">
        <v>0</v>
      </c>
      <c r="Q106" s="35">
        <v>0</v>
      </c>
      <c r="R106" s="30">
        <v>0</v>
      </c>
      <c r="S106" s="31">
        <v>0</v>
      </c>
      <c r="T106" s="30">
        <v>0</v>
      </c>
      <c r="U106" s="31">
        <v>0</v>
      </c>
      <c r="V106" s="32">
        <v>0</v>
      </c>
      <c r="W106" s="31">
        <v>0</v>
      </c>
      <c r="X106" s="30">
        <v>0</v>
      </c>
      <c r="Y106" s="31">
        <v>0</v>
      </c>
      <c r="Z106" s="119">
        <v>0</v>
      </c>
      <c r="AA106" s="35">
        <v>0</v>
      </c>
      <c r="AB106" s="30">
        <v>0</v>
      </c>
      <c r="AC106" s="31">
        <v>0</v>
      </c>
      <c r="AD106" s="30">
        <v>0</v>
      </c>
      <c r="AE106" s="59">
        <v>0</v>
      </c>
      <c r="AF106" s="81">
        <v>0</v>
      </c>
      <c r="AG106" s="31">
        <v>0</v>
      </c>
      <c r="AH106" s="32">
        <v>0</v>
      </c>
      <c r="AI106" s="59">
        <v>0</v>
      </c>
      <c r="AJ106" s="95">
        <v>0</v>
      </c>
      <c r="AK106" s="96">
        <v>0</v>
      </c>
      <c r="AL106" s="97">
        <v>0</v>
      </c>
      <c r="AM106" s="98">
        <v>0</v>
      </c>
      <c r="AN106" s="95">
        <v>0</v>
      </c>
      <c r="AO106" s="96">
        <v>0</v>
      </c>
      <c r="AP106" s="77">
        <v>0</v>
      </c>
      <c r="AQ106" s="78">
        <v>3695</v>
      </c>
      <c r="AR106" s="81">
        <v>0</v>
      </c>
      <c r="AS106" s="31">
        <v>0</v>
      </c>
      <c r="AT106" s="32"/>
      <c r="AU106" s="59"/>
      <c r="AV106" s="81">
        <v>0</v>
      </c>
      <c r="AW106" s="31">
        <v>0</v>
      </c>
      <c r="AX106" s="32">
        <v>0</v>
      </c>
      <c r="AY106" s="59">
        <v>0</v>
      </c>
      <c r="AZ106" s="81">
        <v>0</v>
      </c>
      <c r="BA106" s="31">
        <v>0</v>
      </c>
      <c r="BB106" s="32">
        <v>0</v>
      </c>
      <c r="BC106" s="31">
        <v>0</v>
      </c>
      <c r="BD106" s="77">
        <f t="shared" si="25"/>
        <v>18672</v>
      </c>
      <c r="BE106" s="78">
        <f t="shared" si="26"/>
        <v>177781</v>
      </c>
    </row>
    <row r="107" spans="1:57" ht="12.75" customHeight="1" x14ac:dyDescent="0.25">
      <c r="A107" s="19" t="s">
        <v>334</v>
      </c>
      <c r="B107" s="43" t="s">
        <v>335</v>
      </c>
      <c r="C107" s="21" t="s">
        <v>336</v>
      </c>
      <c r="D107" s="90">
        <v>0</v>
      </c>
      <c r="E107" s="91">
        <v>0</v>
      </c>
      <c r="F107" s="30">
        <v>0</v>
      </c>
      <c r="G107" s="31">
        <v>0</v>
      </c>
      <c r="H107" s="92">
        <v>0</v>
      </c>
      <c r="I107" s="93">
        <v>0</v>
      </c>
      <c r="J107" s="34">
        <v>0</v>
      </c>
      <c r="K107" s="35">
        <v>0</v>
      </c>
      <c r="L107" s="30">
        <v>0</v>
      </c>
      <c r="M107" s="31">
        <v>0</v>
      </c>
      <c r="N107" s="30">
        <v>0</v>
      </c>
      <c r="O107" s="31">
        <v>0</v>
      </c>
      <c r="P107" s="34">
        <v>0</v>
      </c>
      <c r="Q107" s="35">
        <v>0</v>
      </c>
      <c r="R107" s="30">
        <v>0</v>
      </c>
      <c r="S107" s="31">
        <v>0</v>
      </c>
      <c r="T107" s="30">
        <v>0</v>
      </c>
      <c r="U107" s="31">
        <v>0</v>
      </c>
      <c r="V107" s="32">
        <v>0</v>
      </c>
      <c r="W107" s="31">
        <v>0</v>
      </c>
      <c r="X107" s="30">
        <v>0</v>
      </c>
      <c r="Y107" s="31">
        <v>0</v>
      </c>
      <c r="Z107" s="119">
        <v>0</v>
      </c>
      <c r="AA107" s="35">
        <v>0</v>
      </c>
      <c r="AB107" s="30">
        <v>0</v>
      </c>
      <c r="AC107" s="31">
        <v>0</v>
      </c>
      <c r="AD107" s="30">
        <v>0</v>
      </c>
      <c r="AE107" s="59">
        <v>0</v>
      </c>
      <c r="AF107" s="81">
        <v>0</v>
      </c>
      <c r="AG107" s="31">
        <v>0</v>
      </c>
      <c r="AH107" s="32">
        <v>0</v>
      </c>
      <c r="AI107" s="59">
        <v>0</v>
      </c>
      <c r="AJ107" s="95">
        <v>0</v>
      </c>
      <c r="AK107" s="96">
        <v>0</v>
      </c>
      <c r="AL107" s="97">
        <v>0</v>
      </c>
      <c r="AM107" s="98">
        <v>0</v>
      </c>
      <c r="AN107" s="95">
        <v>0</v>
      </c>
      <c r="AO107" s="96">
        <v>0</v>
      </c>
      <c r="AP107" s="77">
        <v>0</v>
      </c>
      <c r="AQ107" s="78">
        <v>0</v>
      </c>
      <c r="AR107" s="81">
        <v>0</v>
      </c>
      <c r="AS107" s="31">
        <v>0</v>
      </c>
      <c r="AT107" s="32"/>
      <c r="AU107" s="59"/>
      <c r="AV107" s="81">
        <v>0</v>
      </c>
      <c r="AW107" s="31">
        <v>0</v>
      </c>
      <c r="AX107" s="32">
        <v>0</v>
      </c>
      <c r="AY107" s="59">
        <v>0</v>
      </c>
      <c r="AZ107" s="81">
        <v>0</v>
      </c>
      <c r="BA107" s="31">
        <v>0</v>
      </c>
      <c r="BB107" s="32">
        <v>0</v>
      </c>
      <c r="BC107" s="31">
        <v>0</v>
      </c>
      <c r="BD107" s="77">
        <f t="shared" si="25"/>
        <v>0</v>
      </c>
      <c r="BE107" s="78">
        <f t="shared" si="26"/>
        <v>0</v>
      </c>
    </row>
    <row r="108" spans="1:57" ht="12.75" customHeight="1" x14ac:dyDescent="0.25">
      <c r="A108" s="19" t="s">
        <v>337</v>
      </c>
      <c r="B108" s="20" t="s">
        <v>338</v>
      </c>
      <c r="C108" s="21" t="s">
        <v>339</v>
      </c>
      <c r="D108" s="90">
        <v>0</v>
      </c>
      <c r="E108" s="91">
        <v>0</v>
      </c>
      <c r="F108" s="30">
        <v>0</v>
      </c>
      <c r="G108" s="31">
        <v>0</v>
      </c>
      <c r="H108" s="92">
        <v>0</v>
      </c>
      <c r="I108" s="93">
        <v>0</v>
      </c>
      <c r="J108" s="34">
        <v>0</v>
      </c>
      <c r="K108" s="35">
        <v>0</v>
      </c>
      <c r="L108" s="30">
        <v>0</v>
      </c>
      <c r="M108" s="31">
        <v>0</v>
      </c>
      <c r="N108" s="30">
        <v>0</v>
      </c>
      <c r="O108" s="31">
        <v>0</v>
      </c>
      <c r="P108" s="34">
        <v>0</v>
      </c>
      <c r="Q108" s="35">
        <v>0</v>
      </c>
      <c r="R108" s="30">
        <v>5703</v>
      </c>
      <c r="S108" s="31">
        <v>8541</v>
      </c>
      <c r="T108" s="30">
        <v>0</v>
      </c>
      <c r="U108" s="31">
        <v>0</v>
      </c>
      <c r="V108" s="32">
        <v>0</v>
      </c>
      <c r="W108" s="31">
        <v>0</v>
      </c>
      <c r="X108" s="30">
        <v>0</v>
      </c>
      <c r="Y108" s="31">
        <v>0</v>
      </c>
      <c r="Z108" s="119">
        <v>992</v>
      </c>
      <c r="AA108" s="35">
        <v>1899</v>
      </c>
      <c r="AB108" s="30">
        <v>0</v>
      </c>
      <c r="AC108" s="31">
        <v>0</v>
      </c>
      <c r="AD108" s="30">
        <v>0</v>
      </c>
      <c r="AE108" s="59">
        <v>0</v>
      </c>
      <c r="AF108" s="81">
        <v>0</v>
      </c>
      <c r="AG108" s="31">
        <v>0</v>
      </c>
      <c r="AH108" s="32">
        <v>0</v>
      </c>
      <c r="AI108" s="59">
        <v>0</v>
      </c>
      <c r="AJ108" s="95">
        <v>0</v>
      </c>
      <c r="AK108" s="96">
        <v>0</v>
      </c>
      <c r="AL108" s="97">
        <v>0</v>
      </c>
      <c r="AM108" s="98">
        <v>0</v>
      </c>
      <c r="AN108" s="95">
        <v>0</v>
      </c>
      <c r="AO108" s="96">
        <v>0</v>
      </c>
      <c r="AP108" s="77">
        <v>0</v>
      </c>
      <c r="AQ108" s="78">
        <v>0</v>
      </c>
      <c r="AR108" s="81">
        <v>0</v>
      </c>
      <c r="AS108" s="31">
        <v>0</v>
      </c>
      <c r="AT108" s="32"/>
      <c r="AU108" s="59"/>
      <c r="AV108" s="81">
        <v>0</v>
      </c>
      <c r="AW108" s="31">
        <v>0</v>
      </c>
      <c r="AX108" s="32">
        <v>0</v>
      </c>
      <c r="AY108" s="59">
        <v>0</v>
      </c>
      <c r="AZ108" s="81">
        <v>0</v>
      </c>
      <c r="BA108" s="31">
        <v>0</v>
      </c>
      <c r="BB108" s="32">
        <v>0</v>
      </c>
      <c r="BC108" s="31">
        <v>0</v>
      </c>
      <c r="BD108" s="77">
        <f t="shared" si="25"/>
        <v>6695</v>
      </c>
      <c r="BE108" s="78">
        <f t="shared" si="26"/>
        <v>10440</v>
      </c>
    </row>
    <row r="109" spans="1:57" ht="12.75" customHeight="1" x14ac:dyDescent="0.25">
      <c r="A109" s="19" t="s">
        <v>340</v>
      </c>
      <c r="B109" s="43" t="s">
        <v>341</v>
      </c>
      <c r="C109" s="21" t="s">
        <v>342</v>
      </c>
      <c r="D109" s="90">
        <v>951</v>
      </c>
      <c r="E109" s="91">
        <v>951</v>
      </c>
      <c r="F109" s="30">
        <v>0</v>
      </c>
      <c r="G109" s="31">
        <v>0</v>
      </c>
      <c r="H109" s="92">
        <v>0</v>
      </c>
      <c r="I109" s="93">
        <v>0</v>
      </c>
      <c r="J109" s="34">
        <v>832000</v>
      </c>
      <c r="K109" s="35">
        <v>744000</v>
      </c>
      <c r="L109" s="30">
        <v>0</v>
      </c>
      <c r="M109" s="31">
        <v>0</v>
      </c>
      <c r="N109" s="30">
        <v>0</v>
      </c>
      <c r="O109" s="31">
        <v>0</v>
      </c>
      <c r="P109" s="34">
        <v>0</v>
      </c>
      <c r="Q109" s="35">
        <v>0</v>
      </c>
      <c r="R109" s="30">
        <v>0</v>
      </c>
      <c r="S109" s="31">
        <v>0</v>
      </c>
      <c r="T109" s="30">
        <v>0</v>
      </c>
      <c r="U109" s="31">
        <v>0</v>
      </c>
      <c r="V109" s="32">
        <v>0</v>
      </c>
      <c r="W109" s="31">
        <v>0</v>
      </c>
      <c r="X109" s="30">
        <v>0</v>
      </c>
      <c r="Y109" s="31">
        <v>0</v>
      </c>
      <c r="Z109" s="119">
        <v>0</v>
      </c>
      <c r="AA109" s="35">
        <v>0</v>
      </c>
      <c r="AB109" s="30">
        <v>0</v>
      </c>
      <c r="AC109" s="31">
        <v>0</v>
      </c>
      <c r="AD109" s="30">
        <v>0</v>
      </c>
      <c r="AE109" s="59">
        <v>0</v>
      </c>
      <c r="AF109" s="81">
        <v>0</v>
      </c>
      <c r="AG109" s="31">
        <v>0</v>
      </c>
      <c r="AH109" s="32">
        <v>269</v>
      </c>
      <c r="AI109" s="59">
        <v>269</v>
      </c>
      <c r="AJ109" s="95">
        <v>0</v>
      </c>
      <c r="AK109" s="96">
        <v>0</v>
      </c>
      <c r="AL109" s="97">
        <v>0</v>
      </c>
      <c r="AM109" s="98">
        <v>0</v>
      </c>
      <c r="AN109" s="95">
        <v>0</v>
      </c>
      <c r="AO109" s="96">
        <v>1415</v>
      </c>
      <c r="AP109" s="77">
        <v>1452</v>
      </c>
      <c r="AQ109" s="78">
        <v>1421</v>
      </c>
      <c r="AR109" s="81">
        <v>0</v>
      </c>
      <c r="AS109" s="31">
        <v>0</v>
      </c>
      <c r="AT109" s="32"/>
      <c r="AU109" s="59"/>
      <c r="AV109" s="81">
        <v>0</v>
      </c>
      <c r="AW109" s="31">
        <v>0</v>
      </c>
      <c r="AX109" s="32">
        <v>0</v>
      </c>
      <c r="AY109" s="59">
        <v>0</v>
      </c>
      <c r="AZ109" s="81">
        <v>0</v>
      </c>
      <c r="BA109" s="31">
        <v>0</v>
      </c>
      <c r="BB109" s="32">
        <v>0</v>
      </c>
      <c r="BC109" s="31">
        <v>0</v>
      </c>
      <c r="BD109" s="77">
        <f t="shared" si="25"/>
        <v>834672</v>
      </c>
      <c r="BE109" s="78">
        <f t="shared" si="26"/>
        <v>748056</v>
      </c>
    </row>
    <row r="110" spans="1:57" ht="12.75" customHeight="1" x14ac:dyDescent="0.25">
      <c r="A110" s="33" t="s">
        <v>343</v>
      </c>
      <c r="B110" s="20" t="s">
        <v>344</v>
      </c>
      <c r="C110" s="21" t="s">
        <v>345</v>
      </c>
      <c r="D110" s="27">
        <f>SUM(D111:D133)</f>
        <v>1095058</v>
      </c>
      <c r="E110" s="26">
        <f t="shared" ref="E110:BE110" si="33">SUM(E111:E133)</f>
        <v>1437556</v>
      </c>
      <c r="F110" s="29">
        <f t="shared" si="33"/>
        <v>99554</v>
      </c>
      <c r="G110" s="26">
        <f t="shared" si="33"/>
        <v>106350</v>
      </c>
      <c r="H110" s="29">
        <f t="shared" si="33"/>
        <v>65428</v>
      </c>
      <c r="I110" s="26">
        <f t="shared" si="33"/>
        <v>75075</v>
      </c>
      <c r="J110" s="29">
        <f t="shared" si="33"/>
        <v>397261</v>
      </c>
      <c r="K110" s="26">
        <f t="shared" si="33"/>
        <v>472790</v>
      </c>
      <c r="L110" s="29">
        <f t="shared" si="33"/>
        <v>341070</v>
      </c>
      <c r="M110" s="26">
        <f t="shared" si="33"/>
        <v>585518</v>
      </c>
      <c r="N110" s="29">
        <f t="shared" si="33"/>
        <v>72339.19</v>
      </c>
      <c r="O110" s="26">
        <f t="shared" si="33"/>
        <v>149735</v>
      </c>
      <c r="P110" s="29">
        <f t="shared" si="33"/>
        <v>77934</v>
      </c>
      <c r="Q110" s="26">
        <f t="shared" si="33"/>
        <v>126759</v>
      </c>
      <c r="R110" s="29">
        <f t="shared" si="33"/>
        <v>105998</v>
      </c>
      <c r="S110" s="26">
        <f t="shared" si="33"/>
        <v>96777</v>
      </c>
      <c r="T110" s="29">
        <f t="shared" si="33"/>
        <v>37495</v>
      </c>
      <c r="U110" s="26">
        <f t="shared" si="33"/>
        <v>36510</v>
      </c>
      <c r="V110" s="27">
        <f t="shared" si="33"/>
        <v>617024.31000000006</v>
      </c>
      <c r="W110" s="26">
        <f t="shared" si="33"/>
        <v>1326866.6000000001</v>
      </c>
      <c r="X110" s="27">
        <f t="shared" si="33"/>
        <v>177589</v>
      </c>
      <c r="Y110" s="26">
        <f t="shared" si="33"/>
        <v>277261</v>
      </c>
      <c r="Z110" s="27">
        <f t="shared" si="33"/>
        <v>169761</v>
      </c>
      <c r="AA110" s="26">
        <f t="shared" si="33"/>
        <v>188462</v>
      </c>
      <c r="AB110" s="29">
        <f t="shared" si="33"/>
        <v>89040.98</v>
      </c>
      <c r="AC110" s="26">
        <f t="shared" si="33"/>
        <v>104409</v>
      </c>
      <c r="AD110" s="29">
        <f t="shared" si="33"/>
        <v>100018</v>
      </c>
      <c r="AE110" s="28">
        <f t="shared" si="33"/>
        <v>84833</v>
      </c>
      <c r="AF110" s="25">
        <f t="shared" si="33"/>
        <v>314701</v>
      </c>
      <c r="AG110" s="26">
        <f t="shared" si="33"/>
        <v>349297</v>
      </c>
      <c r="AH110" s="27">
        <f t="shared" si="33"/>
        <v>171029</v>
      </c>
      <c r="AI110" s="28">
        <f t="shared" si="33"/>
        <v>181730</v>
      </c>
      <c r="AJ110" s="25">
        <f t="shared" si="33"/>
        <v>66414</v>
      </c>
      <c r="AK110" s="26">
        <f t="shared" si="33"/>
        <v>95504</v>
      </c>
      <c r="AL110" s="27">
        <f t="shared" si="33"/>
        <v>93843</v>
      </c>
      <c r="AM110" s="28">
        <f t="shared" si="33"/>
        <v>107410</v>
      </c>
      <c r="AN110" s="25">
        <f t="shared" si="33"/>
        <v>205329</v>
      </c>
      <c r="AO110" s="26">
        <f t="shared" si="33"/>
        <v>230504</v>
      </c>
      <c r="AP110" s="27">
        <f t="shared" si="33"/>
        <v>215762</v>
      </c>
      <c r="AQ110" s="28">
        <f t="shared" si="33"/>
        <v>296383</v>
      </c>
      <c r="AR110" s="25">
        <f t="shared" si="33"/>
        <v>54759.829999999994</v>
      </c>
      <c r="AS110" s="26">
        <f t="shared" si="33"/>
        <v>68648.98000000001</v>
      </c>
      <c r="AT110" s="27">
        <v>7229</v>
      </c>
      <c r="AU110" s="28">
        <v>6911</v>
      </c>
      <c r="AV110" s="25">
        <f t="shared" si="33"/>
        <v>15267</v>
      </c>
      <c r="AW110" s="26">
        <f t="shared" si="33"/>
        <v>13670</v>
      </c>
      <c r="AX110" s="25">
        <f t="shared" si="33"/>
        <v>16494.57</v>
      </c>
      <c r="AY110" s="28">
        <f t="shared" si="33"/>
        <v>26465.760000000002</v>
      </c>
      <c r="AZ110" s="25">
        <f t="shared" si="33"/>
        <v>18116</v>
      </c>
      <c r="BA110" s="26">
        <f t="shared" si="33"/>
        <v>25859</v>
      </c>
      <c r="BB110" s="27">
        <f t="shared" si="33"/>
        <v>12465.491999999998</v>
      </c>
      <c r="BC110" s="26">
        <f t="shared" si="33"/>
        <v>12119.255999999999</v>
      </c>
      <c r="BD110" s="27">
        <f t="shared" si="33"/>
        <v>4636979.3720000004</v>
      </c>
      <c r="BE110" s="26">
        <f t="shared" si="33"/>
        <v>6483402.5959999999</v>
      </c>
    </row>
    <row r="111" spans="1:57" ht="12.75" customHeight="1" x14ac:dyDescent="0.25">
      <c r="A111" s="19" t="s">
        <v>346</v>
      </c>
      <c r="B111" s="20" t="s">
        <v>347</v>
      </c>
      <c r="C111" s="21" t="s">
        <v>348</v>
      </c>
      <c r="D111" s="90">
        <v>72154</v>
      </c>
      <c r="E111" s="91">
        <v>93623</v>
      </c>
      <c r="F111" s="30">
        <v>24000</v>
      </c>
      <c r="G111" s="31">
        <v>22548</v>
      </c>
      <c r="H111" s="92">
        <v>12626</v>
      </c>
      <c r="I111" s="93">
        <v>19919</v>
      </c>
      <c r="J111" s="34">
        <v>56697</v>
      </c>
      <c r="K111" s="35">
        <v>57468</v>
      </c>
      <c r="L111" s="30">
        <v>36724</v>
      </c>
      <c r="M111" s="31">
        <v>77928</v>
      </c>
      <c r="N111" s="30">
        <v>24633.11</v>
      </c>
      <c r="O111" s="31">
        <v>98868</v>
      </c>
      <c r="P111" s="34">
        <v>4263</v>
      </c>
      <c r="Q111" s="35">
        <v>4073</v>
      </c>
      <c r="R111" s="30">
        <v>2309</v>
      </c>
      <c r="S111" s="31">
        <v>5624</v>
      </c>
      <c r="T111" s="30">
        <v>2198</v>
      </c>
      <c r="U111" s="31">
        <v>2238</v>
      </c>
      <c r="V111" s="32">
        <v>165066.09</v>
      </c>
      <c r="W111" s="31">
        <v>298889.42</v>
      </c>
      <c r="X111" s="30">
        <v>13685</v>
      </c>
      <c r="Y111" s="31">
        <v>23061</v>
      </c>
      <c r="Z111" s="34">
        <v>38133</v>
      </c>
      <c r="AA111" s="35">
        <v>37422</v>
      </c>
      <c r="AB111" s="30">
        <v>10845.1</v>
      </c>
      <c r="AC111" s="31">
        <v>9169</v>
      </c>
      <c r="AD111" s="30">
        <v>28373</v>
      </c>
      <c r="AE111" s="59">
        <v>11845</v>
      </c>
      <c r="AF111" s="81">
        <v>48006</v>
      </c>
      <c r="AG111" s="31">
        <v>51612</v>
      </c>
      <c r="AH111" s="32">
        <v>41313</v>
      </c>
      <c r="AI111" s="59">
        <v>35740</v>
      </c>
      <c r="AJ111" s="95">
        <v>17775</v>
      </c>
      <c r="AK111" s="96">
        <v>29668</v>
      </c>
      <c r="AL111" s="97">
        <v>11251</v>
      </c>
      <c r="AM111" s="98">
        <v>14047</v>
      </c>
      <c r="AN111" s="95">
        <v>55728</v>
      </c>
      <c r="AO111" s="96">
        <v>69463</v>
      </c>
      <c r="AP111" s="77">
        <v>33706</v>
      </c>
      <c r="AQ111" s="78">
        <v>44885</v>
      </c>
      <c r="AR111" s="81">
        <v>19183.66</v>
      </c>
      <c r="AS111" s="31">
        <v>13097.07</v>
      </c>
      <c r="AT111" s="32">
        <v>2064</v>
      </c>
      <c r="AU111" s="59">
        <v>1808</v>
      </c>
      <c r="AV111" s="81">
        <v>2295</v>
      </c>
      <c r="AW111" s="31">
        <v>3784</v>
      </c>
      <c r="AX111" s="30">
        <v>668.38</v>
      </c>
      <c r="AY111" s="30">
        <v>6301.97</v>
      </c>
      <c r="AZ111" s="81">
        <v>1660</v>
      </c>
      <c r="BA111" s="31">
        <v>925</v>
      </c>
      <c r="BB111" s="116">
        <v>305.88799999999998</v>
      </c>
      <c r="BC111" s="117">
        <v>457.214</v>
      </c>
      <c r="BD111" s="77">
        <f t="shared" si="25"/>
        <v>725662.228</v>
      </c>
      <c r="BE111" s="78">
        <f t="shared" si="26"/>
        <v>1034463.674</v>
      </c>
    </row>
    <row r="112" spans="1:57" ht="12.75" customHeight="1" x14ac:dyDescent="0.25">
      <c r="A112" s="19" t="s">
        <v>349</v>
      </c>
      <c r="B112" s="20" t="s">
        <v>350</v>
      </c>
      <c r="C112" s="21" t="s">
        <v>351</v>
      </c>
      <c r="D112" s="90">
        <v>0</v>
      </c>
      <c r="E112" s="91">
        <v>0</v>
      </c>
      <c r="F112" s="30">
        <v>0</v>
      </c>
      <c r="G112" s="31">
        <v>0</v>
      </c>
      <c r="H112" s="92">
        <v>0</v>
      </c>
      <c r="I112" s="93">
        <v>0</v>
      </c>
      <c r="J112" s="34">
        <v>0</v>
      </c>
      <c r="K112" s="35">
        <v>0</v>
      </c>
      <c r="L112" s="30">
        <v>0</v>
      </c>
      <c r="M112" s="31">
        <v>0</v>
      </c>
      <c r="N112" s="30">
        <v>0</v>
      </c>
      <c r="O112" s="31">
        <v>0</v>
      </c>
      <c r="P112" s="34">
        <v>0</v>
      </c>
      <c r="Q112" s="35">
        <v>0</v>
      </c>
      <c r="R112" s="30">
        <v>0</v>
      </c>
      <c r="S112" s="31">
        <v>0</v>
      </c>
      <c r="T112" s="99">
        <v>0</v>
      </c>
      <c r="U112" s="31">
        <v>0</v>
      </c>
      <c r="V112" s="32">
        <v>0</v>
      </c>
      <c r="W112" s="31">
        <v>0</v>
      </c>
      <c r="X112" s="30">
        <v>0</v>
      </c>
      <c r="Y112" s="31">
        <v>0</v>
      </c>
      <c r="Z112" s="34">
        <v>0</v>
      </c>
      <c r="AA112" s="35">
        <v>0</v>
      </c>
      <c r="AB112" s="30">
        <v>0</v>
      </c>
      <c r="AC112" s="31">
        <v>0</v>
      </c>
      <c r="AD112" s="30">
        <v>0</v>
      </c>
      <c r="AE112" s="59">
        <v>0</v>
      </c>
      <c r="AF112" s="81">
        <v>0</v>
      </c>
      <c r="AG112" s="31">
        <v>0</v>
      </c>
      <c r="AH112" s="32">
        <v>0</v>
      </c>
      <c r="AI112" s="59">
        <v>0</v>
      </c>
      <c r="AJ112" s="95">
        <v>0</v>
      </c>
      <c r="AK112" s="96">
        <v>0</v>
      </c>
      <c r="AL112" s="97">
        <v>0</v>
      </c>
      <c r="AM112" s="98">
        <v>0</v>
      </c>
      <c r="AN112" s="95">
        <v>0</v>
      </c>
      <c r="AO112" s="96">
        <v>0</v>
      </c>
      <c r="AP112" s="77">
        <v>0</v>
      </c>
      <c r="AQ112" s="78">
        <v>0</v>
      </c>
      <c r="AR112" s="81">
        <v>0</v>
      </c>
      <c r="AS112" s="31">
        <v>0</v>
      </c>
      <c r="AT112" s="32"/>
      <c r="AU112" s="59"/>
      <c r="AV112" s="81">
        <v>0</v>
      </c>
      <c r="AW112" s="31">
        <v>0</v>
      </c>
      <c r="AX112" s="30">
        <v>0</v>
      </c>
      <c r="AY112" s="31">
        <v>0</v>
      </c>
      <c r="AZ112" s="81">
        <v>0</v>
      </c>
      <c r="BA112" s="31">
        <v>0</v>
      </c>
      <c r="BB112" s="116">
        <v>0</v>
      </c>
      <c r="BC112" s="117">
        <v>0</v>
      </c>
      <c r="BD112" s="77">
        <f t="shared" si="25"/>
        <v>0</v>
      </c>
      <c r="BE112" s="78">
        <f t="shared" si="26"/>
        <v>0</v>
      </c>
    </row>
    <row r="113" spans="1:57" ht="12.75" customHeight="1" x14ac:dyDescent="0.25">
      <c r="A113" s="19" t="s">
        <v>352</v>
      </c>
      <c r="B113" s="20" t="s">
        <v>353</v>
      </c>
      <c r="C113" s="21" t="s">
        <v>354</v>
      </c>
      <c r="D113" s="90">
        <v>54689</v>
      </c>
      <c r="E113" s="91">
        <v>53536</v>
      </c>
      <c r="F113" s="30">
        <v>271</v>
      </c>
      <c r="G113" s="31">
        <v>972</v>
      </c>
      <c r="H113" s="92">
        <v>56</v>
      </c>
      <c r="I113" s="93">
        <v>36</v>
      </c>
      <c r="J113" s="34">
        <v>8548</v>
      </c>
      <c r="K113" s="35">
        <v>8803</v>
      </c>
      <c r="L113" s="30">
        <v>24215</v>
      </c>
      <c r="M113" s="31">
        <v>38401</v>
      </c>
      <c r="N113" s="30">
        <v>267.67</v>
      </c>
      <c r="O113" s="31">
        <v>295</v>
      </c>
      <c r="P113" s="34">
        <v>2765</v>
      </c>
      <c r="Q113" s="35">
        <v>2746</v>
      </c>
      <c r="R113" s="30">
        <v>71354</v>
      </c>
      <c r="S113" s="31">
        <v>52900</v>
      </c>
      <c r="T113" s="99">
        <v>1201</v>
      </c>
      <c r="U113" s="31">
        <v>606</v>
      </c>
      <c r="V113" s="32">
        <v>130355.43</v>
      </c>
      <c r="W113" s="31">
        <v>111135.4</v>
      </c>
      <c r="X113" s="30">
        <v>1986</v>
      </c>
      <c r="Y113" s="31">
        <v>1370</v>
      </c>
      <c r="Z113" s="34">
        <v>12559</v>
      </c>
      <c r="AA113" s="35">
        <v>191</v>
      </c>
      <c r="AB113" s="30">
        <v>2594.4299999999998</v>
      </c>
      <c r="AC113" s="31">
        <v>3280</v>
      </c>
      <c r="AD113" s="30">
        <v>29</v>
      </c>
      <c r="AE113" s="59">
        <v>44</v>
      </c>
      <c r="AF113" s="81">
        <v>19145</v>
      </c>
      <c r="AG113" s="31">
        <v>20637</v>
      </c>
      <c r="AH113" s="32">
        <v>8257</v>
      </c>
      <c r="AI113" s="59">
        <v>8689</v>
      </c>
      <c r="AJ113" s="95">
        <v>100</v>
      </c>
      <c r="AK113" s="96">
        <v>190</v>
      </c>
      <c r="AL113" s="97">
        <v>950</v>
      </c>
      <c r="AM113" s="98">
        <v>1610</v>
      </c>
      <c r="AN113" s="95">
        <v>5352</v>
      </c>
      <c r="AO113" s="96">
        <v>8140</v>
      </c>
      <c r="AP113" s="77">
        <v>76323</v>
      </c>
      <c r="AQ113" s="78">
        <v>131801</v>
      </c>
      <c r="AR113" s="81">
        <v>65.89</v>
      </c>
      <c r="AS113" s="31">
        <v>68</v>
      </c>
      <c r="AT113" s="32">
        <v>50</v>
      </c>
      <c r="AU113" s="59">
        <v>9</v>
      </c>
      <c r="AV113" s="81">
        <v>215</v>
      </c>
      <c r="AW113" s="31">
        <v>27</v>
      </c>
      <c r="AX113" s="30">
        <v>0</v>
      </c>
      <c r="AY113" s="31">
        <v>0</v>
      </c>
      <c r="AZ113" s="81">
        <v>1968</v>
      </c>
      <c r="BA113" s="31">
        <v>9485</v>
      </c>
      <c r="BB113" s="116">
        <v>438.4</v>
      </c>
      <c r="BC113" s="117">
        <v>366.85500000000002</v>
      </c>
      <c r="BD113" s="77">
        <f t="shared" si="25"/>
        <v>423754.81999999995</v>
      </c>
      <c r="BE113" s="78">
        <f t="shared" si="26"/>
        <v>455338.255</v>
      </c>
    </row>
    <row r="114" spans="1:57" ht="12.75" customHeight="1" x14ac:dyDescent="0.25">
      <c r="A114" s="19" t="s">
        <v>355</v>
      </c>
      <c r="B114" s="20" t="s">
        <v>356</v>
      </c>
      <c r="C114" s="21" t="s">
        <v>357</v>
      </c>
      <c r="D114" s="90">
        <v>9712</v>
      </c>
      <c r="E114" s="91">
        <v>11091</v>
      </c>
      <c r="F114" s="30">
        <v>28</v>
      </c>
      <c r="G114" s="31">
        <v>33</v>
      </c>
      <c r="H114" s="92">
        <v>11174</v>
      </c>
      <c r="I114" s="93">
        <v>10191</v>
      </c>
      <c r="J114" s="34">
        <v>9745</v>
      </c>
      <c r="K114" s="35">
        <v>10942</v>
      </c>
      <c r="L114" s="30">
        <v>18366</v>
      </c>
      <c r="M114" s="31">
        <v>18320</v>
      </c>
      <c r="N114" s="30">
        <v>1436.29</v>
      </c>
      <c r="O114" s="31">
        <v>1339</v>
      </c>
      <c r="P114" s="34">
        <v>3</v>
      </c>
      <c r="Q114" s="35">
        <v>5</v>
      </c>
      <c r="R114" s="30">
        <v>5991</v>
      </c>
      <c r="S114" s="31">
        <v>5151</v>
      </c>
      <c r="T114" s="99">
        <v>14521</v>
      </c>
      <c r="U114" s="31">
        <v>14869</v>
      </c>
      <c r="V114" s="32">
        <v>28035.49</v>
      </c>
      <c r="W114" s="31">
        <v>577436.25</v>
      </c>
      <c r="X114" s="30">
        <v>1</v>
      </c>
      <c r="Y114" s="31">
        <v>79</v>
      </c>
      <c r="Z114" s="34">
        <v>6386</v>
      </c>
      <c r="AA114" s="35">
        <v>22961</v>
      </c>
      <c r="AB114" s="30">
        <v>1949.29</v>
      </c>
      <c r="AC114" s="31">
        <v>1942</v>
      </c>
      <c r="AD114" s="30">
        <v>20888</v>
      </c>
      <c r="AE114" s="59">
        <v>18307</v>
      </c>
      <c r="AF114" s="81">
        <v>3840</v>
      </c>
      <c r="AG114" s="31">
        <v>5332</v>
      </c>
      <c r="AH114" s="32">
        <v>800</v>
      </c>
      <c r="AI114" s="59">
        <v>788</v>
      </c>
      <c r="AJ114" s="95">
        <v>1895</v>
      </c>
      <c r="AK114" s="96">
        <v>2330</v>
      </c>
      <c r="AL114" s="97">
        <v>20302</v>
      </c>
      <c r="AM114" s="98">
        <v>20684</v>
      </c>
      <c r="AN114" s="95">
        <v>26391</v>
      </c>
      <c r="AO114" s="96">
        <v>23820</v>
      </c>
      <c r="AP114" s="77">
        <v>11031</v>
      </c>
      <c r="AQ114" s="78">
        <v>11279</v>
      </c>
      <c r="AR114" s="81">
        <v>242.16</v>
      </c>
      <c r="AS114" s="31">
        <v>262.62</v>
      </c>
      <c r="AT114" s="32"/>
      <c r="AU114" s="59"/>
      <c r="AV114" s="81">
        <v>0</v>
      </c>
      <c r="AW114" s="31">
        <v>4</v>
      </c>
      <c r="AX114" s="30">
        <v>7252.24</v>
      </c>
      <c r="AY114" s="30">
        <v>9245.25</v>
      </c>
      <c r="AZ114" s="81">
        <v>297</v>
      </c>
      <c r="BA114" s="31">
        <v>444</v>
      </c>
      <c r="BB114" s="116">
        <v>0</v>
      </c>
      <c r="BC114" s="117">
        <v>0</v>
      </c>
      <c r="BD114" s="77">
        <f t="shared" si="25"/>
        <v>200286.47</v>
      </c>
      <c r="BE114" s="78">
        <f t="shared" si="26"/>
        <v>766855.12</v>
      </c>
    </row>
    <row r="115" spans="1:57" ht="12.75" customHeight="1" x14ac:dyDescent="0.25">
      <c r="A115" s="19" t="s">
        <v>358</v>
      </c>
      <c r="B115" s="20" t="s">
        <v>359</v>
      </c>
      <c r="C115" s="21" t="s">
        <v>360</v>
      </c>
      <c r="D115" s="90">
        <v>300410</v>
      </c>
      <c r="E115" s="91">
        <v>320900</v>
      </c>
      <c r="F115" s="30">
        <v>39158</v>
      </c>
      <c r="G115" s="31">
        <v>42037</v>
      </c>
      <c r="H115" s="92">
        <v>331</v>
      </c>
      <c r="I115" s="93">
        <v>363</v>
      </c>
      <c r="J115" s="34">
        <v>1351</v>
      </c>
      <c r="K115" s="35">
        <v>1006</v>
      </c>
      <c r="L115" s="30">
        <v>0</v>
      </c>
      <c r="M115" s="31">
        <v>0</v>
      </c>
      <c r="N115" s="30">
        <v>1193.8599999999999</v>
      </c>
      <c r="O115" s="31">
        <v>1003</v>
      </c>
      <c r="P115" s="34">
        <v>28883</v>
      </c>
      <c r="Q115" s="35">
        <v>31196</v>
      </c>
      <c r="R115" s="30">
        <v>-1</v>
      </c>
      <c r="S115" s="31">
        <v>88</v>
      </c>
      <c r="T115" s="99">
        <v>1523</v>
      </c>
      <c r="U115" s="31">
        <v>1167</v>
      </c>
      <c r="V115" s="32">
        <v>4025.53</v>
      </c>
      <c r="W115" s="31">
        <v>4488.3</v>
      </c>
      <c r="X115" s="30">
        <v>142</v>
      </c>
      <c r="Y115" s="31">
        <v>211</v>
      </c>
      <c r="Z115" s="34">
        <v>23</v>
      </c>
      <c r="AA115" s="35">
        <v>31</v>
      </c>
      <c r="AB115" s="30">
        <v>1115.54</v>
      </c>
      <c r="AC115" s="31">
        <v>1423</v>
      </c>
      <c r="AD115" s="30">
        <v>27996</v>
      </c>
      <c r="AE115" s="59">
        <v>30372</v>
      </c>
      <c r="AF115" s="81">
        <v>112155</v>
      </c>
      <c r="AG115" s="31">
        <v>120243</v>
      </c>
      <c r="AH115" s="32">
        <v>61539</v>
      </c>
      <c r="AI115" s="59">
        <v>69455</v>
      </c>
      <c r="AJ115" s="95">
        <v>263</v>
      </c>
      <c r="AK115" s="96">
        <v>236</v>
      </c>
      <c r="AL115" s="97">
        <v>33862</v>
      </c>
      <c r="AM115" s="98">
        <v>38654</v>
      </c>
      <c r="AN115" s="95">
        <v>6555</v>
      </c>
      <c r="AO115" s="96">
        <v>6972</v>
      </c>
      <c r="AP115" s="77">
        <v>40960</v>
      </c>
      <c r="AQ115" s="78">
        <v>47088</v>
      </c>
      <c r="AR115" s="81">
        <v>16077.12</v>
      </c>
      <c r="AS115" s="31">
        <v>18670.400000000001</v>
      </c>
      <c r="AT115" s="32">
        <v>2737</v>
      </c>
      <c r="AU115" s="59">
        <v>2696</v>
      </c>
      <c r="AV115" s="81">
        <v>4320</v>
      </c>
      <c r="AW115" s="31">
        <v>4407</v>
      </c>
      <c r="AX115" s="30">
        <v>550.4</v>
      </c>
      <c r="AY115" s="30">
        <v>461.49</v>
      </c>
      <c r="AZ115" s="81">
        <v>0</v>
      </c>
      <c r="BA115" s="31">
        <v>0</v>
      </c>
      <c r="BB115" s="116">
        <v>4637.5050000000001</v>
      </c>
      <c r="BC115" s="117">
        <v>4899.9849999999997</v>
      </c>
      <c r="BD115" s="77">
        <f t="shared" si="25"/>
        <v>689806.95500000007</v>
      </c>
      <c r="BE115" s="78">
        <f t="shared" si="26"/>
        <v>748068.17500000005</v>
      </c>
    </row>
    <row r="116" spans="1:57" ht="12.75" customHeight="1" x14ac:dyDescent="0.25">
      <c r="A116" s="19" t="s">
        <v>361</v>
      </c>
      <c r="B116" s="20" t="s">
        <v>362</v>
      </c>
      <c r="C116" s="21" t="s">
        <v>363</v>
      </c>
      <c r="D116" s="90">
        <v>5371</v>
      </c>
      <c r="E116" s="91">
        <v>7042</v>
      </c>
      <c r="F116" s="30">
        <v>627</v>
      </c>
      <c r="G116" s="31">
        <v>1016</v>
      </c>
      <c r="H116" s="92">
        <v>22122</v>
      </c>
      <c r="I116" s="93">
        <v>24394</v>
      </c>
      <c r="J116" s="34">
        <v>164034</v>
      </c>
      <c r="K116" s="35">
        <v>219856</v>
      </c>
      <c r="L116" s="30">
        <v>85292</v>
      </c>
      <c r="M116" s="31">
        <v>96686</v>
      </c>
      <c r="N116" s="30">
        <v>24421.68</v>
      </c>
      <c r="O116" s="31">
        <v>24473</v>
      </c>
      <c r="P116" s="34">
        <v>293</v>
      </c>
      <c r="Q116" s="35">
        <v>329</v>
      </c>
      <c r="R116" s="30">
        <v>15303</v>
      </c>
      <c r="S116" s="31">
        <v>19152</v>
      </c>
      <c r="T116" s="99">
        <v>8</v>
      </c>
      <c r="U116" s="31">
        <v>1</v>
      </c>
      <c r="V116" s="32">
        <v>161196.54</v>
      </c>
      <c r="W116" s="31">
        <v>177989.75</v>
      </c>
      <c r="X116" s="30">
        <v>15503</v>
      </c>
      <c r="Y116" s="31">
        <v>14480</v>
      </c>
      <c r="Z116" s="34">
        <v>56411</v>
      </c>
      <c r="AA116" s="35">
        <v>64863</v>
      </c>
      <c r="AB116" s="30">
        <v>30715.95</v>
      </c>
      <c r="AC116" s="31">
        <v>42055</v>
      </c>
      <c r="AD116" s="30">
        <v>0</v>
      </c>
      <c r="AE116" s="59">
        <v>78</v>
      </c>
      <c r="AF116" s="81">
        <v>0</v>
      </c>
      <c r="AG116" s="31">
        <v>0</v>
      </c>
      <c r="AH116" s="32">
        <v>2108</v>
      </c>
      <c r="AI116" s="59">
        <v>2330</v>
      </c>
      <c r="AJ116" s="95">
        <v>26097</v>
      </c>
      <c r="AK116" s="96">
        <v>32171</v>
      </c>
      <c r="AL116" s="97">
        <v>1</v>
      </c>
      <c r="AM116" s="98">
        <v>0</v>
      </c>
      <c r="AN116" s="95">
        <v>47804</v>
      </c>
      <c r="AO116" s="96">
        <v>54037</v>
      </c>
      <c r="AP116" s="77">
        <v>429</v>
      </c>
      <c r="AQ116" s="78">
        <v>1154</v>
      </c>
      <c r="AR116" s="81">
        <v>41.14</v>
      </c>
      <c r="AS116" s="31">
        <v>30.43</v>
      </c>
      <c r="AT116" s="32"/>
      <c r="AU116" s="59"/>
      <c r="AV116" s="81">
        <v>31</v>
      </c>
      <c r="AW116" s="31">
        <v>31</v>
      </c>
      <c r="AX116" s="30">
        <v>252.07</v>
      </c>
      <c r="AY116" s="30">
        <v>230.97</v>
      </c>
      <c r="AZ116" s="81">
        <v>6170</v>
      </c>
      <c r="BA116" s="31">
        <v>6946</v>
      </c>
      <c r="BB116" s="116">
        <v>229.637</v>
      </c>
      <c r="BC116" s="117">
        <v>183.398</v>
      </c>
      <c r="BD116" s="77">
        <f t="shared" si="25"/>
        <v>664461.01699999999</v>
      </c>
      <c r="BE116" s="78">
        <f t="shared" si="26"/>
        <v>789528.54799999995</v>
      </c>
    </row>
    <row r="117" spans="1:57" ht="12.75" customHeight="1" x14ac:dyDescent="0.25">
      <c r="A117" s="19" t="s">
        <v>364</v>
      </c>
      <c r="B117" s="20" t="s">
        <v>206</v>
      </c>
      <c r="C117" s="21" t="s">
        <v>365</v>
      </c>
      <c r="D117" s="90">
        <v>169410</v>
      </c>
      <c r="E117" s="91">
        <v>181518</v>
      </c>
      <c r="F117" s="30">
        <v>21958</v>
      </c>
      <c r="G117" s="31">
        <v>23135</v>
      </c>
      <c r="H117" s="92">
        <v>11557</v>
      </c>
      <c r="I117" s="93">
        <v>12438</v>
      </c>
      <c r="J117" s="34">
        <v>85554</v>
      </c>
      <c r="K117" s="35">
        <v>92409</v>
      </c>
      <c r="L117" s="30">
        <v>45726</v>
      </c>
      <c r="M117" s="31">
        <v>51205</v>
      </c>
      <c r="N117" s="30">
        <v>12738.55</v>
      </c>
      <c r="O117" s="31">
        <v>12934</v>
      </c>
      <c r="P117" s="34">
        <v>15695</v>
      </c>
      <c r="Q117" s="35">
        <v>17420</v>
      </c>
      <c r="R117" s="30">
        <v>8395</v>
      </c>
      <c r="S117" s="31">
        <v>10471</v>
      </c>
      <c r="T117" s="99">
        <v>8723</v>
      </c>
      <c r="U117" s="31">
        <v>8717</v>
      </c>
      <c r="V117" s="32">
        <v>78772.87</v>
      </c>
      <c r="W117" s="31">
        <v>88355.58</v>
      </c>
      <c r="X117" s="30">
        <v>24800</v>
      </c>
      <c r="Y117" s="31">
        <v>28505</v>
      </c>
      <c r="Z117" s="34">
        <v>30346</v>
      </c>
      <c r="AA117" s="35">
        <v>34347</v>
      </c>
      <c r="AB117" s="30">
        <v>17050.37</v>
      </c>
      <c r="AC117" s="31">
        <v>24314</v>
      </c>
      <c r="AD117" s="30">
        <v>15359</v>
      </c>
      <c r="AE117" s="59">
        <v>16790</v>
      </c>
      <c r="AF117" s="81">
        <v>61930</v>
      </c>
      <c r="AG117" s="31">
        <v>66430</v>
      </c>
      <c r="AH117" s="32">
        <v>34652</v>
      </c>
      <c r="AI117" s="59">
        <v>38096</v>
      </c>
      <c r="AJ117" s="95">
        <v>13692</v>
      </c>
      <c r="AK117" s="96">
        <v>16369</v>
      </c>
      <c r="AL117" s="97">
        <v>17141</v>
      </c>
      <c r="AM117" s="98">
        <v>19632</v>
      </c>
      <c r="AN117" s="95">
        <v>28094</v>
      </c>
      <c r="AO117" s="96">
        <v>31637</v>
      </c>
      <c r="AP117" s="77">
        <v>22861</v>
      </c>
      <c r="AQ117" s="78">
        <v>27773</v>
      </c>
      <c r="AR117" s="81">
        <v>8713.1</v>
      </c>
      <c r="AS117" s="31">
        <v>10188.35</v>
      </c>
      <c r="AT117" s="32">
        <v>1437</v>
      </c>
      <c r="AU117" s="59">
        <v>1412</v>
      </c>
      <c r="AV117" s="81">
        <v>2401</v>
      </c>
      <c r="AW117" s="31">
        <v>2447</v>
      </c>
      <c r="AX117" s="30">
        <v>4347.41</v>
      </c>
      <c r="AY117" s="30">
        <v>5588.16</v>
      </c>
      <c r="AZ117" s="81">
        <v>3661</v>
      </c>
      <c r="BA117" s="31">
        <v>4102</v>
      </c>
      <c r="BB117" s="116">
        <v>2400.8310000000001</v>
      </c>
      <c r="BC117" s="117">
        <v>2524.8719999999998</v>
      </c>
      <c r="BD117" s="77">
        <f t="shared" si="25"/>
        <v>747415.13100000005</v>
      </c>
      <c r="BE117" s="78">
        <f t="shared" si="26"/>
        <v>828757.96200000006</v>
      </c>
    </row>
    <row r="118" spans="1:57" ht="12.75" customHeight="1" x14ac:dyDescent="0.25">
      <c r="A118" s="19" t="s">
        <v>366</v>
      </c>
      <c r="B118" s="20" t="s">
        <v>209</v>
      </c>
      <c r="C118" s="21" t="s">
        <v>367</v>
      </c>
      <c r="D118" s="90">
        <v>0</v>
      </c>
      <c r="E118" s="91">
        <v>0</v>
      </c>
      <c r="F118" s="30">
        <v>0</v>
      </c>
      <c r="G118" s="31">
        <v>0</v>
      </c>
      <c r="H118" s="92">
        <v>0</v>
      </c>
      <c r="I118" s="93">
        <v>0</v>
      </c>
      <c r="J118" s="34">
        <v>0</v>
      </c>
      <c r="K118" s="35">
        <v>0</v>
      </c>
      <c r="L118" s="30">
        <v>0</v>
      </c>
      <c r="M118" s="31">
        <v>8125</v>
      </c>
      <c r="N118" s="30">
        <v>0</v>
      </c>
      <c r="O118" s="31">
        <v>3418</v>
      </c>
      <c r="P118" s="34">
        <v>0</v>
      </c>
      <c r="Q118" s="35">
        <v>0</v>
      </c>
      <c r="R118" s="30">
        <v>0</v>
      </c>
      <c r="S118" s="31">
        <v>0</v>
      </c>
      <c r="T118" s="99">
        <v>0</v>
      </c>
      <c r="U118" s="31">
        <v>0</v>
      </c>
      <c r="V118" s="32">
        <v>0</v>
      </c>
      <c r="W118" s="31">
        <v>0</v>
      </c>
      <c r="X118" s="30">
        <v>0</v>
      </c>
      <c r="Y118" s="31">
        <v>0</v>
      </c>
      <c r="Z118" s="34">
        <v>227</v>
      </c>
      <c r="AA118" s="35">
        <v>886</v>
      </c>
      <c r="AB118" s="30">
        <v>1999.37</v>
      </c>
      <c r="AC118" s="31">
        <v>0</v>
      </c>
      <c r="AD118" s="30">
        <v>0</v>
      </c>
      <c r="AE118" s="59">
        <v>0</v>
      </c>
      <c r="AF118" s="81">
        <v>1843</v>
      </c>
      <c r="AG118" s="31">
        <v>10777</v>
      </c>
      <c r="AH118" s="32">
        <v>0</v>
      </c>
      <c r="AI118" s="59">
        <v>0</v>
      </c>
      <c r="AJ118" s="95">
        <v>0</v>
      </c>
      <c r="AK118" s="96">
        <v>632</v>
      </c>
      <c r="AL118" s="97">
        <v>0</v>
      </c>
      <c r="AM118" s="98">
        <v>0</v>
      </c>
      <c r="AN118" s="95">
        <v>0</v>
      </c>
      <c r="AO118" s="96">
        <v>0</v>
      </c>
      <c r="AP118" s="77">
        <v>0</v>
      </c>
      <c r="AQ118" s="78">
        <v>0</v>
      </c>
      <c r="AR118" s="81">
        <v>725.26</v>
      </c>
      <c r="AS118" s="31">
        <v>0</v>
      </c>
      <c r="AT118" s="32"/>
      <c r="AU118" s="59"/>
      <c r="AV118" s="81">
        <v>3562</v>
      </c>
      <c r="AW118" s="31">
        <v>0</v>
      </c>
      <c r="AX118" s="30">
        <v>0</v>
      </c>
      <c r="AY118" s="31">
        <v>0</v>
      </c>
      <c r="AZ118" s="81">
        <v>339</v>
      </c>
      <c r="BA118" s="31">
        <v>4</v>
      </c>
      <c r="BB118" s="116">
        <v>0</v>
      </c>
      <c r="BC118" s="117">
        <v>0</v>
      </c>
      <c r="BD118" s="77">
        <f t="shared" si="25"/>
        <v>8695.630000000001</v>
      </c>
      <c r="BE118" s="78">
        <f t="shared" si="26"/>
        <v>23842</v>
      </c>
    </row>
    <row r="119" spans="1:57" ht="12.75" customHeight="1" x14ac:dyDescent="0.25">
      <c r="A119" s="19" t="s">
        <v>368</v>
      </c>
      <c r="B119" s="20" t="s">
        <v>212</v>
      </c>
      <c r="C119" s="21" t="s">
        <v>369</v>
      </c>
      <c r="D119" s="90">
        <v>62274</v>
      </c>
      <c r="E119" s="91">
        <v>67281</v>
      </c>
      <c r="F119" s="30">
        <v>6755</v>
      </c>
      <c r="G119" s="31">
        <v>7323</v>
      </c>
      <c r="H119" s="92">
        <v>3589</v>
      </c>
      <c r="I119" s="93">
        <v>3981</v>
      </c>
      <c r="J119" s="34">
        <v>31565</v>
      </c>
      <c r="K119" s="35">
        <v>34368</v>
      </c>
      <c r="L119" s="30">
        <v>15319</v>
      </c>
      <c r="M119" s="31">
        <v>18257</v>
      </c>
      <c r="N119" s="30">
        <v>3997.93</v>
      </c>
      <c r="O119" s="31">
        <v>4191</v>
      </c>
      <c r="P119" s="34">
        <v>5725</v>
      </c>
      <c r="Q119" s="35">
        <v>6433</v>
      </c>
      <c r="R119" s="30">
        <v>2278</v>
      </c>
      <c r="S119" s="31">
        <v>3247</v>
      </c>
      <c r="T119" s="99">
        <v>2974</v>
      </c>
      <c r="U119" s="31">
        <v>2927</v>
      </c>
      <c r="V119" s="32">
        <v>29570.83</v>
      </c>
      <c r="W119" s="31">
        <v>34567.730000000003</v>
      </c>
      <c r="X119" s="30">
        <v>10111</v>
      </c>
      <c r="Y119" s="31">
        <v>11557</v>
      </c>
      <c r="Z119" s="34">
        <v>9730</v>
      </c>
      <c r="AA119" s="35">
        <v>11656</v>
      </c>
      <c r="AB119" s="30">
        <v>5480.88</v>
      </c>
      <c r="AC119" s="31">
        <v>8814</v>
      </c>
      <c r="AD119" s="30">
        <v>4461</v>
      </c>
      <c r="AE119" s="59">
        <v>5046</v>
      </c>
      <c r="AF119" s="81">
        <v>24189</v>
      </c>
      <c r="AG119" s="31">
        <v>26097</v>
      </c>
      <c r="AH119" s="32">
        <v>10753</v>
      </c>
      <c r="AI119" s="59">
        <v>12825</v>
      </c>
      <c r="AJ119" s="95">
        <v>4159</v>
      </c>
      <c r="AK119" s="96">
        <v>5252</v>
      </c>
      <c r="AL119" s="97">
        <v>6366</v>
      </c>
      <c r="AM119" s="98">
        <v>7778</v>
      </c>
      <c r="AN119" s="95">
        <v>10271</v>
      </c>
      <c r="AO119" s="96">
        <v>11639</v>
      </c>
      <c r="AP119" s="77">
        <v>6812</v>
      </c>
      <c r="AQ119" s="78">
        <v>8553</v>
      </c>
      <c r="AR119" s="81">
        <v>3306.77</v>
      </c>
      <c r="AS119" s="31">
        <v>4023.39</v>
      </c>
      <c r="AT119" s="32">
        <v>438</v>
      </c>
      <c r="AU119" s="59">
        <v>399</v>
      </c>
      <c r="AV119" s="81">
        <v>923</v>
      </c>
      <c r="AW119" s="31">
        <v>928</v>
      </c>
      <c r="AX119" s="30">
        <v>1522.4</v>
      </c>
      <c r="AY119" s="30">
        <v>2044.17</v>
      </c>
      <c r="AZ119" s="81">
        <v>1372</v>
      </c>
      <c r="BA119" s="31">
        <v>1597</v>
      </c>
      <c r="BB119" s="116">
        <v>786.78200000000004</v>
      </c>
      <c r="BC119" s="117">
        <v>814.82</v>
      </c>
      <c r="BD119" s="77">
        <f t="shared" si="25"/>
        <v>264729.592</v>
      </c>
      <c r="BE119" s="78">
        <f t="shared" si="26"/>
        <v>301599.11</v>
      </c>
    </row>
    <row r="120" spans="1:57" ht="12.75" customHeight="1" x14ac:dyDescent="0.25">
      <c r="A120" s="19" t="s">
        <v>370</v>
      </c>
      <c r="B120" s="20" t="s">
        <v>215</v>
      </c>
      <c r="C120" s="21" t="s">
        <v>371</v>
      </c>
      <c r="D120" s="90">
        <v>16406</v>
      </c>
      <c r="E120" s="91">
        <v>18343</v>
      </c>
      <c r="F120" s="30">
        <v>-4645</v>
      </c>
      <c r="G120" s="31">
        <v>-1179</v>
      </c>
      <c r="H120" s="92">
        <v>568</v>
      </c>
      <c r="I120" s="93">
        <v>672</v>
      </c>
      <c r="J120" s="34">
        <v>5250</v>
      </c>
      <c r="K120" s="35">
        <v>6656</v>
      </c>
      <c r="L120" s="30">
        <v>1382</v>
      </c>
      <c r="M120" s="31">
        <v>2839</v>
      </c>
      <c r="N120" s="30">
        <v>0</v>
      </c>
      <c r="O120" s="31">
        <v>0</v>
      </c>
      <c r="P120" s="34">
        <v>464</v>
      </c>
      <c r="Q120" s="35">
        <v>346</v>
      </c>
      <c r="R120" s="30">
        <v>339</v>
      </c>
      <c r="S120" s="31">
        <v>0</v>
      </c>
      <c r="T120" s="99">
        <v>920</v>
      </c>
      <c r="U120" s="31">
        <v>44</v>
      </c>
      <c r="V120" s="32">
        <v>-7317.14</v>
      </c>
      <c r="W120" s="31">
        <v>7872.24</v>
      </c>
      <c r="X120" s="30">
        <v>0</v>
      </c>
      <c r="Y120" s="31">
        <v>1280</v>
      </c>
      <c r="Z120" s="34">
        <v>0</v>
      </c>
      <c r="AA120" s="35">
        <v>556</v>
      </c>
      <c r="AB120" s="30">
        <v>2370.41</v>
      </c>
      <c r="AC120" s="31">
        <v>5762</v>
      </c>
      <c r="AD120" s="30">
        <v>0</v>
      </c>
      <c r="AE120" s="59">
        <v>0</v>
      </c>
      <c r="AF120" s="81">
        <v>0</v>
      </c>
      <c r="AG120" s="31">
        <v>3476</v>
      </c>
      <c r="AH120" s="32">
        <v>0</v>
      </c>
      <c r="AI120" s="59">
        <v>1715</v>
      </c>
      <c r="AJ120" s="95">
        <v>1850</v>
      </c>
      <c r="AK120" s="96">
        <v>0</v>
      </c>
      <c r="AL120" s="97">
        <v>0</v>
      </c>
      <c r="AM120" s="98">
        <v>0</v>
      </c>
      <c r="AN120" s="95">
        <v>486</v>
      </c>
      <c r="AO120" s="96">
        <v>0</v>
      </c>
      <c r="AP120" s="77">
        <v>0</v>
      </c>
      <c r="AQ120" s="78">
        <v>666</v>
      </c>
      <c r="AR120" s="81">
        <v>4322.2</v>
      </c>
      <c r="AS120" s="31">
        <v>2378.86</v>
      </c>
      <c r="AT120" s="32"/>
      <c r="AU120" s="59"/>
      <c r="AV120" s="81">
        <v>0</v>
      </c>
      <c r="AW120" s="31">
        <v>237</v>
      </c>
      <c r="AX120" s="30">
        <v>186.79</v>
      </c>
      <c r="AY120" s="30">
        <v>1317.73</v>
      </c>
      <c r="AZ120" s="81">
        <v>76</v>
      </c>
      <c r="BA120" s="31">
        <v>102</v>
      </c>
      <c r="BB120" s="116">
        <v>532.41399999999999</v>
      </c>
      <c r="BC120" s="117">
        <v>584.37900000000002</v>
      </c>
      <c r="BD120" s="77">
        <f t="shared" si="25"/>
        <v>23190.673999999999</v>
      </c>
      <c r="BE120" s="78">
        <f t="shared" si="26"/>
        <v>53668.209000000003</v>
      </c>
    </row>
    <row r="121" spans="1:57" ht="12.75" customHeight="1" x14ac:dyDescent="0.25">
      <c r="A121" s="19" t="s">
        <v>372</v>
      </c>
      <c r="B121" s="20" t="s">
        <v>218</v>
      </c>
      <c r="C121" s="21" t="s">
        <v>373</v>
      </c>
      <c r="D121" s="90">
        <v>2502</v>
      </c>
      <c r="E121" s="91">
        <v>2780</v>
      </c>
      <c r="F121" s="30">
        <v>0</v>
      </c>
      <c r="G121" s="31">
        <v>0</v>
      </c>
      <c r="H121" s="92">
        <v>13</v>
      </c>
      <c r="I121" s="93">
        <v>12</v>
      </c>
      <c r="J121" s="30">
        <v>13</v>
      </c>
      <c r="K121" s="31">
        <v>12</v>
      </c>
      <c r="L121" s="30">
        <v>34047</v>
      </c>
      <c r="M121" s="31">
        <v>0</v>
      </c>
      <c r="N121" s="30">
        <v>0</v>
      </c>
      <c r="O121" s="31">
        <v>0</v>
      </c>
      <c r="P121" s="34">
        <v>3</v>
      </c>
      <c r="Q121" s="35">
        <v>3</v>
      </c>
      <c r="R121" s="30">
        <v>6</v>
      </c>
      <c r="S121" s="31">
        <v>8</v>
      </c>
      <c r="T121" s="99">
        <v>2</v>
      </c>
      <c r="U121" s="31">
        <v>2</v>
      </c>
      <c r="V121" s="32">
        <v>34.130000000000003</v>
      </c>
      <c r="W121" s="31">
        <v>43.55</v>
      </c>
      <c r="X121" s="30">
        <v>3</v>
      </c>
      <c r="Y121" s="31">
        <v>3</v>
      </c>
      <c r="Z121" s="34">
        <v>0</v>
      </c>
      <c r="AA121" s="35">
        <v>0</v>
      </c>
      <c r="AB121" s="30">
        <v>0</v>
      </c>
      <c r="AC121" s="31">
        <v>0</v>
      </c>
      <c r="AD121" s="30">
        <v>0</v>
      </c>
      <c r="AE121" s="59">
        <v>0</v>
      </c>
      <c r="AF121" s="81">
        <v>849</v>
      </c>
      <c r="AG121" s="31">
        <v>3914</v>
      </c>
      <c r="AH121" s="32">
        <v>75</v>
      </c>
      <c r="AI121" s="59">
        <v>1462</v>
      </c>
      <c r="AJ121" s="95">
        <v>13</v>
      </c>
      <c r="AK121" s="96">
        <v>12</v>
      </c>
      <c r="AL121" s="97">
        <v>0</v>
      </c>
      <c r="AM121" s="98">
        <v>0</v>
      </c>
      <c r="AN121" s="95">
        <v>0</v>
      </c>
      <c r="AO121" s="96">
        <v>0</v>
      </c>
      <c r="AP121" s="77">
        <v>0</v>
      </c>
      <c r="AQ121" s="78">
        <v>0</v>
      </c>
      <c r="AR121" s="81">
        <v>0</v>
      </c>
      <c r="AS121" s="31">
        <v>0</v>
      </c>
      <c r="AT121" s="32">
        <v>0</v>
      </c>
      <c r="AU121" s="59"/>
      <c r="AV121" s="81">
        <v>0</v>
      </c>
      <c r="AW121" s="31">
        <v>0</v>
      </c>
      <c r="AX121" s="30">
        <v>0</v>
      </c>
      <c r="AY121" s="31">
        <v>0.05</v>
      </c>
      <c r="AZ121" s="81">
        <v>0</v>
      </c>
      <c r="BA121" s="31">
        <v>0</v>
      </c>
      <c r="BB121" s="116">
        <v>4.577</v>
      </c>
      <c r="BC121" s="117">
        <v>4.5510000000000002</v>
      </c>
      <c r="BD121" s="77">
        <f t="shared" si="25"/>
        <v>37564.707000000002</v>
      </c>
      <c r="BE121" s="78">
        <f t="shared" si="26"/>
        <v>8256.1510000000017</v>
      </c>
    </row>
    <row r="122" spans="1:57" ht="12.75" customHeight="1" x14ac:dyDescent="0.25">
      <c r="A122" s="19" t="s">
        <v>374</v>
      </c>
      <c r="B122" s="20" t="s">
        <v>221</v>
      </c>
      <c r="C122" s="21" t="s">
        <v>375</v>
      </c>
      <c r="D122" s="90">
        <v>241428</v>
      </c>
      <c r="E122" s="91">
        <v>462822</v>
      </c>
      <c r="F122" s="30">
        <v>0</v>
      </c>
      <c r="G122" s="31">
        <v>0</v>
      </c>
      <c r="H122" s="92">
        <v>123</v>
      </c>
      <c r="I122" s="93">
        <v>100</v>
      </c>
      <c r="J122" s="30">
        <v>3761</v>
      </c>
      <c r="K122" s="31">
        <v>5858</v>
      </c>
      <c r="L122" s="30">
        <v>67924</v>
      </c>
      <c r="M122" s="31">
        <v>260934</v>
      </c>
      <c r="N122" s="30">
        <v>0</v>
      </c>
      <c r="O122" s="31">
        <v>0</v>
      </c>
      <c r="P122" s="34">
        <v>16100</v>
      </c>
      <c r="Q122" s="35">
        <v>51237</v>
      </c>
      <c r="R122" s="30">
        <v>24</v>
      </c>
      <c r="S122" s="31">
        <v>136</v>
      </c>
      <c r="T122" s="99">
        <v>310</v>
      </c>
      <c r="U122" s="31">
        <v>0</v>
      </c>
      <c r="V122" s="32">
        <v>0</v>
      </c>
      <c r="W122" s="31">
        <v>0</v>
      </c>
      <c r="X122" s="30">
        <v>0</v>
      </c>
      <c r="Y122" s="31">
        <v>359</v>
      </c>
      <c r="Z122" s="34">
        <v>391</v>
      </c>
      <c r="AA122" s="35">
        <v>584</v>
      </c>
      <c r="AB122" s="30">
        <v>101.83</v>
      </c>
      <c r="AC122" s="31">
        <v>587</v>
      </c>
      <c r="AD122" s="30">
        <v>537</v>
      </c>
      <c r="AE122" s="59">
        <v>444</v>
      </c>
      <c r="AF122" s="81">
        <v>0</v>
      </c>
      <c r="AG122" s="31">
        <v>1550</v>
      </c>
      <c r="AH122" s="32">
        <v>0</v>
      </c>
      <c r="AI122" s="59">
        <v>0</v>
      </c>
      <c r="AJ122" s="95">
        <v>0</v>
      </c>
      <c r="AK122" s="96">
        <v>8009</v>
      </c>
      <c r="AL122" s="97">
        <v>0</v>
      </c>
      <c r="AM122" s="98">
        <v>379</v>
      </c>
      <c r="AN122" s="95">
        <v>0</v>
      </c>
      <c r="AO122" s="96">
        <v>0</v>
      </c>
      <c r="AP122" s="77">
        <v>0</v>
      </c>
      <c r="AQ122" s="78">
        <v>0</v>
      </c>
      <c r="AR122" s="81">
        <v>0</v>
      </c>
      <c r="AS122" s="31">
        <v>18014.39</v>
      </c>
      <c r="AT122" s="32"/>
      <c r="AU122" s="59">
        <v>224</v>
      </c>
      <c r="AV122" s="81">
        <v>122</v>
      </c>
      <c r="AW122" s="31">
        <v>0</v>
      </c>
      <c r="AX122" s="30">
        <v>0</v>
      </c>
      <c r="AY122" s="31">
        <v>0</v>
      </c>
      <c r="AZ122" s="81">
        <v>0</v>
      </c>
      <c r="BA122" s="31">
        <v>85</v>
      </c>
      <c r="BB122" s="116">
        <v>0</v>
      </c>
      <c r="BC122" s="117">
        <v>0</v>
      </c>
      <c r="BD122" s="77">
        <f t="shared" si="25"/>
        <v>330821.83</v>
      </c>
      <c r="BE122" s="78">
        <f t="shared" si="26"/>
        <v>811322.39</v>
      </c>
    </row>
    <row r="123" spans="1:57" x14ac:dyDescent="0.25">
      <c r="A123" s="19" t="s">
        <v>376</v>
      </c>
      <c r="B123" s="20" t="s">
        <v>224</v>
      </c>
      <c r="C123" s="21" t="s">
        <v>377</v>
      </c>
      <c r="D123" s="90">
        <v>35188</v>
      </c>
      <c r="E123" s="91">
        <v>90568</v>
      </c>
      <c r="F123" s="30">
        <v>0</v>
      </c>
      <c r="G123" s="31">
        <v>0</v>
      </c>
      <c r="H123" s="92">
        <v>0</v>
      </c>
      <c r="I123" s="93">
        <v>0</v>
      </c>
      <c r="J123" s="30">
        <v>0</v>
      </c>
      <c r="K123" s="31">
        <v>0</v>
      </c>
      <c r="L123" s="30">
        <v>0</v>
      </c>
      <c r="M123" s="31">
        <v>0</v>
      </c>
      <c r="N123" s="30">
        <v>0</v>
      </c>
      <c r="O123" s="31">
        <v>0</v>
      </c>
      <c r="P123" s="34">
        <v>0</v>
      </c>
      <c r="Q123" s="35">
        <v>5589</v>
      </c>
      <c r="R123" s="30">
        <v>0</v>
      </c>
      <c r="S123" s="31">
        <v>0</v>
      </c>
      <c r="T123" s="99">
        <v>0</v>
      </c>
      <c r="U123" s="31">
        <v>0</v>
      </c>
      <c r="V123" s="32">
        <v>0</v>
      </c>
      <c r="W123" s="31">
        <v>0</v>
      </c>
      <c r="X123" s="30">
        <v>0</v>
      </c>
      <c r="Y123" s="31">
        <v>0</v>
      </c>
      <c r="Z123" s="34">
        <v>0</v>
      </c>
      <c r="AA123" s="35">
        <v>0</v>
      </c>
      <c r="AB123" s="30">
        <v>0</v>
      </c>
      <c r="AC123" s="31">
        <v>0</v>
      </c>
      <c r="AD123" s="30">
        <v>0</v>
      </c>
      <c r="AE123" s="59">
        <v>0</v>
      </c>
      <c r="AF123" s="81">
        <v>0</v>
      </c>
      <c r="AG123" s="31">
        <v>0</v>
      </c>
      <c r="AH123" s="32">
        <v>0</v>
      </c>
      <c r="AI123" s="59">
        <v>0</v>
      </c>
      <c r="AJ123" s="95">
        <v>0</v>
      </c>
      <c r="AK123" s="96">
        <v>0</v>
      </c>
      <c r="AL123" s="97">
        <v>0</v>
      </c>
      <c r="AM123" s="98">
        <v>0</v>
      </c>
      <c r="AN123" s="95">
        <v>1625</v>
      </c>
      <c r="AO123" s="96">
        <v>0</v>
      </c>
      <c r="AP123" s="77">
        <v>0</v>
      </c>
      <c r="AQ123" s="78">
        <v>0</v>
      </c>
      <c r="AR123" s="81">
        <v>0</v>
      </c>
      <c r="AS123" s="31">
        <v>0</v>
      </c>
      <c r="AT123" s="32"/>
      <c r="AU123" s="59"/>
      <c r="AV123" s="81">
        <v>0</v>
      </c>
      <c r="AW123" s="31">
        <v>0</v>
      </c>
      <c r="AX123" s="30">
        <v>0</v>
      </c>
      <c r="AY123" s="31">
        <v>0</v>
      </c>
      <c r="AZ123" s="81">
        <v>0</v>
      </c>
      <c r="BA123" s="31">
        <v>0</v>
      </c>
      <c r="BB123" s="116">
        <v>0</v>
      </c>
      <c r="BC123" s="117">
        <v>0</v>
      </c>
      <c r="BD123" s="77">
        <f t="shared" si="25"/>
        <v>36813</v>
      </c>
      <c r="BE123" s="78">
        <f t="shared" si="26"/>
        <v>96157</v>
      </c>
    </row>
    <row r="124" spans="1:57" x14ac:dyDescent="0.25">
      <c r="A124" s="42" t="s">
        <v>378</v>
      </c>
      <c r="B124" s="43" t="s">
        <v>379</v>
      </c>
      <c r="C124" s="21" t="s">
        <v>380</v>
      </c>
      <c r="D124" s="90">
        <v>0</v>
      </c>
      <c r="E124" s="91">
        <v>0</v>
      </c>
      <c r="F124" s="30">
        <v>0</v>
      </c>
      <c r="G124" s="31">
        <v>0</v>
      </c>
      <c r="H124" s="92">
        <v>0</v>
      </c>
      <c r="I124" s="93">
        <v>0</v>
      </c>
      <c r="J124" s="30">
        <v>0</v>
      </c>
      <c r="K124" s="31">
        <v>0</v>
      </c>
      <c r="L124" s="30">
        <v>0</v>
      </c>
      <c r="M124" s="31">
        <v>0</v>
      </c>
      <c r="N124" s="30">
        <v>0</v>
      </c>
      <c r="O124" s="31">
        <v>0</v>
      </c>
      <c r="P124" s="34">
        <v>0</v>
      </c>
      <c r="Q124" s="35">
        <v>0</v>
      </c>
      <c r="R124" s="30">
        <v>0</v>
      </c>
      <c r="S124" s="31">
        <v>0</v>
      </c>
      <c r="T124" s="99">
        <v>0</v>
      </c>
      <c r="U124" s="31">
        <v>0</v>
      </c>
      <c r="V124" s="32">
        <v>0</v>
      </c>
      <c r="W124" s="31">
        <v>0</v>
      </c>
      <c r="X124" s="30">
        <v>0</v>
      </c>
      <c r="Y124" s="31">
        <v>0</v>
      </c>
      <c r="Z124" s="34">
        <v>0</v>
      </c>
      <c r="AA124" s="35">
        <v>0</v>
      </c>
      <c r="AB124" s="30">
        <v>0</v>
      </c>
      <c r="AC124" s="31">
        <v>0</v>
      </c>
      <c r="AD124" s="30">
        <v>0</v>
      </c>
      <c r="AE124" s="59">
        <v>0</v>
      </c>
      <c r="AF124" s="81">
        <v>0</v>
      </c>
      <c r="AG124" s="31">
        <v>0</v>
      </c>
      <c r="AH124" s="32">
        <v>0</v>
      </c>
      <c r="AI124" s="59">
        <v>0</v>
      </c>
      <c r="AJ124" s="95">
        <v>0</v>
      </c>
      <c r="AK124" s="96">
        <v>0</v>
      </c>
      <c r="AL124" s="97">
        <v>0</v>
      </c>
      <c r="AM124" s="98">
        <v>0</v>
      </c>
      <c r="AN124" s="95">
        <v>0</v>
      </c>
      <c r="AO124" s="96">
        <v>0</v>
      </c>
      <c r="AP124" s="77">
        <v>0</v>
      </c>
      <c r="AQ124" s="78">
        <v>0</v>
      </c>
      <c r="AR124" s="81">
        <v>0</v>
      </c>
      <c r="AS124" s="31">
        <v>0</v>
      </c>
      <c r="AT124" s="32"/>
      <c r="AU124" s="59"/>
      <c r="AV124" s="81">
        <v>0</v>
      </c>
      <c r="AW124" s="31">
        <v>0</v>
      </c>
      <c r="AX124" s="30">
        <v>0</v>
      </c>
      <c r="AY124" s="31">
        <v>0</v>
      </c>
      <c r="AZ124" s="81">
        <v>0</v>
      </c>
      <c r="BA124" s="31">
        <v>0</v>
      </c>
      <c r="BB124" s="116">
        <v>0</v>
      </c>
      <c r="BC124" s="117">
        <v>0</v>
      </c>
      <c r="BD124" s="77">
        <f t="shared" si="25"/>
        <v>0</v>
      </c>
      <c r="BE124" s="78">
        <f t="shared" si="26"/>
        <v>0</v>
      </c>
    </row>
    <row r="125" spans="1:57" ht="12.75" customHeight="1" x14ac:dyDescent="0.25">
      <c r="A125" s="19" t="s">
        <v>381</v>
      </c>
      <c r="B125" s="43" t="s">
        <v>382</v>
      </c>
      <c r="C125" s="21" t="s">
        <v>383</v>
      </c>
      <c r="D125" s="90">
        <v>6468</v>
      </c>
      <c r="E125" s="91">
        <v>6834</v>
      </c>
      <c r="F125" s="30">
        <v>0</v>
      </c>
      <c r="G125" s="31">
        <v>0</v>
      </c>
      <c r="H125" s="92">
        <v>0</v>
      </c>
      <c r="I125" s="93">
        <v>0</v>
      </c>
      <c r="J125" s="30">
        <v>0</v>
      </c>
      <c r="K125" s="31">
        <v>0</v>
      </c>
      <c r="L125" s="30">
        <v>0</v>
      </c>
      <c r="M125" s="31">
        <v>0</v>
      </c>
      <c r="N125" s="30">
        <v>0</v>
      </c>
      <c r="O125" s="31">
        <v>0</v>
      </c>
      <c r="P125" s="34">
        <v>0</v>
      </c>
      <c r="Q125" s="35">
        <v>0</v>
      </c>
      <c r="R125" s="30">
        <v>0</v>
      </c>
      <c r="S125" s="31">
        <v>0</v>
      </c>
      <c r="T125" s="99">
        <v>0</v>
      </c>
      <c r="U125" s="31">
        <v>0</v>
      </c>
      <c r="V125" s="32">
        <v>0</v>
      </c>
      <c r="W125" s="31">
        <v>0</v>
      </c>
      <c r="X125" s="30">
        <v>0</v>
      </c>
      <c r="Y125" s="31">
        <v>0</v>
      </c>
      <c r="Z125" s="34">
        <v>1</v>
      </c>
      <c r="AA125" s="35">
        <v>1</v>
      </c>
      <c r="AB125" s="30">
        <v>0</v>
      </c>
      <c r="AC125" s="31">
        <v>0</v>
      </c>
      <c r="AD125" s="30">
        <v>0</v>
      </c>
      <c r="AE125" s="59">
        <v>0</v>
      </c>
      <c r="AF125" s="81">
        <v>0</v>
      </c>
      <c r="AG125" s="31">
        <v>0</v>
      </c>
      <c r="AH125" s="32">
        <v>0</v>
      </c>
      <c r="AI125" s="59">
        <v>0</v>
      </c>
      <c r="AJ125" s="95">
        <v>0</v>
      </c>
      <c r="AK125" s="96">
        <v>0</v>
      </c>
      <c r="AL125" s="97">
        <v>0</v>
      </c>
      <c r="AM125" s="98">
        <v>0</v>
      </c>
      <c r="AN125" s="95">
        <v>0</v>
      </c>
      <c r="AO125" s="96">
        <v>0</v>
      </c>
      <c r="AP125" s="77">
        <v>0</v>
      </c>
      <c r="AQ125" s="78">
        <v>0</v>
      </c>
      <c r="AR125" s="81">
        <v>0</v>
      </c>
      <c r="AS125" s="31">
        <v>0</v>
      </c>
      <c r="AT125" s="32"/>
      <c r="AU125" s="59"/>
      <c r="AV125" s="81">
        <v>0</v>
      </c>
      <c r="AW125" s="31">
        <v>0</v>
      </c>
      <c r="AX125" s="30">
        <v>0</v>
      </c>
      <c r="AY125" s="31">
        <v>0</v>
      </c>
      <c r="AZ125" s="81">
        <v>0</v>
      </c>
      <c r="BA125" s="31">
        <v>0</v>
      </c>
      <c r="BB125" s="116">
        <v>0</v>
      </c>
      <c r="BC125" s="117">
        <v>0</v>
      </c>
      <c r="BD125" s="77">
        <f t="shared" si="25"/>
        <v>6469</v>
      </c>
      <c r="BE125" s="78">
        <f t="shared" si="26"/>
        <v>6835</v>
      </c>
    </row>
    <row r="126" spans="1:57" ht="12.75" customHeight="1" x14ac:dyDescent="0.25">
      <c r="A126" s="19" t="s">
        <v>384</v>
      </c>
      <c r="B126" s="43" t="s">
        <v>230</v>
      </c>
      <c r="C126" s="21" t="s">
        <v>385</v>
      </c>
      <c r="D126" s="90">
        <v>0</v>
      </c>
      <c r="E126" s="91">
        <v>0</v>
      </c>
      <c r="F126" s="30">
        <v>0</v>
      </c>
      <c r="G126" s="31">
        <v>0</v>
      </c>
      <c r="H126" s="92">
        <v>0</v>
      </c>
      <c r="I126" s="93">
        <v>0</v>
      </c>
      <c r="J126" s="30">
        <v>0</v>
      </c>
      <c r="K126" s="31">
        <v>0</v>
      </c>
      <c r="L126" s="30">
        <v>0</v>
      </c>
      <c r="M126" s="31">
        <v>0</v>
      </c>
      <c r="N126" s="30">
        <v>0</v>
      </c>
      <c r="O126" s="31">
        <v>0</v>
      </c>
      <c r="P126" s="34">
        <v>0</v>
      </c>
      <c r="Q126" s="35">
        <v>0</v>
      </c>
      <c r="R126" s="30">
        <v>0</v>
      </c>
      <c r="S126" s="31">
        <v>0</v>
      </c>
      <c r="T126" s="99">
        <v>0</v>
      </c>
      <c r="U126" s="31">
        <v>0</v>
      </c>
      <c r="V126" s="32">
        <v>0</v>
      </c>
      <c r="W126" s="31">
        <v>0</v>
      </c>
      <c r="X126" s="30">
        <v>0</v>
      </c>
      <c r="Y126" s="31">
        <v>0</v>
      </c>
      <c r="Z126" s="34">
        <v>0</v>
      </c>
      <c r="AA126" s="35">
        <v>0</v>
      </c>
      <c r="AB126" s="30">
        <v>0</v>
      </c>
      <c r="AC126" s="31">
        <v>0</v>
      </c>
      <c r="AD126" s="30">
        <v>0</v>
      </c>
      <c r="AE126" s="59">
        <v>0</v>
      </c>
      <c r="AF126" s="81">
        <v>0</v>
      </c>
      <c r="AG126" s="31">
        <v>0</v>
      </c>
      <c r="AH126" s="32">
        <v>0</v>
      </c>
      <c r="AI126" s="59">
        <v>0</v>
      </c>
      <c r="AJ126" s="95">
        <v>0</v>
      </c>
      <c r="AK126" s="96">
        <v>0</v>
      </c>
      <c r="AL126" s="97">
        <v>0</v>
      </c>
      <c r="AM126" s="98">
        <v>0</v>
      </c>
      <c r="AN126" s="95">
        <v>0</v>
      </c>
      <c r="AO126" s="96">
        <v>0</v>
      </c>
      <c r="AP126" s="77">
        <v>0</v>
      </c>
      <c r="AQ126" s="78">
        <v>0</v>
      </c>
      <c r="AR126" s="81">
        <v>0</v>
      </c>
      <c r="AS126" s="31">
        <v>0</v>
      </c>
      <c r="AT126" s="32"/>
      <c r="AU126" s="59"/>
      <c r="AV126" s="81">
        <v>0</v>
      </c>
      <c r="AW126" s="31">
        <v>0</v>
      </c>
      <c r="AX126" s="30">
        <v>0</v>
      </c>
      <c r="AY126" s="31">
        <v>0</v>
      </c>
      <c r="AZ126" s="81">
        <v>0</v>
      </c>
      <c r="BA126" s="31">
        <v>0</v>
      </c>
      <c r="BB126" s="116">
        <v>0</v>
      </c>
      <c r="BC126" s="117">
        <v>0</v>
      </c>
      <c r="BD126" s="77">
        <f t="shared" si="25"/>
        <v>0</v>
      </c>
      <c r="BE126" s="78">
        <f t="shared" si="26"/>
        <v>0</v>
      </c>
    </row>
    <row r="127" spans="1:57" ht="12.75" customHeight="1" x14ac:dyDescent="0.25">
      <c r="A127" s="19" t="s">
        <v>386</v>
      </c>
      <c r="B127" s="20" t="s">
        <v>387</v>
      </c>
      <c r="C127" s="21" t="s">
        <v>388</v>
      </c>
      <c r="D127" s="90">
        <v>81372</v>
      </c>
      <c r="E127" s="91">
        <v>82467</v>
      </c>
      <c r="F127" s="30">
        <v>8909</v>
      </c>
      <c r="G127" s="31">
        <v>5456</v>
      </c>
      <c r="H127" s="92">
        <v>1902</v>
      </c>
      <c r="I127" s="93">
        <v>1640</v>
      </c>
      <c r="J127" s="34">
        <v>11865</v>
      </c>
      <c r="K127" s="35">
        <v>11351</v>
      </c>
      <c r="L127" s="30">
        <v>545</v>
      </c>
      <c r="M127" s="31">
        <v>724</v>
      </c>
      <c r="N127" s="30">
        <v>3482.52</v>
      </c>
      <c r="O127" s="31">
        <v>3046</v>
      </c>
      <c r="P127" s="34">
        <v>2214</v>
      </c>
      <c r="Q127" s="35">
        <v>6327</v>
      </c>
      <c r="R127" s="30">
        <v>0</v>
      </c>
      <c r="S127" s="31">
        <v>0</v>
      </c>
      <c r="T127" s="99">
        <v>2683</v>
      </c>
      <c r="U127" s="31">
        <v>3802</v>
      </c>
      <c r="V127" s="32">
        <v>3430.56</v>
      </c>
      <c r="W127" s="31">
        <v>456.21</v>
      </c>
      <c r="X127" s="30">
        <v>110068</v>
      </c>
      <c r="Y127" s="31">
        <v>195424</v>
      </c>
      <c r="Z127" s="34">
        <v>15554</v>
      </c>
      <c r="AA127" s="35">
        <v>14964</v>
      </c>
      <c r="AB127" s="30">
        <v>9055.86</v>
      </c>
      <c r="AC127" s="31">
        <v>1230</v>
      </c>
      <c r="AD127" s="30">
        <v>91</v>
      </c>
      <c r="AE127" s="59">
        <v>76</v>
      </c>
      <c r="AF127" s="81">
        <v>36340</v>
      </c>
      <c r="AG127" s="31">
        <v>36213</v>
      </c>
      <c r="AH127" s="32">
        <v>10790</v>
      </c>
      <c r="AI127" s="59">
        <v>10545</v>
      </c>
      <c r="AJ127" s="95">
        <v>429</v>
      </c>
      <c r="AK127" s="96">
        <v>504</v>
      </c>
      <c r="AL127" s="97">
        <v>3155</v>
      </c>
      <c r="AM127" s="98">
        <v>3433</v>
      </c>
      <c r="AN127" s="95">
        <v>21632</v>
      </c>
      <c r="AO127" s="96">
        <v>22077</v>
      </c>
      <c r="AP127" s="77">
        <v>16040</v>
      </c>
      <c r="AQ127" s="78">
        <v>15764</v>
      </c>
      <c r="AR127" s="81">
        <v>786.89</v>
      </c>
      <c r="AS127" s="31">
        <v>763.2</v>
      </c>
      <c r="AT127" s="32">
        <v>15</v>
      </c>
      <c r="AU127" s="59">
        <v>36</v>
      </c>
      <c r="AV127" s="81">
        <v>674</v>
      </c>
      <c r="AW127" s="31">
        <v>1037</v>
      </c>
      <c r="AX127" s="30">
        <v>823.75</v>
      </c>
      <c r="AY127" s="30">
        <v>877.97</v>
      </c>
      <c r="AZ127" s="81">
        <v>2153</v>
      </c>
      <c r="BA127" s="31">
        <v>1735</v>
      </c>
      <c r="BB127" s="116">
        <v>2920.0320000000002</v>
      </c>
      <c r="BC127" s="117">
        <v>2166.3710000000001</v>
      </c>
      <c r="BD127" s="77">
        <f t="shared" si="25"/>
        <v>346930.61199999996</v>
      </c>
      <c r="BE127" s="78">
        <f t="shared" si="26"/>
        <v>422114.75099999999</v>
      </c>
    </row>
    <row r="128" spans="1:57" ht="12.75" customHeight="1" x14ac:dyDescent="0.25">
      <c r="A128" s="19" t="s">
        <v>389</v>
      </c>
      <c r="B128" s="20" t="s">
        <v>390</v>
      </c>
      <c r="C128" s="21" t="s">
        <v>391</v>
      </c>
      <c r="D128" s="90">
        <v>0</v>
      </c>
      <c r="E128" s="91">
        <v>0</v>
      </c>
      <c r="F128" s="30">
        <v>0</v>
      </c>
      <c r="G128" s="31">
        <v>0</v>
      </c>
      <c r="H128" s="92">
        <v>0</v>
      </c>
      <c r="I128" s="93">
        <v>0</v>
      </c>
      <c r="J128" s="30">
        <v>151</v>
      </c>
      <c r="K128" s="31">
        <v>127</v>
      </c>
      <c r="L128" s="30">
        <v>9240</v>
      </c>
      <c r="M128" s="31">
        <v>9240</v>
      </c>
      <c r="N128" s="30">
        <v>0</v>
      </c>
      <c r="O128" s="31">
        <v>0</v>
      </c>
      <c r="P128" s="34">
        <v>0</v>
      </c>
      <c r="Q128" s="35">
        <v>0</v>
      </c>
      <c r="R128" s="30">
        <v>0</v>
      </c>
      <c r="S128" s="31">
        <v>0</v>
      </c>
      <c r="T128" s="99">
        <v>0</v>
      </c>
      <c r="U128" s="31">
        <v>0</v>
      </c>
      <c r="V128" s="32">
        <v>0</v>
      </c>
      <c r="W128" s="31">
        <v>0</v>
      </c>
      <c r="X128" s="30">
        <v>0</v>
      </c>
      <c r="Y128" s="31">
        <v>0</v>
      </c>
      <c r="Z128" s="34">
        <v>0</v>
      </c>
      <c r="AA128" s="35">
        <v>0</v>
      </c>
      <c r="AB128" s="30">
        <v>0</v>
      </c>
      <c r="AC128" s="31">
        <v>0</v>
      </c>
      <c r="AD128" s="30">
        <v>0</v>
      </c>
      <c r="AE128" s="59">
        <v>92</v>
      </c>
      <c r="AF128" s="81">
        <v>0</v>
      </c>
      <c r="AG128" s="31">
        <v>0</v>
      </c>
      <c r="AH128" s="32">
        <v>0</v>
      </c>
      <c r="AI128" s="59">
        <v>0</v>
      </c>
      <c r="AJ128" s="95">
        <v>0</v>
      </c>
      <c r="AK128" s="96">
        <v>0</v>
      </c>
      <c r="AL128" s="97">
        <v>0</v>
      </c>
      <c r="AM128" s="98">
        <v>0</v>
      </c>
      <c r="AN128" s="95">
        <v>-859</v>
      </c>
      <c r="AO128" s="96">
        <v>-4</v>
      </c>
      <c r="AP128" s="77">
        <v>6888</v>
      </c>
      <c r="AQ128" s="78">
        <v>6872</v>
      </c>
      <c r="AR128" s="81">
        <v>0</v>
      </c>
      <c r="AS128" s="31">
        <v>0</v>
      </c>
      <c r="AT128" s="32"/>
      <c r="AU128" s="59"/>
      <c r="AV128" s="81">
        <v>0</v>
      </c>
      <c r="AW128" s="31">
        <v>0</v>
      </c>
      <c r="AX128" s="30">
        <v>0</v>
      </c>
      <c r="AY128" s="31">
        <v>0</v>
      </c>
      <c r="AZ128" s="81">
        <v>0</v>
      </c>
      <c r="BA128" s="31">
        <v>0</v>
      </c>
      <c r="BB128" s="116">
        <v>0</v>
      </c>
      <c r="BC128" s="117">
        <v>0</v>
      </c>
      <c r="BD128" s="77">
        <f t="shared" si="25"/>
        <v>15420</v>
      </c>
      <c r="BE128" s="78">
        <f t="shared" si="26"/>
        <v>16327</v>
      </c>
    </row>
    <row r="129" spans="1:59" ht="12.75" customHeight="1" x14ac:dyDescent="0.25">
      <c r="A129" s="19" t="s">
        <v>392</v>
      </c>
      <c r="B129" s="20" t="s">
        <v>393</v>
      </c>
      <c r="C129" s="21" t="s">
        <v>394</v>
      </c>
      <c r="D129" s="90">
        <v>0</v>
      </c>
      <c r="E129" s="91">
        <v>0</v>
      </c>
      <c r="F129" s="30">
        <v>0</v>
      </c>
      <c r="G129" s="31">
        <v>0</v>
      </c>
      <c r="H129" s="92">
        <v>0</v>
      </c>
      <c r="I129" s="93">
        <v>0</v>
      </c>
      <c r="J129" s="30">
        <v>0</v>
      </c>
      <c r="K129" s="31">
        <v>0</v>
      </c>
      <c r="L129" s="30">
        <v>0</v>
      </c>
      <c r="M129" s="31">
        <v>0</v>
      </c>
      <c r="N129" s="30">
        <v>0</v>
      </c>
      <c r="O129" s="31">
        <v>0</v>
      </c>
      <c r="P129" s="34">
        <v>0</v>
      </c>
      <c r="Q129" s="35">
        <v>0</v>
      </c>
      <c r="R129" s="30">
        <v>0</v>
      </c>
      <c r="S129" s="31">
        <v>0</v>
      </c>
      <c r="T129" s="99">
        <v>0</v>
      </c>
      <c r="U129" s="31">
        <v>0</v>
      </c>
      <c r="V129" s="32">
        <v>0</v>
      </c>
      <c r="W129" s="31">
        <v>0</v>
      </c>
      <c r="X129" s="30">
        <v>0</v>
      </c>
      <c r="Y129" s="31">
        <v>0</v>
      </c>
      <c r="Z129" s="34">
        <v>0</v>
      </c>
      <c r="AA129" s="35">
        <v>0</v>
      </c>
      <c r="AB129" s="30">
        <v>0</v>
      </c>
      <c r="AC129" s="31">
        <v>0</v>
      </c>
      <c r="AD129" s="30">
        <v>0</v>
      </c>
      <c r="AE129" s="59">
        <v>0</v>
      </c>
      <c r="AF129" s="81">
        <v>0</v>
      </c>
      <c r="AG129" s="31">
        <v>0</v>
      </c>
      <c r="AH129" s="32">
        <v>0</v>
      </c>
      <c r="AI129" s="59">
        <v>0</v>
      </c>
      <c r="AJ129" s="95">
        <v>0</v>
      </c>
      <c r="AK129" s="96">
        <v>0</v>
      </c>
      <c r="AL129" s="97">
        <v>0</v>
      </c>
      <c r="AM129" s="98">
        <v>0</v>
      </c>
      <c r="AN129" s="95">
        <v>0</v>
      </c>
      <c r="AO129" s="96">
        <v>0</v>
      </c>
      <c r="AP129" s="77">
        <v>0</v>
      </c>
      <c r="AQ129" s="78">
        <v>0</v>
      </c>
      <c r="AR129" s="81">
        <v>0</v>
      </c>
      <c r="AS129" s="31">
        <v>0</v>
      </c>
      <c r="AT129" s="32"/>
      <c r="AU129" s="59"/>
      <c r="AV129" s="81">
        <v>0</v>
      </c>
      <c r="AW129" s="31">
        <v>0</v>
      </c>
      <c r="AX129" s="30">
        <v>0</v>
      </c>
      <c r="AY129" s="31">
        <v>0</v>
      </c>
      <c r="AZ129" s="81">
        <v>0</v>
      </c>
      <c r="BA129" s="31">
        <v>0</v>
      </c>
      <c r="BB129" s="116">
        <v>0</v>
      </c>
      <c r="BC129" s="117">
        <v>0</v>
      </c>
      <c r="BD129" s="77">
        <f t="shared" si="25"/>
        <v>0</v>
      </c>
      <c r="BE129" s="78">
        <f t="shared" si="26"/>
        <v>0</v>
      </c>
    </row>
    <row r="130" spans="1:59" ht="12.75" customHeight="1" x14ac:dyDescent="0.25">
      <c r="A130" s="19" t="s">
        <v>395</v>
      </c>
      <c r="B130" s="20" t="s">
        <v>396</v>
      </c>
      <c r="C130" s="21" t="s">
        <v>397</v>
      </c>
      <c r="D130" s="90">
        <v>0</v>
      </c>
      <c r="E130" s="91">
        <v>0</v>
      </c>
      <c r="F130" s="30">
        <v>0</v>
      </c>
      <c r="G130" s="31">
        <v>0</v>
      </c>
      <c r="H130" s="92">
        <v>0</v>
      </c>
      <c r="I130" s="93">
        <v>0</v>
      </c>
      <c r="J130" s="30">
        <v>0</v>
      </c>
      <c r="K130" s="31">
        <v>0</v>
      </c>
      <c r="L130" s="30">
        <v>0</v>
      </c>
      <c r="M130" s="31">
        <v>0</v>
      </c>
      <c r="N130" s="30">
        <v>0</v>
      </c>
      <c r="O130" s="31">
        <v>0</v>
      </c>
      <c r="P130" s="34">
        <v>0</v>
      </c>
      <c r="Q130" s="35">
        <v>0</v>
      </c>
      <c r="R130" s="30">
        <v>0</v>
      </c>
      <c r="S130" s="31">
        <v>0</v>
      </c>
      <c r="T130" s="99">
        <v>0</v>
      </c>
      <c r="U130" s="31">
        <v>0</v>
      </c>
      <c r="V130" s="32">
        <v>0</v>
      </c>
      <c r="W130" s="31">
        <v>0</v>
      </c>
      <c r="X130" s="30">
        <v>0</v>
      </c>
      <c r="Y130" s="31">
        <v>0</v>
      </c>
      <c r="Z130" s="34">
        <v>0</v>
      </c>
      <c r="AA130" s="35">
        <v>0</v>
      </c>
      <c r="AB130" s="30">
        <v>0</v>
      </c>
      <c r="AC130" s="31">
        <v>0</v>
      </c>
      <c r="AD130" s="30">
        <v>0</v>
      </c>
      <c r="AE130" s="59">
        <v>0</v>
      </c>
      <c r="AF130" s="81">
        <v>0</v>
      </c>
      <c r="AG130" s="31">
        <v>0</v>
      </c>
      <c r="AH130" s="32">
        <v>0</v>
      </c>
      <c r="AI130" s="59">
        <v>0</v>
      </c>
      <c r="AJ130" s="95">
        <v>0</v>
      </c>
      <c r="AK130" s="96">
        <v>0</v>
      </c>
      <c r="AL130" s="97">
        <v>0</v>
      </c>
      <c r="AM130" s="98">
        <v>0</v>
      </c>
      <c r="AN130" s="95">
        <v>0</v>
      </c>
      <c r="AO130" s="96">
        <v>0</v>
      </c>
      <c r="AP130" s="77">
        <v>0</v>
      </c>
      <c r="AQ130" s="78">
        <v>0</v>
      </c>
      <c r="AR130" s="81">
        <v>0</v>
      </c>
      <c r="AS130" s="31">
        <v>0</v>
      </c>
      <c r="AT130" s="32"/>
      <c r="AU130" s="59"/>
      <c r="AV130" s="81">
        <v>0</v>
      </c>
      <c r="AW130" s="31">
        <v>0</v>
      </c>
      <c r="AX130" s="30">
        <v>0</v>
      </c>
      <c r="AY130" s="31">
        <v>0</v>
      </c>
      <c r="AZ130" s="81">
        <v>0</v>
      </c>
      <c r="BA130" s="31">
        <v>0</v>
      </c>
      <c r="BB130" s="116">
        <v>0</v>
      </c>
      <c r="BC130" s="117">
        <v>0</v>
      </c>
      <c r="BD130" s="77">
        <f t="shared" si="25"/>
        <v>0</v>
      </c>
      <c r="BE130" s="78">
        <f t="shared" si="26"/>
        <v>0</v>
      </c>
    </row>
    <row r="131" spans="1:59" ht="12.75" customHeight="1" x14ac:dyDescent="0.25">
      <c r="A131" s="19" t="s">
        <v>398</v>
      </c>
      <c r="B131" s="20" t="s">
        <v>399</v>
      </c>
      <c r="C131" s="21" t="s">
        <v>400</v>
      </c>
      <c r="D131" s="90">
        <v>0</v>
      </c>
      <c r="E131" s="91">
        <v>0</v>
      </c>
      <c r="F131" s="30">
        <v>0</v>
      </c>
      <c r="G131" s="31">
        <v>0</v>
      </c>
      <c r="H131" s="92">
        <v>0</v>
      </c>
      <c r="I131" s="93">
        <v>0</v>
      </c>
      <c r="J131" s="30">
        <v>0</v>
      </c>
      <c r="K131" s="35">
        <v>0</v>
      </c>
      <c r="L131" s="30">
        <v>0</v>
      </c>
      <c r="M131" s="31">
        <v>0</v>
      </c>
      <c r="N131" s="30">
        <v>0</v>
      </c>
      <c r="O131" s="31">
        <v>0</v>
      </c>
      <c r="P131" s="34">
        <v>0</v>
      </c>
      <c r="Q131" s="35">
        <v>0</v>
      </c>
      <c r="R131" s="30">
        <v>0</v>
      </c>
      <c r="S131" s="31">
        <v>0</v>
      </c>
      <c r="T131" s="99">
        <v>0</v>
      </c>
      <c r="U131" s="31">
        <v>0</v>
      </c>
      <c r="V131" s="32">
        <v>0</v>
      </c>
      <c r="W131" s="31">
        <v>0</v>
      </c>
      <c r="X131" s="30">
        <v>0</v>
      </c>
      <c r="Y131" s="31">
        <v>0</v>
      </c>
      <c r="Z131" s="34">
        <v>0</v>
      </c>
      <c r="AA131" s="35">
        <v>0</v>
      </c>
      <c r="AB131" s="30">
        <v>0</v>
      </c>
      <c r="AC131" s="31">
        <v>0</v>
      </c>
      <c r="AD131" s="30">
        <v>0</v>
      </c>
      <c r="AE131" s="59">
        <v>0</v>
      </c>
      <c r="AF131" s="81">
        <v>0</v>
      </c>
      <c r="AG131" s="31">
        <v>0</v>
      </c>
      <c r="AH131" s="32">
        <v>0</v>
      </c>
      <c r="AI131" s="59">
        <v>0</v>
      </c>
      <c r="AJ131" s="95">
        <v>0</v>
      </c>
      <c r="AK131" s="96">
        <v>0</v>
      </c>
      <c r="AL131" s="97">
        <v>0</v>
      </c>
      <c r="AM131" s="98">
        <v>0</v>
      </c>
      <c r="AN131" s="95">
        <v>0</v>
      </c>
      <c r="AO131" s="96">
        <v>0</v>
      </c>
      <c r="AP131" s="77">
        <v>0</v>
      </c>
      <c r="AQ131" s="78">
        <v>0</v>
      </c>
      <c r="AR131" s="81">
        <v>0</v>
      </c>
      <c r="AS131" s="31">
        <v>0</v>
      </c>
      <c r="AT131" s="32"/>
      <c r="AU131" s="59"/>
      <c r="AV131" s="81">
        <v>0</v>
      </c>
      <c r="AW131" s="31">
        <v>0</v>
      </c>
      <c r="AX131" s="30">
        <v>0</v>
      </c>
      <c r="AY131" s="31">
        <v>0</v>
      </c>
      <c r="AZ131" s="81">
        <v>0</v>
      </c>
      <c r="BA131" s="31">
        <v>0</v>
      </c>
      <c r="BB131" s="116">
        <v>0</v>
      </c>
      <c r="BC131" s="117">
        <v>0</v>
      </c>
      <c r="BD131" s="77">
        <f t="shared" si="25"/>
        <v>0</v>
      </c>
      <c r="BE131" s="78">
        <f t="shared" si="26"/>
        <v>0</v>
      </c>
    </row>
    <row r="132" spans="1:59" ht="12.75" customHeight="1" x14ac:dyDescent="0.25">
      <c r="A132" s="19" t="s">
        <v>401</v>
      </c>
      <c r="B132" s="20" t="s">
        <v>338</v>
      </c>
      <c r="C132" s="21" t="s">
        <v>402</v>
      </c>
      <c r="D132" s="90">
        <v>37674</v>
      </c>
      <c r="E132" s="91">
        <v>38751</v>
      </c>
      <c r="F132" s="30">
        <v>2493</v>
      </c>
      <c r="G132" s="31">
        <v>5009</v>
      </c>
      <c r="H132" s="92">
        <v>1367</v>
      </c>
      <c r="I132" s="93">
        <v>1329</v>
      </c>
      <c r="J132" s="34">
        <v>18727</v>
      </c>
      <c r="K132" s="35">
        <v>23934</v>
      </c>
      <c r="L132" s="30">
        <v>2290</v>
      </c>
      <c r="M132" s="31">
        <v>2859</v>
      </c>
      <c r="N132" s="30">
        <v>167.58</v>
      </c>
      <c r="O132" s="31">
        <v>168</v>
      </c>
      <c r="P132" s="34">
        <v>1526</v>
      </c>
      <c r="Q132" s="35">
        <v>1055</v>
      </c>
      <c r="R132" s="30">
        <v>0</v>
      </c>
      <c r="S132" s="31">
        <v>0</v>
      </c>
      <c r="T132" s="99">
        <v>2432</v>
      </c>
      <c r="U132" s="31">
        <v>2137</v>
      </c>
      <c r="V132" s="32">
        <v>23853.98</v>
      </c>
      <c r="W132" s="31">
        <v>25632.17</v>
      </c>
      <c r="X132" s="30">
        <v>1290</v>
      </c>
      <c r="Y132" s="31">
        <v>932</v>
      </c>
      <c r="Z132" s="34">
        <v>0</v>
      </c>
      <c r="AA132" s="35">
        <v>0</v>
      </c>
      <c r="AB132" s="30">
        <v>5761.95</v>
      </c>
      <c r="AC132" s="31">
        <v>5833</v>
      </c>
      <c r="AD132" s="30">
        <v>2284</v>
      </c>
      <c r="AE132" s="59">
        <v>1739</v>
      </c>
      <c r="AF132" s="81">
        <v>6404</v>
      </c>
      <c r="AG132" s="31">
        <v>3016</v>
      </c>
      <c r="AH132" s="32">
        <v>742</v>
      </c>
      <c r="AI132" s="59">
        <v>85</v>
      </c>
      <c r="AJ132" s="95">
        <v>141</v>
      </c>
      <c r="AK132" s="96">
        <v>131</v>
      </c>
      <c r="AL132" s="97">
        <v>815</v>
      </c>
      <c r="AM132" s="98">
        <v>1193</v>
      </c>
      <c r="AN132" s="95">
        <v>2250</v>
      </c>
      <c r="AO132" s="96">
        <v>2723</v>
      </c>
      <c r="AP132" s="77">
        <v>712</v>
      </c>
      <c r="AQ132" s="78">
        <v>548</v>
      </c>
      <c r="AR132" s="81">
        <v>1295.6400000000001</v>
      </c>
      <c r="AS132" s="31">
        <v>1152.27</v>
      </c>
      <c r="AT132" s="32">
        <v>487</v>
      </c>
      <c r="AU132" s="59">
        <v>326</v>
      </c>
      <c r="AV132" s="81">
        <v>724</v>
      </c>
      <c r="AW132" s="31">
        <v>768</v>
      </c>
      <c r="AX132" s="30">
        <v>891.13</v>
      </c>
      <c r="AY132" s="30">
        <v>398</v>
      </c>
      <c r="AZ132" s="81">
        <v>420</v>
      </c>
      <c r="BA132" s="31">
        <v>434</v>
      </c>
      <c r="BB132" s="116">
        <v>209.42599999999999</v>
      </c>
      <c r="BC132" s="117">
        <v>116.81100000000001</v>
      </c>
      <c r="BD132" s="77">
        <f t="shared" si="25"/>
        <v>114957.70600000001</v>
      </c>
      <c r="BE132" s="78">
        <f t="shared" si="26"/>
        <v>120269.25099999999</v>
      </c>
    </row>
    <row r="133" spans="1:59" ht="12.75" customHeight="1" x14ac:dyDescent="0.25">
      <c r="A133" s="19" t="s">
        <v>403</v>
      </c>
      <c r="B133" s="20" t="s">
        <v>404</v>
      </c>
      <c r="C133" s="21" t="s">
        <v>405</v>
      </c>
      <c r="D133" s="90">
        <v>0</v>
      </c>
      <c r="E133" s="91">
        <v>0</v>
      </c>
      <c r="F133" s="30">
        <v>0</v>
      </c>
      <c r="G133" s="31">
        <v>0</v>
      </c>
      <c r="H133" s="92">
        <v>0</v>
      </c>
      <c r="I133" s="93">
        <v>0</v>
      </c>
      <c r="J133" s="30">
        <v>0</v>
      </c>
      <c r="K133" s="35">
        <v>0</v>
      </c>
      <c r="L133" s="30">
        <v>0</v>
      </c>
      <c r="M133" s="31">
        <v>0</v>
      </c>
      <c r="N133" s="30">
        <v>0</v>
      </c>
      <c r="O133" s="31">
        <v>0</v>
      </c>
      <c r="P133" s="34">
        <v>0</v>
      </c>
      <c r="Q133" s="35">
        <v>0</v>
      </c>
      <c r="R133" s="30">
        <v>0</v>
      </c>
      <c r="S133" s="31">
        <v>0</v>
      </c>
      <c r="T133" s="99">
        <v>0</v>
      </c>
      <c r="U133" s="31">
        <v>0</v>
      </c>
      <c r="V133" s="32">
        <v>0</v>
      </c>
      <c r="W133" s="31">
        <v>0</v>
      </c>
      <c r="X133" s="30">
        <v>0</v>
      </c>
      <c r="Y133" s="31">
        <v>0</v>
      </c>
      <c r="Z133" s="34">
        <v>0</v>
      </c>
      <c r="AA133" s="35">
        <v>0</v>
      </c>
      <c r="AB133" s="30">
        <v>0</v>
      </c>
      <c r="AC133" s="31">
        <v>0</v>
      </c>
      <c r="AD133" s="30">
        <v>0</v>
      </c>
      <c r="AE133" s="59">
        <v>0</v>
      </c>
      <c r="AF133" s="81">
        <v>0</v>
      </c>
      <c r="AG133" s="31">
        <v>0</v>
      </c>
      <c r="AH133" s="32">
        <v>0</v>
      </c>
      <c r="AI133" s="59">
        <v>0</v>
      </c>
      <c r="AJ133" s="95">
        <v>0</v>
      </c>
      <c r="AK133" s="96">
        <v>0</v>
      </c>
      <c r="AL133" s="97">
        <v>0</v>
      </c>
      <c r="AM133" s="98">
        <v>0</v>
      </c>
      <c r="AN133" s="95">
        <v>0</v>
      </c>
      <c r="AO133" s="96">
        <v>0</v>
      </c>
      <c r="AP133" s="77">
        <v>0</v>
      </c>
      <c r="AQ133" s="78">
        <v>0</v>
      </c>
      <c r="AR133" s="81">
        <v>0</v>
      </c>
      <c r="AS133" s="31">
        <v>0</v>
      </c>
      <c r="AT133" s="32"/>
      <c r="AU133" s="59"/>
      <c r="AV133" s="81">
        <v>0</v>
      </c>
      <c r="AW133" s="31">
        <v>0</v>
      </c>
      <c r="AX133" s="30">
        <v>0</v>
      </c>
      <c r="AY133" s="31">
        <v>0</v>
      </c>
      <c r="AZ133" s="81">
        <v>0</v>
      </c>
      <c r="BA133" s="31">
        <v>0</v>
      </c>
      <c r="BB133" s="116">
        <v>0</v>
      </c>
      <c r="BC133" s="117">
        <v>0</v>
      </c>
      <c r="BD133" s="77">
        <f t="shared" si="25"/>
        <v>0</v>
      </c>
      <c r="BE133" s="78">
        <f t="shared" si="26"/>
        <v>0</v>
      </c>
    </row>
    <row r="134" spans="1:59" ht="12.75" customHeight="1" x14ac:dyDescent="0.25">
      <c r="A134" s="33" t="s">
        <v>406</v>
      </c>
      <c r="B134" s="20" t="s">
        <v>407</v>
      </c>
      <c r="C134" s="21" t="s">
        <v>408</v>
      </c>
      <c r="D134" s="27">
        <f>SUM(D135:D136)</f>
        <v>674204</v>
      </c>
      <c r="E134" s="26">
        <f t="shared" ref="E134:BE134" si="34">SUM(E135:E136)</f>
        <v>717963</v>
      </c>
      <c r="F134" s="29">
        <f t="shared" si="34"/>
        <v>10600</v>
      </c>
      <c r="G134" s="26">
        <f t="shared" si="34"/>
        <v>15574</v>
      </c>
      <c r="H134" s="29">
        <f t="shared" si="34"/>
        <v>42966</v>
      </c>
      <c r="I134" s="26">
        <f t="shared" si="34"/>
        <v>71886</v>
      </c>
      <c r="J134" s="29">
        <f t="shared" si="34"/>
        <v>153288</v>
      </c>
      <c r="K134" s="26">
        <f t="shared" si="34"/>
        <v>226036</v>
      </c>
      <c r="L134" s="29">
        <f t="shared" si="34"/>
        <v>107426</v>
      </c>
      <c r="M134" s="26">
        <f t="shared" si="34"/>
        <v>99731</v>
      </c>
      <c r="N134" s="29">
        <f t="shared" si="34"/>
        <v>62651</v>
      </c>
      <c r="O134" s="26">
        <f t="shared" si="34"/>
        <v>19055</v>
      </c>
      <c r="P134" s="29">
        <f t="shared" si="34"/>
        <v>17244</v>
      </c>
      <c r="Q134" s="26">
        <f t="shared" si="34"/>
        <v>16615</v>
      </c>
      <c r="R134" s="29">
        <f t="shared" si="34"/>
        <v>3553</v>
      </c>
      <c r="S134" s="26">
        <f t="shared" si="34"/>
        <v>4410</v>
      </c>
      <c r="T134" s="29">
        <f t="shared" si="34"/>
        <v>13440</v>
      </c>
      <c r="U134" s="26">
        <f t="shared" si="34"/>
        <v>22786</v>
      </c>
      <c r="V134" s="27">
        <f t="shared" si="34"/>
        <v>113722.20999999999</v>
      </c>
      <c r="W134" s="26">
        <f t="shared" si="34"/>
        <v>260199.73</v>
      </c>
      <c r="X134" s="27">
        <f t="shared" si="34"/>
        <v>7390</v>
      </c>
      <c r="Y134" s="26">
        <f t="shared" si="34"/>
        <v>9751</v>
      </c>
      <c r="Z134" s="29">
        <f t="shared" si="34"/>
        <v>49984</v>
      </c>
      <c r="AA134" s="26">
        <f t="shared" si="34"/>
        <v>96511</v>
      </c>
      <c r="AB134" s="29">
        <f t="shared" si="34"/>
        <v>18741.29</v>
      </c>
      <c r="AC134" s="26">
        <f t="shared" si="34"/>
        <v>40587</v>
      </c>
      <c r="AD134" s="29">
        <f t="shared" si="34"/>
        <v>34766</v>
      </c>
      <c r="AE134" s="28">
        <f t="shared" si="34"/>
        <v>54346</v>
      </c>
      <c r="AF134" s="25">
        <f t="shared" si="34"/>
        <v>78030</v>
      </c>
      <c r="AG134" s="26">
        <f t="shared" si="34"/>
        <v>186892</v>
      </c>
      <c r="AH134" s="27">
        <f t="shared" si="34"/>
        <v>60010</v>
      </c>
      <c r="AI134" s="28">
        <f t="shared" si="34"/>
        <v>178469</v>
      </c>
      <c r="AJ134" s="25">
        <f t="shared" si="34"/>
        <v>18483</v>
      </c>
      <c r="AK134" s="26">
        <f t="shared" si="34"/>
        <v>44166</v>
      </c>
      <c r="AL134" s="27">
        <f t="shared" si="34"/>
        <v>130335</v>
      </c>
      <c r="AM134" s="28">
        <f t="shared" si="34"/>
        <v>149246</v>
      </c>
      <c r="AN134" s="25">
        <f t="shared" si="34"/>
        <v>317962</v>
      </c>
      <c r="AO134" s="26">
        <f t="shared" si="34"/>
        <v>580712</v>
      </c>
      <c r="AP134" s="27">
        <f t="shared" si="34"/>
        <v>37995</v>
      </c>
      <c r="AQ134" s="28">
        <f t="shared" si="34"/>
        <v>41820</v>
      </c>
      <c r="AR134" s="25">
        <f t="shared" si="34"/>
        <v>14155.23</v>
      </c>
      <c r="AS134" s="26">
        <f t="shared" si="34"/>
        <v>12237.01</v>
      </c>
      <c r="AT134" s="27">
        <v>907</v>
      </c>
      <c r="AU134" s="28">
        <v>1724</v>
      </c>
      <c r="AV134" s="25">
        <f t="shared" si="34"/>
        <v>1183</v>
      </c>
      <c r="AW134" s="26">
        <f t="shared" si="34"/>
        <v>3987</v>
      </c>
      <c r="AX134" s="25">
        <f t="shared" si="34"/>
        <v>6066.86</v>
      </c>
      <c r="AY134" s="28">
        <f t="shared" si="34"/>
        <v>16691</v>
      </c>
      <c r="AZ134" s="25">
        <f t="shared" si="34"/>
        <v>747</v>
      </c>
      <c r="BA134" s="26">
        <f t="shared" si="34"/>
        <v>172</v>
      </c>
      <c r="BB134" s="27">
        <f t="shared" si="34"/>
        <v>5819.3620000000001</v>
      </c>
      <c r="BC134" s="26">
        <f t="shared" si="34"/>
        <v>3187.6480000000001</v>
      </c>
      <c r="BD134" s="27">
        <f t="shared" si="34"/>
        <v>1981668.9519999998</v>
      </c>
      <c r="BE134" s="26">
        <f t="shared" si="34"/>
        <v>2874754.3879999998</v>
      </c>
    </row>
    <row r="135" spans="1:59" ht="12.75" customHeight="1" x14ac:dyDescent="0.25">
      <c r="A135" s="19" t="s">
        <v>409</v>
      </c>
      <c r="B135" s="20" t="s">
        <v>410</v>
      </c>
      <c r="C135" s="21" t="s">
        <v>411</v>
      </c>
      <c r="D135" s="90">
        <v>13863</v>
      </c>
      <c r="E135" s="91">
        <v>15682</v>
      </c>
      <c r="F135" s="30">
        <v>142</v>
      </c>
      <c r="G135" s="31">
        <v>865</v>
      </c>
      <c r="H135" s="92">
        <v>555</v>
      </c>
      <c r="I135" s="93">
        <v>386</v>
      </c>
      <c r="J135" s="30">
        <v>3528</v>
      </c>
      <c r="K135" s="31">
        <v>697</v>
      </c>
      <c r="L135" s="30">
        <v>413</v>
      </c>
      <c r="M135" s="31">
        <v>146</v>
      </c>
      <c r="N135" s="30">
        <v>344</v>
      </c>
      <c r="O135" s="31">
        <v>422</v>
      </c>
      <c r="P135" s="34">
        <v>904</v>
      </c>
      <c r="Q135" s="35">
        <v>930</v>
      </c>
      <c r="R135" s="30">
        <v>0</v>
      </c>
      <c r="S135" s="31">
        <v>0</v>
      </c>
      <c r="T135" s="99">
        <v>2</v>
      </c>
      <c r="U135" s="31">
        <v>1</v>
      </c>
      <c r="V135" s="32">
        <v>36450.29</v>
      </c>
      <c r="W135" s="31">
        <v>12778.13</v>
      </c>
      <c r="X135" s="30">
        <v>7386</v>
      </c>
      <c r="Y135" s="31">
        <v>9747</v>
      </c>
      <c r="Z135" s="34">
        <v>799</v>
      </c>
      <c r="AA135" s="35">
        <v>1400</v>
      </c>
      <c r="AB135" s="30">
        <v>0</v>
      </c>
      <c r="AC135" s="31">
        <v>0</v>
      </c>
      <c r="AD135" s="30">
        <v>740</v>
      </c>
      <c r="AE135" s="59">
        <v>1154</v>
      </c>
      <c r="AF135" s="81">
        <v>1309</v>
      </c>
      <c r="AG135" s="31">
        <v>828</v>
      </c>
      <c r="AH135" s="32">
        <v>1056</v>
      </c>
      <c r="AI135" s="59">
        <v>824</v>
      </c>
      <c r="AJ135" s="95">
        <v>2336</v>
      </c>
      <c r="AK135" s="96">
        <v>2653</v>
      </c>
      <c r="AL135" s="97">
        <v>0</v>
      </c>
      <c r="AM135" s="98">
        <v>0</v>
      </c>
      <c r="AN135" s="95">
        <v>7347</v>
      </c>
      <c r="AO135" s="96">
        <v>11029</v>
      </c>
      <c r="AP135" s="77">
        <v>4216</v>
      </c>
      <c r="AQ135" s="78">
        <v>3758</v>
      </c>
      <c r="AR135" s="81">
        <v>0</v>
      </c>
      <c r="AS135" s="31">
        <v>240.09</v>
      </c>
      <c r="AT135" s="32">
        <v>362</v>
      </c>
      <c r="AU135" s="59">
        <v>664</v>
      </c>
      <c r="AV135" s="81">
        <v>0</v>
      </c>
      <c r="AW135" s="31">
        <v>0</v>
      </c>
      <c r="AX135" s="30">
        <v>0</v>
      </c>
      <c r="AY135" s="31">
        <v>712.51</v>
      </c>
      <c r="AZ135" s="81">
        <v>0</v>
      </c>
      <c r="BA135" s="31">
        <v>0</v>
      </c>
      <c r="BB135" s="116">
        <v>1540.691</v>
      </c>
      <c r="BC135" s="117">
        <v>1407.443</v>
      </c>
      <c r="BD135" s="77">
        <f t="shared" si="25"/>
        <v>83292.981</v>
      </c>
      <c r="BE135" s="78">
        <f t="shared" si="26"/>
        <v>66324.172999999995</v>
      </c>
    </row>
    <row r="136" spans="1:59" ht="12.75" customHeight="1" x14ac:dyDescent="0.25">
      <c r="A136" s="19" t="s">
        <v>412</v>
      </c>
      <c r="B136" s="20" t="s">
        <v>413</v>
      </c>
      <c r="C136" s="21" t="s">
        <v>414</v>
      </c>
      <c r="D136" s="90">
        <v>660341</v>
      </c>
      <c r="E136" s="91">
        <v>702281</v>
      </c>
      <c r="F136" s="30">
        <v>10458</v>
      </c>
      <c r="G136" s="31">
        <v>14709</v>
      </c>
      <c r="H136" s="92">
        <v>42411</v>
      </c>
      <c r="I136" s="93">
        <v>71500</v>
      </c>
      <c r="J136" s="30">
        <v>149760</v>
      </c>
      <c r="K136" s="31">
        <v>225339</v>
      </c>
      <c r="L136" s="30">
        <v>107013</v>
      </c>
      <c r="M136" s="31">
        <v>99585</v>
      </c>
      <c r="N136" s="30">
        <v>62307</v>
      </c>
      <c r="O136" s="31">
        <v>18633</v>
      </c>
      <c r="P136" s="34">
        <v>16340</v>
      </c>
      <c r="Q136" s="35">
        <v>15685</v>
      </c>
      <c r="R136" s="30">
        <v>3553</v>
      </c>
      <c r="S136" s="31">
        <v>4410</v>
      </c>
      <c r="T136" s="99">
        <v>13438</v>
      </c>
      <c r="U136" s="31">
        <v>22785</v>
      </c>
      <c r="V136" s="32">
        <v>77271.92</v>
      </c>
      <c r="W136" s="31">
        <v>247421.6</v>
      </c>
      <c r="X136" s="30">
        <v>4</v>
      </c>
      <c r="Y136" s="31">
        <v>4</v>
      </c>
      <c r="Z136" s="34">
        <v>49185</v>
      </c>
      <c r="AA136" s="35">
        <v>95111</v>
      </c>
      <c r="AB136" s="30">
        <v>18741.29</v>
      </c>
      <c r="AC136" s="31">
        <v>40587</v>
      </c>
      <c r="AD136" s="30">
        <v>34026</v>
      </c>
      <c r="AE136" s="59">
        <v>53192</v>
      </c>
      <c r="AF136" s="112">
        <v>76721</v>
      </c>
      <c r="AG136" s="31">
        <v>186064</v>
      </c>
      <c r="AH136" s="32">
        <v>58954</v>
      </c>
      <c r="AI136" s="59">
        <v>177645</v>
      </c>
      <c r="AJ136" s="95">
        <v>16147</v>
      </c>
      <c r="AK136" s="96">
        <v>41513</v>
      </c>
      <c r="AL136" s="97">
        <v>130335</v>
      </c>
      <c r="AM136" s="98">
        <v>149246</v>
      </c>
      <c r="AN136" s="95">
        <v>310615</v>
      </c>
      <c r="AO136" s="96">
        <v>569683</v>
      </c>
      <c r="AP136" s="77">
        <v>33779</v>
      </c>
      <c r="AQ136" s="78">
        <v>38062</v>
      </c>
      <c r="AR136" s="81">
        <v>14155.23</v>
      </c>
      <c r="AS136" s="31">
        <v>11996.92</v>
      </c>
      <c r="AT136" s="32">
        <v>545</v>
      </c>
      <c r="AU136" s="59">
        <v>1060</v>
      </c>
      <c r="AV136" s="81">
        <v>1183</v>
      </c>
      <c r="AW136" s="31">
        <v>3987</v>
      </c>
      <c r="AX136" s="30">
        <v>6066.86</v>
      </c>
      <c r="AY136" s="30">
        <v>15978.49</v>
      </c>
      <c r="AZ136" s="81">
        <v>747</v>
      </c>
      <c r="BA136" s="31">
        <v>172</v>
      </c>
      <c r="BB136" s="116">
        <v>4278.6710000000003</v>
      </c>
      <c r="BC136" s="117">
        <v>1780.2049999999999</v>
      </c>
      <c r="BD136" s="77">
        <f t="shared" si="25"/>
        <v>1898375.9709999999</v>
      </c>
      <c r="BE136" s="78">
        <f t="shared" si="26"/>
        <v>2808430.2149999999</v>
      </c>
    </row>
    <row r="137" spans="1:59" ht="12.75" customHeight="1" thickBot="1" x14ac:dyDescent="0.3">
      <c r="A137" s="36" t="s">
        <v>415</v>
      </c>
      <c r="B137" s="50" t="s">
        <v>416</v>
      </c>
      <c r="C137" s="44" t="s">
        <v>417</v>
      </c>
      <c r="D137" s="68">
        <f>SUM(D90,D99)</f>
        <v>15623560</v>
      </c>
      <c r="E137" s="69">
        <f t="shared" ref="E137:BE137" si="35">SUM(E90,E99)</f>
        <v>15895002</v>
      </c>
      <c r="F137" s="73">
        <f t="shared" si="35"/>
        <v>3443231</v>
      </c>
      <c r="G137" s="69">
        <f t="shared" si="35"/>
        <v>3595529</v>
      </c>
      <c r="H137" s="73">
        <f t="shared" si="35"/>
        <v>1982672</v>
      </c>
      <c r="I137" s="69">
        <f t="shared" si="35"/>
        <v>2045580</v>
      </c>
      <c r="J137" s="73">
        <f t="shared" si="35"/>
        <v>13491927</v>
      </c>
      <c r="K137" s="69">
        <f t="shared" si="35"/>
        <v>13367712</v>
      </c>
      <c r="L137" s="73">
        <f t="shared" si="35"/>
        <v>7645603</v>
      </c>
      <c r="M137" s="69">
        <f t="shared" si="35"/>
        <v>7913606</v>
      </c>
      <c r="N137" s="73">
        <f t="shared" si="35"/>
        <v>2901257.19</v>
      </c>
      <c r="O137" s="69">
        <f t="shared" si="35"/>
        <v>3047688</v>
      </c>
      <c r="P137" s="73">
        <f t="shared" si="35"/>
        <v>1911480</v>
      </c>
      <c r="Q137" s="69">
        <f t="shared" si="35"/>
        <v>2032386</v>
      </c>
      <c r="R137" s="73">
        <f t="shared" si="35"/>
        <v>1504404</v>
      </c>
      <c r="S137" s="69">
        <f t="shared" si="35"/>
        <v>1510690</v>
      </c>
      <c r="T137" s="73">
        <f t="shared" si="35"/>
        <v>1500562</v>
      </c>
      <c r="U137" s="69">
        <f t="shared" si="35"/>
        <v>1551000</v>
      </c>
      <c r="V137" s="73">
        <f t="shared" si="35"/>
        <v>11482962.050000001</v>
      </c>
      <c r="W137" s="69">
        <f t="shared" si="35"/>
        <v>12952590.18</v>
      </c>
      <c r="X137" s="73">
        <f t="shared" si="35"/>
        <v>3155429</v>
      </c>
      <c r="Y137" s="69">
        <f t="shared" si="35"/>
        <v>3200779</v>
      </c>
      <c r="Z137" s="73">
        <f t="shared" si="35"/>
        <v>3751835</v>
      </c>
      <c r="AA137" s="69">
        <f t="shared" si="35"/>
        <v>3596889</v>
      </c>
      <c r="AB137" s="73">
        <f t="shared" si="35"/>
        <v>2355779.5300000003</v>
      </c>
      <c r="AC137" s="69">
        <f t="shared" si="35"/>
        <v>2436269</v>
      </c>
      <c r="AD137" s="73">
        <f t="shared" si="35"/>
        <v>3097000</v>
      </c>
      <c r="AE137" s="70">
        <f t="shared" si="35"/>
        <v>3097316</v>
      </c>
      <c r="AF137" s="74">
        <f t="shared" si="35"/>
        <v>11108862</v>
      </c>
      <c r="AG137" s="69">
        <f t="shared" si="35"/>
        <v>10843276</v>
      </c>
      <c r="AH137" s="68">
        <f t="shared" si="35"/>
        <v>6140838</v>
      </c>
      <c r="AI137" s="70">
        <f t="shared" si="35"/>
        <v>6137047</v>
      </c>
      <c r="AJ137" s="74">
        <f t="shared" si="35"/>
        <v>3280812</v>
      </c>
      <c r="AK137" s="69">
        <f t="shared" si="35"/>
        <v>3504284</v>
      </c>
      <c r="AL137" s="68">
        <f t="shared" si="35"/>
        <v>3161282</v>
      </c>
      <c r="AM137" s="70">
        <f t="shared" si="35"/>
        <v>3229748.3282900001</v>
      </c>
      <c r="AN137" s="74">
        <f t="shared" si="35"/>
        <v>5570479</v>
      </c>
      <c r="AO137" s="69">
        <f t="shared" si="35"/>
        <v>5994052</v>
      </c>
      <c r="AP137" s="68">
        <f t="shared" si="35"/>
        <v>3969614</v>
      </c>
      <c r="AQ137" s="70">
        <f t="shared" si="35"/>
        <v>4095062</v>
      </c>
      <c r="AR137" s="74">
        <f t="shared" si="35"/>
        <v>1902892.09</v>
      </c>
      <c r="AS137" s="69">
        <f t="shared" si="35"/>
        <v>1957956.0399999998</v>
      </c>
      <c r="AT137" s="68">
        <v>467579</v>
      </c>
      <c r="AU137" s="70">
        <v>482252</v>
      </c>
      <c r="AV137" s="74">
        <f t="shared" si="35"/>
        <v>406216</v>
      </c>
      <c r="AW137" s="69">
        <f t="shared" si="35"/>
        <v>412861</v>
      </c>
      <c r="AX137" s="74">
        <v>757262.24000000011</v>
      </c>
      <c r="AY137" s="70">
        <v>796087.24</v>
      </c>
      <c r="AZ137" s="74">
        <f t="shared" si="35"/>
        <v>291004</v>
      </c>
      <c r="BA137" s="69">
        <f t="shared" si="35"/>
        <v>316029</v>
      </c>
      <c r="BB137" s="68">
        <f t="shared" si="35"/>
        <v>410631.99399999995</v>
      </c>
      <c r="BC137" s="69">
        <f t="shared" si="35"/>
        <v>427069.11899999995</v>
      </c>
      <c r="BD137" s="68">
        <f t="shared" si="35"/>
        <v>111315174.09400001</v>
      </c>
      <c r="BE137" s="69">
        <f t="shared" si="35"/>
        <v>114438759.90729</v>
      </c>
      <c r="BF137" s="53"/>
      <c r="BG137" s="53"/>
    </row>
    <row r="138" spans="1:59" ht="12.75" customHeight="1" x14ac:dyDescent="0.25">
      <c r="A138" s="51"/>
      <c r="B138" s="52"/>
      <c r="C138" s="52"/>
    </row>
    <row r="139" spans="1:59" ht="12.75" customHeight="1" x14ac:dyDescent="0.25">
      <c r="A139" s="51" t="s">
        <v>418</v>
      </c>
      <c r="B139" s="52"/>
      <c r="C139" s="52"/>
      <c r="D139" s="53">
        <f>D137-D88</f>
        <v>0</v>
      </c>
      <c r="E139" s="53">
        <f t="shared" ref="E139:BE139" si="36">E137-E88</f>
        <v>0</v>
      </c>
      <c r="F139" s="53">
        <f t="shared" si="36"/>
        <v>0</v>
      </c>
      <c r="G139" s="53">
        <f t="shared" si="36"/>
        <v>0</v>
      </c>
      <c r="H139" s="53">
        <f t="shared" si="36"/>
        <v>0</v>
      </c>
      <c r="I139" s="53">
        <f t="shared" si="36"/>
        <v>0</v>
      </c>
      <c r="J139" s="53">
        <f t="shared" si="36"/>
        <v>0</v>
      </c>
      <c r="K139" s="53">
        <f t="shared" si="36"/>
        <v>0</v>
      </c>
      <c r="L139" s="53">
        <f t="shared" si="36"/>
        <v>0</v>
      </c>
      <c r="M139" s="53">
        <f t="shared" si="36"/>
        <v>0</v>
      </c>
      <c r="N139" s="53">
        <f t="shared" si="36"/>
        <v>-0.31999999983236194</v>
      </c>
      <c r="O139" s="53">
        <f t="shared" si="36"/>
        <v>0</v>
      </c>
      <c r="P139" s="53">
        <f t="shared" si="36"/>
        <v>0</v>
      </c>
      <c r="Q139" s="53">
        <f t="shared" si="36"/>
        <v>0</v>
      </c>
      <c r="R139" s="53">
        <f t="shared" si="36"/>
        <v>1</v>
      </c>
      <c r="S139" s="53">
        <f t="shared" si="36"/>
        <v>0</v>
      </c>
      <c r="T139" s="53">
        <f t="shared" si="36"/>
        <v>0</v>
      </c>
      <c r="U139" s="53">
        <f t="shared" si="36"/>
        <v>0</v>
      </c>
      <c r="V139" s="53">
        <f t="shared" si="36"/>
        <v>1.0000003501772881E-2</v>
      </c>
      <c r="W139" s="53">
        <f t="shared" si="36"/>
        <v>1.0000001639127731E-2</v>
      </c>
      <c r="X139" s="53">
        <f t="shared" si="36"/>
        <v>0</v>
      </c>
      <c r="Y139" s="53">
        <f t="shared" si="36"/>
        <v>0</v>
      </c>
      <c r="Z139" s="53">
        <f t="shared" si="36"/>
        <v>2</v>
      </c>
      <c r="AA139" s="53">
        <f t="shared" si="36"/>
        <v>-2</v>
      </c>
      <c r="AB139" s="53">
        <f t="shared" si="36"/>
        <v>-0.80999999959021807</v>
      </c>
      <c r="AC139" s="53">
        <f t="shared" si="36"/>
        <v>4.0000000037252903E-2</v>
      </c>
      <c r="AD139" s="53">
        <f t="shared" si="36"/>
        <v>0</v>
      </c>
      <c r="AE139" s="53">
        <f t="shared" si="36"/>
        <v>-1</v>
      </c>
      <c r="AF139" s="53">
        <f t="shared" si="36"/>
        <v>0</v>
      </c>
      <c r="AG139" s="53">
        <f t="shared" si="36"/>
        <v>0</v>
      </c>
      <c r="AH139" s="53">
        <f t="shared" si="36"/>
        <v>0</v>
      </c>
      <c r="AI139" s="53">
        <f t="shared" si="36"/>
        <v>0</v>
      </c>
      <c r="AJ139" s="53">
        <f t="shared" si="36"/>
        <v>0</v>
      </c>
      <c r="AK139" s="53">
        <f t="shared" si="36"/>
        <v>0</v>
      </c>
      <c r="AL139" s="53">
        <f t="shared" si="36"/>
        <v>1.319000031799078E-2</v>
      </c>
      <c r="AM139" s="53">
        <f t="shared" si="36"/>
        <v>-7.9899993725121021E-3</v>
      </c>
      <c r="AN139" s="53">
        <f t="shared" si="36"/>
        <v>0</v>
      </c>
      <c r="AO139" s="53">
        <f t="shared" si="36"/>
        <v>0</v>
      </c>
      <c r="AP139" s="53">
        <f t="shared" si="36"/>
        <v>0.38999999966472387</v>
      </c>
      <c r="AQ139" s="53">
        <f t="shared" si="36"/>
        <v>0</v>
      </c>
      <c r="AR139" s="53">
        <f t="shared" si="36"/>
        <v>1.9999999785795808E-2</v>
      </c>
      <c r="AS139" s="53">
        <f t="shared" si="36"/>
        <v>0</v>
      </c>
      <c r="AT139" s="53">
        <f t="shared" si="36"/>
        <v>0</v>
      </c>
      <c r="AU139" s="53">
        <f t="shared" si="36"/>
        <v>0</v>
      </c>
      <c r="AV139" s="53">
        <f t="shared" si="36"/>
        <v>0</v>
      </c>
      <c r="AW139" s="53">
        <f t="shared" si="36"/>
        <v>0</v>
      </c>
      <c r="AX139" s="53">
        <f t="shared" si="36"/>
        <v>0</v>
      </c>
      <c r="AY139" s="53">
        <f t="shared" si="36"/>
        <v>0</v>
      </c>
      <c r="AZ139" s="53">
        <f t="shared" si="36"/>
        <v>0</v>
      </c>
      <c r="BA139" s="53">
        <f t="shared" si="36"/>
        <v>0</v>
      </c>
      <c r="BB139" s="53">
        <f t="shared" si="36"/>
        <v>4.4999999925494194E-2</v>
      </c>
      <c r="BC139" s="53">
        <f t="shared" si="36"/>
        <v>4.0999999968335032E-2</v>
      </c>
      <c r="BD139" s="53">
        <f t="shared" si="36"/>
        <v>1.3481899946928024</v>
      </c>
      <c r="BE139" s="53">
        <f t="shared" si="36"/>
        <v>-1.9169899970293045</v>
      </c>
    </row>
    <row r="140" spans="1:59" ht="12.75" customHeight="1" x14ac:dyDescent="0.25">
      <c r="A140" s="54" t="s">
        <v>419</v>
      </c>
      <c r="B140" s="55"/>
      <c r="C140" s="55"/>
    </row>
    <row r="141" spans="1:59" ht="12.75" customHeight="1" x14ac:dyDescent="0.25">
      <c r="AT141" s="53"/>
    </row>
    <row r="142" spans="1:59" x14ac:dyDescent="0.25">
      <c r="A142" s="57"/>
    </row>
    <row r="143" spans="1:59" ht="12.75" customHeight="1" x14ac:dyDescent="0.25"/>
  </sheetData>
  <mergeCells count="32">
    <mergeCell ref="J3:K4"/>
    <mergeCell ref="L3:M4"/>
    <mergeCell ref="BD3:BE4"/>
    <mergeCell ref="A1:E1"/>
    <mergeCell ref="A2:E2"/>
    <mergeCell ref="A3:C4"/>
    <mergeCell ref="D3:E4"/>
    <mergeCell ref="F3:G4"/>
    <mergeCell ref="BB3:BC4"/>
    <mergeCell ref="AP3:AQ4"/>
    <mergeCell ref="AR3:AS4"/>
    <mergeCell ref="X3:Y4"/>
    <mergeCell ref="Z3:AA4"/>
    <mergeCell ref="AB3:AC4"/>
    <mergeCell ref="AD3:AE4"/>
    <mergeCell ref="AF3:AG4"/>
    <mergeCell ref="B89:C89"/>
    <mergeCell ref="AT3:AU4"/>
    <mergeCell ref="AV3:AW4"/>
    <mergeCell ref="AX3:AY4"/>
    <mergeCell ref="AZ3:BA4"/>
    <mergeCell ref="N3:O4"/>
    <mergeCell ref="P3:Q4"/>
    <mergeCell ref="R3:S4"/>
    <mergeCell ref="T3:U4"/>
    <mergeCell ref="H3:I4"/>
    <mergeCell ref="B6:C6"/>
    <mergeCell ref="AH3:AI4"/>
    <mergeCell ref="AJ3:AK4"/>
    <mergeCell ref="AL3:AM4"/>
    <mergeCell ref="AN3:AO4"/>
    <mergeCell ref="V3:W4"/>
  </mergeCells>
  <pageMargins left="0.7" right="0.7" top="0.78740157499999996" bottom="0.78740157499999996" header="0.3" footer="0.3"/>
  <pageSetup paperSize="8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Rozvaha VVŠ 2017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Ludvík Jiří</dc:creator>
  <cp:lastModifiedBy>Valášek Petr</cp:lastModifiedBy>
  <cp:lastPrinted>2018-07-20T11:02:11Z</cp:lastPrinted>
  <dcterms:created xsi:type="dcterms:W3CDTF">2017-07-12T10:11:21Z</dcterms:created>
  <dcterms:modified xsi:type="dcterms:W3CDTF">2019-01-25T09:16:57Z</dcterms:modified>
</cp:coreProperties>
</file>