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dvorakovap\Downloads\web 2019\"/>
    </mc:Choice>
  </mc:AlternateContent>
  <xr:revisionPtr revIDLastSave="0" documentId="8_{98ED7F69-1E74-4260-AD78-D201D3F76932}" xr6:coauthVersionLast="36" xr6:coauthVersionMax="36" xr10:uidLastSave="{00000000-0000-0000-0000-000000000000}"/>
  <bookViews>
    <workbookView xWindow="0" yWindow="0" windowWidth="28800" windowHeight="12225" firstSheet="3" activeTab="15" xr2:uid="{00000000-000D-0000-FFFF-FFFF00000000}"/>
  </bookViews>
  <sheets>
    <sheet name="PHA" sheetId="14" r:id="rId1"/>
    <sheet name="List2" sheetId="15" state="hidden" r:id="rId2"/>
    <sheet name="STC" sheetId="16" r:id="rId3"/>
    <sheet name="JHC" sheetId="29" r:id="rId4"/>
    <sheet name="PLK" sheetId="17" r:id="rId5"/>
    <sheet name="KVK" sheetId="18" r:id="rId6"/>
    <sheet name="ULK" sheetId="28" r:id="rId7"/>
    <sheet name="LBK" sheetId="20" r:id="rId8"/>
    <sheet name="HKK" sheetId="21" r:id="rId9"/>
    <sheet name="PAK" sheetId="22" r:id="rId10"/>
    <sheet name="VYS" sheetId="23" r:id="rId11"/>
    <sheet name="JHM" sheetId="24" r:id="rId12"/>
    <sheet name="OLK" sheetId="25" r:id="rId13"/>
    <sheet name="ZLK" sheetId="13" r:id="rId14"/>
    <sheet name="MSK" sheetId="30" r:id="rId15"/>
    <sheet name="Cirkevni" sheetId="27" r:id="rId16"/>
  </sheets>
  <calcPr calcId="191029"/>
</workbook>
</file>

<file path=xl/calcChain.xml><?xml version="1.0" encoding="utf-8"?>
<calcChain xmlns="http://schemas.openxmlformats.org/spreadsheetml/2006/main">
  <c r="D20" i="27" l="1"/>
  <c r="C20" i="27"/>
  <c r="H50" i="30"/>
  <c r="G50" i="30"/>
  <c r="C50" i="30"/>
  <c r="C51" i="30" s="1"/>
  <c r="F49" i="30"/>
  <c r="D49" i="30"/>
  <c r="E49" i="30" s="1"/>
  <c r="E48" i="30"/>
  <c r="D48" i="30"/>
  <c r="F48" i="30" s="1"/>
  <c r="D47" i="30"/>
  <c r="F47" i="30" s="1"/>
  <c r="F46" i="30"/>
  <c r="E46" i="30"/>
  <c r="D46" i="30"/>
  <c r="F45" i="30"/>
  <c r="D45" i="30"/>
  <c r="E45" i="30" s="1"/>
  <c r="E44" i="30"/>
  <c r="D44" i="30"/>
  <c r="F44" i="30" s="1"/>
  <c r="D43" i="30"/>
  <c r="F43" i="30" s="1"/>
  <c r="F42" i="30"/>
  <c r="E42" i="30"/>
  <c r="D42" i="30"/>
  <c r="F41" i="30"/>
  <c r="D41" i="30"/>
  <c r="E41" i="30" s="1"/>
  <c r="E40" i="30"/>
  <c r="D40" i="30"/>
  <c r="F40" i="30" s="1"/>
  <c r="D39" i="30"/>
  <c r="F39" i="30" s="1"/>
  <c r="F38" i="30"/>
  <c r="E38" i="30"/>
  <c r="D38" i="30"/>
  <c r="F37" i="30"/>
  <c r="D37" i="30"/>
  <c r="E37" i="30" s="1"/>
  <c r="E36" i="30"/>
  <c r="D36" i="30"/>
  <c r="F36" i="30" s="1"/>
  <c r="D35" i="30"/>
  <c r="F35" i="30" s="1"/>
  <c r="F34" i="30"/>
  <c r="E34" i="30"/>
  <c r="D34" i="30"/>
  <c r="F33" i="30"/>
  <c r="D33" i="30"/>
  <c r="E33" i="30" s="1"/>
  <c r="E32" i="30"/>
  <c r="D32" i="30"/>
  <c r="F32" i="30" s="1"/>
  <c r="D31" i="30"/>
  <c r="F31" i="30" s="1"/>
  <c r="F30" i="30"/>
  <c r="E30" i="30"/>
  <c r="D30" i="30"/>
  <c r="F29" i="30"/>
  <c r="D29" i="30"/>
  <c r="E29" i="30" s="1"/>
  <c r="E28" i="30"/>
  <c r="D28" i="30"/>
  <c r="F28" i="30" s="1"/>
  <c r="D27" i="30"/>
  <c r="F27" i="30" s="1"/>
  <c r="F26" i="30"/>
  <c r="E26" i="30"/>
  <c r="D26" i="30"/>
  <c r="F25" i="30"/>
  <c r="D25" i="30"/>
  <c r="E25" i="30" s="1"/>
  <c r="E24" i="30"/>
  <c r="D24" i="30"/>
  <c r="F24" i="30" s="1"/>
  <c r="D23" i="30"/>
  <c r="F23" i="30" s="1"/>
  <c r="F22" i="30"/>
  <c r="E22" i="30"/>
  <c r="D22" i="30"/>
  <c r="F21" i="30"/>
  <c r="D21" i="30"/>
  <c r="E21" i="30" s="1"/>
  <c r="E20" i="30"/>
  <c r="D20" i="30"/>
  <c r="F20" i="30" s="1"/>
  <c r="D19" i="30"/>
  <c r="F19" i="30" s="1"/>
  <c r="F18" i="30"/>
  <c r="E18" i="30"/>
  <c r="D18" i="30"/>
  <c r="F17" i="30"/>
  <c r="D17" i="30"/>
  <c r="E17" i="30" s="1"/>
  <c r="E16" i="30"/>
  <c r="D16" i="30"/>
  <c r="F16" i="30" s="1"/>
  <c r="D15" i="30"/>
  <c r="F15" i="30" s="1"/>
  <c r="F14" i="30"/>
  <c r="E14" i="30"/>
  <c r="D14" i="30"/>
  <c r="F13" i="30"/>
  <c r="E13" i="30"/>
  <c r="D13" i="30"/>
  <c r="E12" i="30"/>
  <c r="D12" i="30"/>
  <c r="F12" i="30" s="1"/>
  <c r="D11" i="30"/>
  <c r="F11" i="30" s="1"/>
  <c r="F10" i="30"/>
  <c r="E10" i="30"/>
  <c r="D10" i="30"/>
  <c r="F9" i="30"/>
  <c r="E9" i="30"/>
  <c r="D9" i="30"/>
  <c r="E8" i="30"/>
  <c r="D8" i="30"/>
  <c r="F8" i="30" s="1"/>
  <c r="D7" i="30"/>
  <c r="F7" i="30" s="1"/>
  <c r="F6" i="30"/>
  <c r="E6" i="30"/>
  <c r="D6" i="30"/>
  <c r="F5" i="30"/>
  <c r="E5" i="30"/>
  <c r="D5" i="30"/>
  <c r="E4" i="30"/>
  <c r="D4" i="30"/>
  <c r="F4" i="30" s="1"/>
  <c r="D3" i="30"/>
  <c r="D50" i="30" s="1"/>
  <c r="E3" i="30" l="1"/>
  <c r="E7" i="30"/>
  <c r="E11" i="30"/>
  <c r="E15" i="30"/>
  <c r="E19" i="30"/>
  <c r="E23" i="30"/>
  <c r="E27" i="30"/>
  <c r="E31" i="30"/>
  <c r="E35" i="30"/>
  <c r="E39" i="30"/>
  <c r="E43" i="30"/>
  <c r="E47" i="30"/>
  <c r="F3" i="30"/>
  <c r="F50" i="30" s="1"/>
  <c r="E50" i="30" l="1"/>
  <c r="H39" i="25" l="1"/>
  <c r="G39" i="25"/>
  <c r="C39" i="25"/>
  <c r="C40" i="25" s="1"/>
  <c r="F38" i="25"/>
  <c r="D38" i="25"/>
  <c r="E38" i="25" s="1"/>
  <c r="E37" i="25"/>
  <c r="D37" i="25"/>
  <c r="F37" i="25" s="1"/>
  <c r="D36" i="25"/>
  <c r="F36" i="25" s="1"/>
  <c r="F35" i="25"/>
  <c r="E35" i="25"/>
  <c r="D35" i="25"/>
  <c r="F34" i="25"/>
  <c r="D34" i="25"/>
  <c r="E34" i="25" s="1"/>
  <c r="E33" i="25"/>
  <c r="D33" i="25"/>
  <c r="F33" i="25" s="1"/>
  <c r="D32" i="25"/>
  <c r="F32" i="25" s="1"/>
  <c r="F31" i="25"/>
  <c r="E31" i="25"/>
  <c r="D31" i="25"/>
  <c r="F30" i="25"/>
  <c r="E30" i="25"/>
  <c r="D30" i="25"/>
  <c r="E29" i="25"/>
  <c r="D29" i="25"/>
  <c r="F29" i="25" s="1"/>
  <c r="D28" i="25"/>
  <c r="F28" i="25" s="1"/>
  <c r="F27" i="25"/>
  <c r="E27" i="25"/>
  <c r="D27" i="25"/>
  <c r="F26" i="25"/>
  <c r="E26" i="25"/>
  <c r="D26" i="25"/>
  <c r="E25" i="25"/>
  <c r="D25" i="25"/>
  <c r="F25" i="25" s="1"/>
  <c r="D24" i="25"/>
  <c r="F24" i="25" s="1"/>
  <c r="F23" i="25"/>
  <c r="E23" i="25"/>
  <c r="D23" i="25"/>
  <c r="F22" i="25"/>
  <c r="E22" i="25"/>
  <c r="D22" i="25"/>
  <c r="E21" i="25"/>
  <c r="D21" i="25"/>
  <c r="F21" i="25" s="1"/>
  <c r="D20" i="25"/>
  <c r="F20" i="25" s="1"/>
  <c r="F19" i="25"/>
  <c r="E19" i="25"/>
  <c r="D19" i="25"/>
  <c r="F18" i="25"/>
  <c r="E18" i="25"/>
  <c r="D18" i="25"/>
  <c r="E17" i="25"/>
  <c r="D17" i="25"/>
  <c r="F17" i="25" s="1"/>
  <c r="D16" i="25"/>
  <c r="F16" i="25" s="1"/>
  <c r="F15" i="25"/>
  <c r="E15" i="25"/>
  <c r="D15" i="25"/>
  <c r="F14" i="25"/>
  <c r="E14" i="25"/>
  <c r="D14" i="25"/>
  <c r="E13" i="25"/>
  <c r="D13" i="25"/>
  <c r="F13" i="25" s="1"/>
  <c r="D12" i="25"/>
  <c r="F12" i="25" s="1"/>
  <c r="F11" i="25"/>
  <c r="E11" i="25"/>
  <c r="D11" i="25"/>
  <c r="F10" i="25"/>
  <c r="E10" i="25"/>
  <c r="D10" i="25"/>
  <c r="E9" i="25"/>
  <c r="D9" i="25"/>
  <c r="F9" i="25" s="1"/>
  <c r="D8" i="25"/>
  <c r="F8" i="25" s="1"/>
  <c r="F7" i="25"/>
  <c r="E7" i="25"/>
  <c r="D7" i="25"/>
  <c r="F6" i="25"/>
  <c r="E6" i="25"/>
  <c r="D6" i="25"/>
  <c r="E5" i="25"/>
  <c r="D5" i="25"/>
  <c r="F5" i="25" s="1"/>
  <c r="D4" i="25"/>
  <c r="F4" i="25" s="1"/>
  <c r="F3" i="25"/>
  <c r="F39" i="25" s="1"/>
  <c r="E3" i="25"/>
  <c r="D3" i="25"/>
  <c r="D39" i="25" s="1"/>
  <c r="E4" i="25" l="1"/>
  <c r="E39" i="25" s="1"/>
  <c r="E8" i="25"/>
  <c r="E12" i="25"/>
  <c r="E16" i="25"/>
  <c r="E20" i="25"/>
  <c r="E24" i="25"/>
  <c r="E28" i="25"/>
  <c r="E32" i="25"/>
  <c r="E36" i="25"/>
  <c r="H18" i="24" l="1"/>
  <c r="G18" i="24"/>
  <c r="C18" i="24"/>
  <c r="C19" i="24" s="1"/>
  <c r="F17" i="24"/>
  <c r="D17" i="24"/>
  <c r="E17" i="24" s="1"/>
  <c r="E16" i="24"/>
  <c r="D16" i="24"/>
  <c r="F16" i="24" s="1"/>
  <c r="D15" i="24"/>
  <c r="F15" i="24" s="1"/>
  <c r="F14" i="24"/>
  <c r="E14" i="24"/>
  <c r="D14" i="24"/>
  <c r="F13" i="24"/>
  <c r="D13" i="24"/>
  <c r="E13" i="24" s="1"/>
  <c r="E12" i="24"/>
  <c r="D12" i="24"/>
  <c r="F12" i="24" s="1"/>
  <c r="D11" i="24"/>
  <c r="F11" i="24" s="1"/>
  <c r="F10" i="24"/>
  <c r="E10" i="24"/>
  <c r="D10" i="24"/>
  <c r="F9" i="24"/>
  <c r="D9" i="24"/>
  <c r="E9" i="24" s="1"/>
  <c r="E8" i="24"/>
  <c r="D8" i="24"/>
  <c r="F8" i="24" s="1"/>
  <c r="D7" i="24"/>
  <c r="F7" i="24" s="1"/>
  <c r="F6" i="24"/>
  <c r="E6" i="24"/>
  <c r="D6" i="24"/>
  <c r="F5" i="24"/>
  <c r="D5" i="24"/>
  <c r="E5" i="24" s="1"/>
  <c r="E4" i="24"/>
  <c r="D4" i="24"/>
  <c r="F4" i="24" s="1"/>
  <c r="D3" i="24"/>
  <c r="D18" i="24" s="1"/>
  <c r="E3" i="24" l="1"/>
  <c r="E7" i="24"/>
  <c r="E11" i="24"/>
  <c r="E15" i="24"/>
  <c r="F3" i="24"/>
  <c r="F18" i="24" s="1"/>
  <c r="E18" i="24" l="1"/>
  <c r="H38" i="23" l="1"/>
  <c r="G38" i="23"/>
  <c r="C38" i="23"/>
  <c r="C39" i="23" s="1"/>
  <c r="F37" i="23"/>
  <c r="D37" i="23"/>
  <c r="E37" i="23" s="1"/>
  <c r="F36" i="23"/>
  <c r="E36" i="23"/>
  <c r="D36" i="23"/>
  <c r="D35" i="23"/>
  <c r="F35" i="23" s="1"/>
  <c r="D34" i="23"/>
  <c r="F34" i="23" s="1"/>
  <c r="F33" i="23"/>
  <c r="D33" i="23"/>
  <c r="E33" i="23" s="1"/>
  <c r="F32" i="23"/>
  <c r="E32" i="23"/>
  <c r="D32" i="23"/>
  <c r="D31" i="23"/>
  <c r="E31" i="23" s="1"/>
  <c r="D30" i="23"/>
  <c r="F30" i="23" s="1"/>
  <c r="F29" i="23"/>
  <c r="D29" i="23"/>
  <c r="E29" i="23" s="1"/>
  <c r="F28" i="23"/>
  <c r="E28" i="23"/>
  <c r="D28" i="23"/>
  <c r="D27" i="23"/>
  <c r="F27" i="23" s="1"/>
  <c r="D26" i="23"/>
  <c r="F26" i="23" s="1"/>
  <c r="F25" i="23"/>
  <c r="D25" i="23"/>
  <c r="E25" i="23" s="1"/>
  <c r="F24" i="23"/>
  <c r="E24" i="23"/>
  <c r="D24" i="23"/>
  <c r="D23" i="23"/>
  <c r="F23" i="23" s="1"/>
  <c r="D22" i="23"/>
  <c r="F22" i="23" s="1"/>
  <c r="F21" i="23"/>
  <c r="D21" i="23"/>
  <c r="E21" i="23" s="1"/>
  <c r="F20" i="23"/>
  <c r="E20" i="23"/>
  <c r="D20" i="23"/>
  <c r="D19" i="23"/>
  <c r="E19" i="23" s="1"/>
  <c r="D18" i="23"/>
  <c r="F18" i="23" s="1"/>
  <c r="F17" i="23"/>
  <c r="D17" i="23"/>
  <c r="E17" i="23" s="1"/>
  <c r="F16" i="23"/>
  <c r="E16" i="23"/>
  <c r="D16" i="23"/>
  <c r="D15" i="23"/>
  <c r="F15" i="23" s="1"/>
  <c r="D14" i="23"/>
  <c r="F14" i="23" s="1"/>
  <c r="F13" i="23"/>
  <c r="D13" i="23"/>
  <c r="E13" i="23" s="1"/>
  <c r="F12" i="23"/>
  <c r="E12" i="23"/>
  <c r="D12" i="23"/>
  <c r="D11" i="23"/>
  <c r="E11" i="23" s="1"/>
  <c r="D10" i="23"/>
  <c r="F10" i="23" s="1"/>
  <c r="F9" i="23"/>
  <c r="D9" i="23"/>
  <c r="E9" i="23" s="1"/>
  <c r="F8" i="23"/>
  <c r="E8" i="23"/>
  <c r="D8" i="23"/>
  <c r="D7" i="23"/>
  <c r="E7" i="23" s="1"/>
  <c r="D6" i="23"/>
  <c r="F6" i="23" s="1"/>
  <c r="F5" i="23"/>
  <c r="D5" i="23"/>
  <c r="E5" i="23" s="1"/>
  <c r="F4" i="23"/>
  <c r="E4" i="23"/>
  <c r="D4" i="23"/>
  <c r="D3" i="23"/>
  <c r="D38" i="23" s="1"/>
  <c r="E3" i="23" l="1"/>
  <c r="E15" i="23"/>
  <c r="E23" i="23"/>
  <c r="E27" i="23"/>
  <c r="E35" i="23"/>
  <c r="F3" i="23"/>
  <c r="E6" i="23"/>
  <c r="F7" i="23"/>
  <c r="E10" i="23"/>
  <c r="F11" i="23"/>
  <c r="E14" i="23"/>
  <c r="E18" i="23"/>
  <c r="F19" i="23"/>
  <c r="E22" i="23"/>
  <c r="E26" i="23"/>
  <c r="E30" i="23"/>
  <c r="F31" i="23"/>
  <c r="E34" i="23"/>
  <c r="F38" i="23" l="1"/>
  <c r="E38" i="23"/>
  <c r="H30" i="22" l="1"/>
  <c r="G30" i="22"/>
  <c r="C30" i="22"/>
  <c r="C31" i="22" s="1"/>
  <c r="F29" i="22"/>
  <c r="D29" i="22"/>
  <c r="E29" i="22" s="1"/>
  <c r="F28" i="22"/>
  <c r="E28" i="22"/>
  <c r="D28" i="22"/>
  <c r="D27" i="22"/>
  <c r="F27" i="22" s="1"/>
  <c r="D26" i="22"/>
  <c r="F26" i="22" s="1"/>
  <c r="F25" i="22"/>
  <c r="D25" i="22"/>
  <c r="E25" i="22" s="1"/>
  <c r="F24" i="22"/>
  <c r="E24" i="22"/>
  <c r="D24" i="22"/>
  <c r="D23" i="22"/>
  <c r="F23" i="22" s="1"/>
  <c r="D22" i="22"/>
  <c r="F22" i="22" s="1"/>
  <c r="F21" i="22"/>
  <c r="D21" i="22"/>
  <c r="E21" i="22" s="1"/>
  <c r="F20" i="22"/>
  <c r="E20" i="22"/>
  <c r="D20" i="22"/>
  <c r="D19" i="22"/>
  <c r="F19" i="22" s="1"/>
  <c r="D18" i="22"/>
  <c r="F18" i="22" s="1"/>
  <c r="F17" i="22"/>
  <c r="D17" i="22"/>
  <c r="E17" i="22" s="1"/>
  <c r="F16" i="22"/>
  <c r="E16" i="22"/>
  <c r="D16" i="22"/>
  <c r="D15" i="22"/>
  <c r="F15" i="22" s="1"/>
  <c r="D14" i="22"/>
  <c r="F14" i="22" s="1"/>
  <c r="F13" i="22"/>
  <c r="E13" i="22"/>
  <c r="D13" i="22"/>
  <c r="F12" i="22"/>
  <c r="E12" i="22"/>
  <c r="D12" i="22"/>
  <c r="D11" i="22"/>
  <c r="F11" i="22" s="1"/>
  <c r="D10" i="22"/>
  <c r="F10" i="22" s="1"/>
  <c r="F9" i="22"/>
  <c r="E9" i="22"/>
  <c r="D9" i="22"/>
  <c r="F8" i="22"/>
  <c r="E8" i="22"/>
  <c r="D8" i="22"/>
  <c r="D7" i="22"/>
  <c r="F7" i="22" s="1"/>
  <c r="D6" i="22"/>
  <c r="F6" i="22" s="1"/>
  <c r="F5" i="22"/>
  <c r="E5" i="22"/>
  <c r="D5" i="22"/>
  <c r="F4" i="22"/>
  <c r="E4" i="22"/>
  <c r="D4" i="22"/>
  <c r="D3" i="22"/>
  <c r="D30" i="22" s="1"/>
  <c r="E3" i="22" l="1"/>
  <c r="E7" i="22"/>
  <c r="E11" i="22"/>
  <c r="E15" i="22"/>
  <c r="E19" i="22"/>
  <c r="E23" i="22"/>
  <c r="E27" i="22"/>
  <c r="F3" i="22"/>
  <c r="F30" i="22" s="1"/>
  <c r="E6" i="22"/>
  <c r="E10" i="22"/>
  <c r="E14" i="22"/>
  <c r="E18" i="22"/>
  <c r="E22" i="22"/>
  <c r="E26" i="22"/>
  <c r="E30" i="22" l="1"/>
  <c r="H46" i="20" l="1"/>
  <c r="G46" i="20"/>
  <c r="C46" i="20"/>
  <c r="C47" i="20" s="1"/>
  <c r="F45" i="20"/>
  <c r="D45" i="20"/>
  <c r="E45" i="20" s="1"/>
  <c r="F44" i="20"/>
  <c r="E44" i="20"/>
  <c r="D44" i="20"/>
  <c r="D43" i="20"/>
  <c r="F43" i="20" s="1"/>
  <c r="D42" i="20"/>
  <c r="F42" i="20" s="1"/>
  <c r="F41" i="20"/>
  <c r="D41" i="20"/>
  <c r="E41" i="20" s="1"/>
  <c r="F40" i="20"/>
  <c r="E40" i="20"/>
  <c r="D40" i="20"/>
  <c r="D39" i="20"/>
  <c r="F39" i="20" s="1"/>
  <c r="D38" i="20"/>
  <c r="F38" i="20" s="1"/>
  <c r="F37" i="20"/>
  <c r="D37" i="20"/>
  <c r="E37" i="20" s="1"/>
  <c r="F36" i="20"/>
  <c r="E36" i="20"/>
  <c r="D36" i="20"/>
  <c r="D35" i="20"/>
  <c r="F35" i="20" s="1"/>
  <c r="D34" i="20"/>
  <c r="F34" i="20" s="1"/>
  <c r="F33" i="20"/>
  <c r="D33" i="20"/>
  <c r="E33" i="20" s="1"/>
  <c r="F32" i="20"/>
  <c r="E32" i="20"/>
  <c r="D32" i="20"/>
  <c r="D31" i="20"/>
  <c r="F31" i="20" s="1"/>
  <c r="D30" i="20"/>
  <c r="F30" i="20" s="1"/>
  <c r="F29" i="20"/>
  <c r="D29" i="20"/>
  <c r="E29" i="20" s="1"/>
  <c r="F28" i="20"/>
  <c r="E28" i="20"/>
  <c r="D28" i="20"/>
  <c r="D27" i="20"/>
  <c r="F27" i="20" s="1"/>
  <c r="D26" i="20"/>
  <c r="F26" i="20" s="1"/>
  <c r="F25" i="20"/>
  <c r="D25" i="20"/>
  <c r="E25" i="20" s="1"/>
  <c r="F24" i="20"/>
  <c r="E24" i="20"/>
  <c r="D24" i="20"/>
  <c r="D23" i="20"/>
  <c r="E23" i="20" s="1"/>
  <c r="D22" i="20"/>
  <c r="F22" i="20" s="1"/>
  <c r="F21" i="20"/>
  <c r="D21" i="20"/>
  <c r="E21" i="20" s="1"/>
  <c r="F20" i="20"/>
  <c r="E20" i="20"/>
  <c r="D20" i="20"/>
  <c r="D19" i="20"/>
  <c r="E19" i="20" s="1"/>
  <c r="D18" i="20"/>
  <c r="F18" i="20" s="1"/>
  <c r="F17" i="20"/>
  <c r="D17" i="20"/>
  <c r="E17" i="20" s="1"/>
  <c r="F16" i="20"/>
  <c r="E16" i="20"/>
  <c r="D16" i="20"/>
  <c r="D15" i="20"/>
  <c r="F15" i="20" s="1"/>
  <c r="D14" i="20"/>
  <c r="F14" i="20" s="1"/>
  <c r="F13" i="20"/>
  <c r="D13" i="20"/>
  <c r="E13" i="20" s="1"/>
  <c r="F12" i="20"/>
  <c r="E12" i="20"/>
  <c r="D12" i="20"/>
  <c r="D11" i="20"/>
  <c r="E11" i="20" s="1"/>
  <c r="D10" i="20"/>
  <c r="F10" i="20" s="1"/>
  <c r="F9" i="20"/>
  <c r="D9" i="20"/>
  <c r="E9" i="20" s="1"/>
  <c r="F8" i="20"/>
  <c r="E8" i="20"/>
  <c r="D8" i="20"/>
  <c r="D7" i="20"/>
  <c r="F7" i="20" s="1"/>
  <c r="D6" i="20"/>
  <c r="F6" i="20" s="1"/>
  <c r="F5" i="20"/>
  <c r="D5" i="20"/>
  <c r="E5" i="20" s="1"/>
  <c r="F4" i="20"/>
  <c r="E4" i="20"/>
  <c r="D4" i="20"/>
  <c r="D3" i="20"/>
  <c r="E3" i="20" s="1"/>
  <c r="E7" i="20" l="1"/>
  <c r="E15" i="20"/>
  <c r="E27" i="20"/>
  <c r="E31" i="20"/>
  <c r="E35" i="20"/>
  <c r="E39" i="20"/>
  <c r="E43" i="20"/>
  <c r="F3" i="20"/>
  <c r="E10" i="20"/>
  <c r="F11" i="20"/>
  <c r="E14" i="20"/>
  <c r="E18" i="20"/>
  <c r="F19" i="20"/>
  <c r="E22" i="20"/>
  <c r="F23" i="20"/>
  <c r="E26" i="20"/>
  <c r="E30" i="20"/>
  <c r="E34" i="20"/>
  <c r="E38" i="20"/>
  <c r="E42" i="20"/>
  <c r="D46" i="20"/>
  <c r="E6" i="20"/>
  <c r="E46" i="20" s="1"/>
  <c r="F46" i="20" l="1"/>
  <c r="H39" i="28" l="1"/>
  <c r="G39" i="28"/>
  <c r="C39" i="28"/>
  <c r="C40" i="28" s="1"/>
  <c r="F38" i="28"/>
  <c r="D38" i="28"/>
  <c r="E38" i="28" s="1"/>
  <c r="E37" i="28"/>
  <c r="D37" i="28"/>
  <c r="F37" i="28" s="1"/>
  <c r="D36" i="28"/>
  <c r="F36" i="28" s="1"/>
  <c r="F35" i="28"/>
  <c r="E35" i="28"/>
  <c r="D35" i="28"/>
  <c r="F34" i="28"/>
  <c r="D34" i="28"/>
  <c r="E34" i="28" s="1"/>
  <c r="E33" i="28"/>
  <c r="D33" i="28"/>
  <c r="F33" i="28" s="1"/>
  <c r="D32" i="28"/>
  <c r="F32" i="28" s="1"/>
  <c r="F31" i="28"/>
  <c r="E31" i="28"/>
  <c r="D31" i="28"/>
  <c r="F30" i="28"/>
  <c r="D30" i="28"/>
  <c r="E30" i="28" s="1"/>
  <c r="E29" i="28"/>
  <c r="D29" i="28"/>
  <c r="F29" i="28" s="1"/>
  <c r="D28" i="28"/>
  <c r="F28" i="28" s="1"/>
  <c r="F27" i="28"/>
  <c r="E27" i="28"/>
  <c r="D27" i="28"/>
  <c r="F26" i="28"/>
  <c r="D26" i="28"/>
  <c r="E26" i="28" s="1"/>
  <c r="E25" i="28"/>
  <c r="D25" i="28"/>
  <c r="F25" i="28" s="1"/>
  <c r="D24" i="28"/>
  <c r="F24" i="28" s="1"/>
  <c r="F23" i="28"/>
  <c r="E23" i="28"/>
  <c r="D23" i="28"/>
  <c r="F22" i="28"/>
  <c r="D22" i="28"/>
  <c r="E22" i="28" s="1"/>
  <c r="E21" i="28"/>
  <c r="D21" i="28"/>
  <c r="F21" i="28" s="1"/>
  <c r="D20" i="28"/>
  <c r="F20" i="28" s="1"/>
  <c r="F19" i="28"/>
  <c r="E19" i="28"/>
  <c r="D19" i="28"/>
  <c r="F18" i="28"/>
  <c r="D18" i="28"/>
  <c r="E18" i="28" s="1"/>
  <c r="E17" i="28"/>
  <c r="D17" i="28"/>
  <c r="F17" i="28" s="1"/>
  <c r="D16" i="28"/>
  <c r="F16" i="28" s="1"/>
  <c r="F15" i="28"/>
  <c r="E15" i="28"/>
  <c r="D15" i="28"/>
  <c r="F14" i="28"/>
  <c r="D14" i="28"/>
  <c r="E14" i="28" s="1"/>
  <c r="E13" i="28"/>
  <c r="D13" i="28"/>
  <c r="F13" i="28" s="1"/>
  <c r="D12" i="28"/>
  <c r="F12" i="28" s="1"/>
  <c r="F11" i="28"/>
  <c r="E11" i="28"/>
  <c r="D11" i="28"/>
  <c r="F10" i="28"/>
  <c r="D10" i="28"/>
  <c r="E10" i="28" s="1"/>
  <c r="E9" i="28"/>
  <c r="D9" i="28"/>
  <c r="F9" i="28" s="1"/>
  <c r="D8" i="28"/>
  <c r="F8" i="28" s="1"/>
  <c r="F7" i="28"/>
  <c r="E7" i="28"/>
  <c r="D7" i="28"/>
  <c r="F6" i="28"/>
  <c r="D6" i="28"/>
  <c r="E6" i="28" s="1"/>
  <c r="E3" i="28"/>
  <c r="D3" i="28"/>
  <c r="D39" i="28" s="1"/>
  <c r="F3" i="28" l="1"/>
  <c r="F39" i="28" s="1"/>
  <c r="E8" i="28"/>
  <c r="E39" i="28" s="1"/>
  <c r="E12" i="28"/>
  <c r="E16" i="28"/>
  <c r="E20" i="28"/>
  <c r="E24" i="28"/>
  <c r="E28" i="28"/>
  <c r="E32" i="28"/>
  <c r="E36" i="28"/>
  <c r="H20" i="18" l="1"/>
  <c r="G20" i="18"/>
  <c r="C20" i="18"/>
  <c r="C21" i="18" s="1"/>
  <c r="F19" i="18"/>
  <c r="D19" i="18"/>
  <c r="E19" i="18" s="1"/>
  <c r="E18" i="18"/>
  <c r="D18" i="18"/>
  <c r="F18" i="18" s="1"/>
  <c r="D17" i="18"/>
  <c r="F17" i="18" s="1"/>
  <c r="F16" i="18"/>
  <c r="E16" i="18"/>
  <c r="D16" i="18"/>
  <c r="F15" i="18"/>
  <c r="D15" i="18"/>
  <c r="E15" i="18" s="1"/>
  <c r="E14" i="18"/>
  <c r="D14" i="18"/>
  <c r="F14" i="18" s="1"/>
  <c r="D13" i="18"/>
  <c r="F13" i="18" s="1"/>
  <c r="F12" i="18"/>
  <c r="E12" i="18"/>
  <c r="D12" i="18"/>
  <c r="F11" i="18"/>
  <c r="E11" i="18"/>
  <c r="D11" i="18"/>
  <c r="E10" i="18"/>
  <c r="D10" i="18"/>
  <c r="F10" i="18" s="1"/>
  <c r="D9" i="18"/>
  <c r="F9" i="18" s="1"/>
  <c r="F8" i="18"/>
  <c r="E8" i="18"/>
  <c r="D8" i="18"/>
  <c r="F7" i="18"/>
  <c r="E7" i="18"/>
  <c r="D7" i="18"/>
  <c r="E6" i="18"/>
  <c r="D6" i="18"/>
  <c r="F6" i="18" s="1"/>
  <c r="D5" i="18"/>
  <c r="F5" i="18" s="1"/>
  <c r="F4" i="18"/>
  <c r="E4" i="18"/>
  <c r="D4" i="18"/>
  <c r="D20" i="18" s="1"/>
  <c r="F20" i="18" l="1"/>
  <c r="E5" i="18"/>
  <c r="E20" i="18" s="1"/>
  <c r="E9" i="18"/>
  <c r="E13" i="18"/>
  <c r="E17" i="18"/>
  <c r="H29" i="17" l="1"/>
  <c r="G29" i="17"/>
  <c r="C29" i="17"/>
  <c r="C30" i="17" s="1"/>
  <c r="F28" i="17"/>
  <c r="D28" i="17"/>
  <c r="E28" i="17" s="1"/>
  <c r="F27" i="17"/>
  <c r="E27" i="17"/>
  <c r="D27" i="17"/>
  <c r="D26" i="17"/>
  <c r="F26" i="17" s="1"/>
  <c r="D25" i="17"/>
  <c r="F25" i="17" s="1"/>
  <c r="F24" i="17"/>
  <c r="D24" i="17"/>
  <c r="E24" i="17" s="1"/>
  <c r="F23" i="17"/>
  <c r="E23" i="17"/>
  <c r="D23" i="17"/>
  <c r="D22" i="17"/>
  <c r="F22" i="17" s="1"/>
  <c r="D21" i="17"/>
  <c r="F21" i="17" s="1"/>
  <c r="F20" i="17"/>
  <c r="D20" i="17"/>
  <c r="E20" i="17" s="1"/>
  <c r="F19" i="17"/>
  <c r="E19" i="17"/>
  <c r="D19" i="17"/>
  <c r="D18" i="17"/>
  <c r="F18" i="17" s="1"/>
  <c r="D17" i="17"/>
  <c r="F17" i="17" s="1"/>
  <c r="F16" i="17"/>
  <c r="D16" i="17"/>
  <c r="E16" i="17" s="1"/>
  <c r="F15" i="17"/>
  <c r="E15" i="17"/>
  <c r="D15" i="17"/>
  <c r="D14" i="17"/>
  <c r="F14" i="17" s="1"/>
  <c r="D13" i="17"/>
  <c r="F13" i="17" s="1"/>
  <c r="F12" i="17"/>
  <c r="D12" i="17"/>
  <c r="E12" i="17" s="1"/>
  <c r="F11" i="17"/>
  <c r="E11" i="17"/>
  <c r="D11" i="17"/>
  <c r="D10" i="17"/>
  <c r="F10" i="17" s="1"/>
  <c r="D9" i="17"/>
  <c r="F9" i="17" s="1"/>
  <c r="F8" i="17"/>
  <c r="D8" i="17"/>
  <c r="E8" i="17" s="1"/>
  <c r="F7" i="17"/>
  <c r="E7" i="17"/>
  <c r="D7" i="17"/>
  <c r="D6" i="17"/>
  <c r="F6" i="17" s="1"/>
  <c r="D5" i="17"/>
  <c r="F5" i="17" s="1"/>
  <c r="F4" i="17"/>
  <c r="D4" i="17"/>
  <c r="E4" i="17" s="1"/>
  <c r="F3" i="17"/>
  <c r="E3" i="17"/>
  <c r="D3" i="17"/>
  <c r="F29" i="17" l="1"/>
  <c r="E6" i="17"/>
  <c r="E29" i="17" s="1"/>
  <c r="E10" i="17"/>
  <c r="E14" i="17"/>
  <c r="E18" i="17"/>
  <c r="E22" i="17"/>
  <c r="E26" i="17"/>
  <c r="E5" i="17"/>
  <c r="E9" i="17"/>
  <c r="E13" i="17"/>
  <c r="E17" i="17"/>
  <c r="E21" i="17"/>
  <c r="E25" i="17"/>
  <c r="D29" i="17"/>
  <c r="H54" i="16" l="1"/>
  <c r="G54" i="16"/>
  <c r="C54" i="16"/>
  <c r="C55" i="16" s="1"/>
  <c r="F53" i="16"/>
  <c r="D53" i="16"/>
  <c r="E53" i="16" s="1"/>
  <c r="E52" i="16"/>
  <c r="D52" i="16"/>
  <c r="F52" i="16" s="1"/>
  <c r="D51" i="16"/>
  <c r="F51" i="16" s="1"/>
  <c r="F50" i="16"/>
  <c r="E50" i="16"/>
  <c r="D50" i="16"/>
  <c r="F49" i="16"/>
  <c r="D49" i="16"/>
  <c r="E49" i="16" s="1"/>
  <c r="E48" i="16"/>
  <c r="D48" i="16"/>
  <c r="F48" i="16" s="1"/>
  <c r="D47" i="16"/>
  <c r="F47" i="16" s="1"/>
  <c r="F46" i="16"/>
  <c r="E46" i="16"/>
  <c r="D46" i="16"/>
  <c r="F45" i="16"/>
  <c r="E45" i="16"/>
  <c r="D45" i="16"/>
  <c r="E44" i="16"/>
  <c r="D44" i="16"/>
  <c r="F44" i="16" s="1"/>
  <c r="D43" i="16"/>
  <c r="F43" i="16" s="1"/>
  <c r="F42" i="16"/>
  <c r="E42" i="16"/>
  <c r="D42" i="16"/>
  <c r="F41" i="16"/>
  <c r="E41" i="16"/>
  <c r="D41" i="16"/>
  <c r="E40" i="16"/>
  <c r="D40" i="16"/>
  <c r="F40" i="16" s="1"/>
  <c r="D39" i="16"/>
  <c r="F39" i="16" s="1"/>
  <c r="F38" i="16"/>
  <c r="E38" i="16"/>
  <c r="D38" i="16"/>
  <c r="F37" i="16"/>
  <c r="E37" i="16"/>
  <c r="D37" i="16"/>
  <c r="E36" i="16"/>
  <c r="D36" i="16"/>
  <c r="F36" i="16" s="1"/>
  <c r="D35" i="16"/>
  <c r="F35" i="16" s="1"/>
  <c r="F34" i="16"/>
  <c r="E34" i="16"/>
  <c r="D34" i="16"/>
  <c r="F33" i="16"/>
  <c r="E33" i="16"/>
  <c r="D33" i="16"/>
  <c r="E32" i="16"/>
  <c r="D32" i="16"/>
  <c r="F32" i="16" s="1"/>
  <c r="D31" i="16"/>
  <c r="F31" i="16" s="1"/>
  <c r="F30" i="16"/>
  <c r="E30" i="16"/>
  <c r="D30" i="16"/>
  <c r="F29" i="16"/>
  <c r="E29" i="16"/>
  <c r="D29" i="16"/>
  <c r="E28" i="16"/>
  <c r="D28" i="16"/>
  <c r="F28" i="16" s="1"/>
  <c r="D27" i="16"/>
  <c r="F27" i="16" s="1"/>
  <c r="F26" i="16"/>
  <c r="E26" i="16"/>
  <c r="D26" i="16"/>
  <c r="F25" i="16"/>
  <c r="E25" i="16"/>
  <c r="D25" i="16"/>
  <c r="E24" i="16"/>
  <c r="D24" i="16"/>
  <c r="F24" i="16" s="1"/>
  <c r="D23" i="16"/>
  <c r="F23" i="16" s="1"/>
  <c r="F22" i="16"/>
  <c r="E22" i="16"/>
  <c r="D22" i="16"/>
  <c r="F21" i="16"/>
  <c r="E21" i="16"/>
  <c r="D21" i="16"/>
  <c r="E20" i="16"/>
  <c r="D20" i="16"/>
  <c r="F20" i="16" s="1"/>
  <c r="D19" i="16"/>
  <c r="F19" i="16" s="1"/>
  <c r="F18" i="16"/>
  <c r="E18" i="16"/>
  <c r="D18" i="16"/>
  <c r="F17" i="16"/>
  <c r="E17" i="16"/>
  <c r="D17" i="16"/>
  <c r="E16" i="16"/>
  <c r="D16" i="16"/>
  <c r="F16" i="16" s="1"/>
  <c r="D15" i="16"/>
  <c r="F15" i="16" s="1"/>
  <c r="F14" i="16"/>
  <c r="E14" i="16"/>
  <c r="D14" i="16"/>
  <c r="F13" i="16"/>
  <c r="E13" i="16"/>
  <c r="D13" i="16"/>
  <c r="E12" i="16"/>
  <c r="D12" i="16"/>
  <c r="F12" i="16" s="1"/>
  <c r="D11" i="16"/>
  <c r="F11" i="16" s="1"/>
  <c r="F10" i="16"/>
  <c r="E10" i="16"/>
  <c r="D10" i="16"/>
  <c r="F9" i="16"/>
  <c r="E9" i="16"/>
  <c r="D9" i="16"/>
  <c r="E8" i="16"/>
  <c r="D8" i="16"/>
  <c r="F8" i="16" s="1"/>
  <c r="D7" i="16"/>
  <c r="F7" i="16" s="1"/>
  <c r="F6" i="16"/>
  <c r="E6" i="16"/>
  <c r="D6" i="16"/>
  <c r="F5" i="16"/>
  <c r="E5" i="16"/>
  <c r="D5" i="16"/>
  <c r="E4" i="16"/>
  <c r="D4" i="16"/>
  <c r="D54" i="16" s="1"/>
  <c r="F4" i="16" l="1"/>
  <c r="F54" i="16" s="1"/>
  <c r="E7" i="16"/>
  <c r="E54" i="16" s="1"/>
  <c r="E11" i="16"/>
  <c r="E15" i="16"/>
  <c r="E19" i="16"/>
  <c r="E23" i="16"/>
  <c r="E27" i="16"/>
  <c r="E31" i="16"/>
  <c r="E35" i="16"/>
  <c r="E39" i="16"/>
  <c r="E43" i="16"/>
  <c r="E47" i="16"/>
  <c r="E51" i="16"/>
  <c r="H18" i="29" l="1"/>
  <c r="G18" i="29"/>
  <c r="C18" i="29"/>
  <c r="C19" i="29" s="1"/>
  <c r="F17" i="29"/>
  <c r="D17" i="29"/>
  <c r="E17" i="29" s="1"/>
  <c r="E16" i="29"/>
  <c r="D16" i="29"/>
  <c r="F16" i="29" s="1"/>
  <c r="D15" i="29"/>
  <c r="F15" i="29" s="1"/>
  <c r="F14" i="29"/>
  <c r="E14" i="29"/>
  <c r="D14" i="29"/>
  <c r="F13" i="29"/>
  <c r="D13" i="29"/>
  <c r="E13" i="29" s="1"/>
  <c r="E12" i="29"/>
  <c r="D12" i="29"/>
  <c r="F12" i="29" s="1"/>
  <c r="D11" i="29"/>
  <c r="F11" i="29" s="1"/>
  <c r="F10" i="29"/>
  <c r="E10" i="29"/>
  <c r="D10" i="29"/>
  <c r="F9" i="29"/>
  <c r="D9" i="29"/>
  <c r="E9" i="29" s="1"/>
  <c r="E8" i="29"/>
  <c r="D8" i="29"/>
  <c r="F8" i="29" s="1"/>
  <c r="D7" i="29"/>
  <c r="F7" i="29" s="1"/>
  <c r="F6" i="29"/>
  <c r="E6" i="29"/>
  <c r="D6" i="29"/>
  <c r="F5" i="29"/>
  <c r="D5" i="29"/>
  <c r="E5" i="29" s="1"/>
  <c r="E4" i="29"/>
  <c r="D4" i="29"/>
  <c r="F4" i="29" s="1"/>
  <c r="D3" i="29"/>
  <c r="D18" i="29" s="1"/>
  <c r="E3" i="29" l="1"/>
  <c r="E7" i="29"/>
  <c r="E11" i="29"/>
  <c r="E15" i="29"/>
  <c r="F3" i="29"/>
  <c r="F18" i="29" s="1"/>
  <c r="E18" i="29" l="1"/>
  <c r="H18" i="14" l="1"/>
  <c r="G18" i="14"/>
  <c r="C18" i="14"/>
  <c r="C19" i="14" s="1"/>
  <c r="F17" i="14"/>
  <c r="D17" i="14"/>
  <c r="E17" i="14" s="1"/>
  <c r="E16" i="14"/>
  <c r="D16" i="14"/>
  <c r="F16" i="14" s="1"/>
  <c r="D15" i="14"/>
  <c r="F15" i="14" s="1"/>
  <c r="F14" i="14"/>
  <c r="E14" i="14"/>
  <c r="D14" i="14"/>
  <c r="F13" i="14"/>
  <c r="D13" i="14"/>
  <c r="E13" i="14" s="1"/>
  <c r="E12" i="14"/>
  <c r="D12" i="14"/>
  <c r="F12" i="14" s="1"/>
  <c r="D11" i="14"/>
  <c r="F11" i="14" s="1"/>
  <c r="F10" i="14"/>
  <c r="E10" i="14"/>
  <c r="D10" i="14"/>
  <c r="F9" i="14"/>
  <c r="D9" i="14"/>
  <c r="E9" i="14" s="1"/>
  <c r="E8" i="14"/>
  <c r="D8" i="14"/>
  <c r="F8" i="14" s="1"/>
  <c r="D7" i="14"/>
  <c r="F7" i="14" s="1"/>
  <c r="F6" i="14"/>
  <c r="E6" i="14"/>
  <c r="D6" i="14"/>
  <c r="F5" i="14"/>
  <c r="D5" i="14"/>
  <c r="E5" i="14" s="1"/>
  <c r="E3" i="14"/>
  <c r="D3" i="14"/>
  <c r="D18" i="14" s="1"/>
  <c r="F3" i="14" l="1"/>
  <c r="F18" i="14" s="1"/>
  <c r="E7" i="14"/>
  <c r="E18" i="14" s="1"/>
  <c r="E11" i="14"/>
  <c r="E15" i="14"/>
  <c r="H57" i="21" l="1"/>
  <c r="G57" i="21"/>
  <c r="C57" i="21"/>
  <c r="C58" i="21" s="1"/>
  <c r="F56" i="21"/>
  <c r="D56" i="21"/>
  <c r="E56" i="21" s="1"/>
  <c r="E55" i="21"/>
  <c r="D55" i="21"/>
  <c r="F55" i="21" s="1"/>
  <c r="D54" i="21"/>
  <c r="F54" i="21" s="1"/>
  <c r="F53" i="21"/>
  <c r="E53" i="21"/>
  <c r="D53" i="21"/>
  <c r="F52" i="21"/>
  <c r="D52" i="21"/>
  <c r="E52" i="21" s="1"/>
  <c r="E51" i="21"/>
  <c r="D51" i="21"/>
  <c r="F51" i="21" s="1"/>
  <c r="D50" i="21"/>
  <c r="F50" i="21" s="1"/>
  <c r="F49" i="21"/>
  <c r="E49" i="21"/>
  <c r="D49" i="21"/>
  <c r="F48" i="21"/>
  <c r="D48" i="21"/>
  <c r="E48" i="21" s="1"/>
  <c r="E47" i="21"/>
  <c r="D47" i="21"/>
  <c r="F47" i="21" s="1"/>
  <c r="D46" i="21"/>
  <c r="F46" i="21" s="1"/>
  <c r="F45" i="21"/>
  <c r="E45" i="21"/>
  <c r="D45" i="21"/>
  <c r="F44" i="21"/>
  <c r="D44" i="21"/>
  <c r="E44" i="21" s="1"/>
  <c r="E43" i="21"/>
  <c r="D43" i="21"/>
  <c r="F43" i="21" s="1"/>
  <c r="D42" i="21"/>
  <c r="F42" i="21" s="1"/>
  <c r="F41" i="21"/>
  <c r="E41" i="21"/>
  <c r="D41" i="21"/>
  <c r="F40" i="21"/>
  <c r="D40" i="21"/>
  <c r="E40" i="21" s="1"/>
  <c r="E39" i="21"/>
  <c r="D39" i="21"/>
  <c r="F39" i="21" s="1"/>
  <c r="D38" i="21"/>
  <c r="F38" i="21" s="1"/>
  <c r="F37" i="21"/>
  <c r="E37" i="21"/>
  <c r="D37" i="21"/>
  <c r="F36" i="21"/>
  <c r="D36" i="21"/>
  <c r="E36" i="21" s="1"/>
  <c r="E35" i="21"/>
  <c r="D35" i="21"/>
  <c r="F35" i="21" s="1"/>
  <c r="D34" i="21"/>
  <c r="F34" i="21" s="1"/>
  <c r="F33" i="21"/>
  <c r="E33" i="21"/>
  <c r="D33" i="21"/>
  <c r="F32" i="21"/>
  <c r="D32" i="21"/>
  <c r="E32" i="21" s="1"/>
  <c r="E31" i="21"/>
  <c r="D31" i="21"/>
  <c r="F31" i="21" s="1"/>
  <c r="D30" i="21"/>
  <c r="F30" i="21" s="1"/>
  <c r="F29" i="21"/>
  <c r="E29" i="21"/>
  <c r="D29" i="21"/>
  <c r="F28" i="21"/>
  <c r="D28" i="21"/>
  <c r="E28" i="21" s="1"/>
  <c r="E27" i="21"/>
  <c r="D27" i="21"/>
  <c r="F27" i="21" s="1"/>
  <c r="D26" i="21"/>
  <c r="F26" i="21" s="1"/>
  <c r="F25" i="21"/>
  <c r="E25" i="21"/>
  <c r="D25" i="21"/>
  <c r="F24" i="21"/>
  <c r="D24" i="21"/>
  <c r="E24" i="21" s="1"/>
  <c r="E23" i="21"/>
  <c r="D23" i="21"/>
  <c r="F23" i="21" s="1"/>
  <c r="D22" i="21"/>
  <c r="F22" i="21" s="1"/>
  <c r="F21" i="21"/>
  <c r="E21" i="21"/>
  <c r="D21" i="21"/>
  <c r="F20" i="21"/>
  <c r="D20" i="21"/>
  <c r="E20" i="21" s="1"/>
  <c r="E19" i="21"/>
  <c r="D19" i="21"/>
  <c r="F19" i="21" s="1"/>
  <c r="D18" i="21"/>
  <c r="F18" i="21" s="1"/>
  <c r="F17" i="21"/>
  <c r="E17" i="21"/>
  <c r="D17" i="21"/>
  <c r="F16" i="21"/>
  <c r="D16" i="21"/>
  <c r="E16" i="21" s="1"/>
  <c r="E15" i="21"/>
  <c r="D15" i="21"/>
  <c r="F15" i="21" s="1"/>
  <c r="D14" i="21"/>
  <c r="F14" i="21" s="1"/>
  <c r="F13" i="21"/>
  <c r="E13" i="21"/>
  <c r="D13" i="21"/>
  <c r="F12" i="21"/>
  <c r="D12" i="21"/>
  <c r="E12" i="21" s="1"/>
  <c r="E11" i="21"/>
  <c r="D11" i="21"/>
  <c r="F11" i="21" s="1"/>
  <c r="D10" i="21"/>
  <c r="F10" i="21" s="1"/>
  <c r="F9" i="21"/>
  <c r="E9" i="21"/>
  <c r="D9" i="21"/>
  <c r="F8" i="21"/>
  <c r="D8" i="21"/>
  <c r="E8" i="21" s="1"/>
  <c r="E7" i="21"/>
  <c r="D7" i="21"/>
  <c r="F7" i="21" s="1"/>
  <c r="D6" i="21"/>
  <c r="F6" i="21" s="1"/>
  <c r="F3" i="21"/>
  <c r="E3" i="21"/>
  <c r="D3" i="21"/>
  <c r="D57" i="21" s="1"/>
  <c r="F57" i="21" l="1"/>
  <c r="E6" i="21"/>
  <c r="E57" i="21" s="1"/>
  <c r="E10" i="21"/>
  <c r="E14" i="21"/>
  <c r="E18" i="21"/>
  <c r="E22" i="21"/>
  <c r="E26" i="21"/>
  <c r="E30" i="21"/>
  <c r="E34" i="21"/>
  <c r="E38" i="21"/>
  <c r="E42" i="21"/>
  <c r="E46" i="21"/>
  <c r="E50" i="21"/>
  <c r="E54" i="21"/>
  <c r="F31" i="13" l="1"/>
  <c r="F47" i="13"/>
  <c r="E4" i="13"/>
  <c r="D4" i="13"/>
  <c r="F4" i="13" s="1"/>
  <c r="D5" i="13"/>
  <c r="E5" i="13" s="1"/>
  <c r="D6" i="13"/>
  <c r="D7" i="13"/>
  <c r="E7" i="13" s="1"/>
  <c r="D8" i="13"/>
  <c r="F8" i="13" s="1"/>
  <c r="D9" i="13"/>
  <c r="F9" i="13" s="1"/>
  <c r="D10" i="13"/>
  <c r="D11" i="13"/>
  <c r="E11" i="13" s="1"/>
  <c r="D12" i="13"/>
  <c r="F12" i="13" s="1"/>
  <c r="D13" i="13"/>
  <c r="F13" i="13" s="1"/>
  <c r="D14" i="13"/>
  <c r="D15" i="13"/>
  <c r="E15" i="13" s="1"/>
  <c r="D16" i="13"/>
  <c r="F16" i="13" s="1"/>
  <c r="D17" i="13"/>
  <c r="F17" i="13" s="1"/>
  <c r="D18" i="13"/>
  <c r="D19" i="13"/>
  <c r="E19" i="13" s="1"/>
  <c r="D20" i="13"/>
  <c r="F20" i="13" s="1"/>
  <c r="D21" i="13"/>
  <c r="F21" i="13" s="1"/>
  <c r="D22" i="13"/>
  <c r="D23" i="13"/>
  <c r="E23" i="13" s="1"/>
  <c r="D24" i="13"/>
  <c r="F24" i="13" s="1"/>
  <c r="D25" i="13"/>
  <c r="F25" i="13" s="1"/>
  <c r="D26" i="13"/>
  <c r="D27" i="13"/>
  <c r="E27" i="13" s="1"/>
  <c r="D28" i="13"/>
  <c r="F28" i="13" s="1"/>
  <c r="D29" i="13"/>
  <c r="F29" i="13" s="1"/>
  <c r="D30" i="13"/>
  <c r="D31" i="13"/>
  <c r="E31" i="13" s="1"/>
  <c r="D32" i="13"/>
  <c r="F32" i="13" s="1"/>
  <c r="D33" i="13"/>
  <c r="E33" i="13" s="1"/>
  <c r="D34" i="13"/>
  <c r="D35" i="13"/>
  <c r="E35" i="13" s="1"/>
  <c r="D36" i="13"/>
  <c r="F36" i="13" s="1"/>
  <c r="D37" i="13"/>
  <c r="F37" i="13" s="1"/>
  <c r="D38" i="13"/>
  <c r="D39" i="13"/>
  <c r="E39" i="13" s="1"/>
  <c r="D40" i="13"/>
  <c r="F40" i="13" s="1"/>
  <c r="D41" i="13"/>
  <c r="F41" i="13" s="1"/>
  <c r="D42" i="13"/>
  <c r="D43" i="13"/>
  <c r="E43" i="13" s="1"/>
  <c r="D44" i="13"/>
  <c r="F44" i="13" s="1"/>
  <c r="D45" i="13"/>
  <c r="F45" i="13" s="1"/>
  <c r="D46" i="13"/>
  <c r="D47" i="13"/>
  <c r="E47" i="13" s="1"/>
  <c r="D48" i="13"/>
  <c r="F48" i="13" s="1"/>
  <c r="D49" i="13"/>
  <c r="E49" i="13" s="1"/>
  <c r="D50" i="13"/>
  <c r="D3" i="13"/>
  <c r="E3" i="13" s="1"/>
  <c r="H51" i="13"/>
  <c r="F3" i="13"/>
  <c r="C51" i="13"/>
  <c r="G51" i="13"/>
  <c r="D51" i="13" l="1"/>
  <c r="E41" i="13"/>
  <c r="F15" i="13"/>
  <c r="E13" i="13"/>
  <c r="F39" i="13"/>
  <c r="F23" i="13"/>
  <c r="F7" i="13"/>
  <c r="E9" i="13"/>
  <c r="E29" i="13"/>
  <c r="E48" i="13"/>
  <c r="F35" i="13"/>
  <c r="F19" i="13"/>
  <c r="E16" i="13"/>
  <c r="E36" i="13"/>
  <c r="E20" i="13"/>
  <c r="E44" i="13"/>
  <c r="C52" i="13"/>
  <c r="E32" i="13"/>
  <c r="F43" i="13"/>
  <c r="F27" i="13"/>
  <c r="F11" i="13"/>
  <c r="E24" i="13"/>
  <c r="E50" i="13"/>
  <c r="F50" i="13"/>
  <c r="E46" i="13"/>
  <c r="F46" i="13"/>
  <c r="E42" i="13"/>
  <c r="F42" i="13"/>
  <c r="E38" i="13"/>
  <c r="F38" i="13"/>
  <c r="E34" i="13"/>
  <c r="F34" i="13"/>
  <c r="E30" i="13"/>
  <c r="F30" i="13"/>
  <c r="E26" i="13"/>
  <c r="F26" i="13"/>
  <c r="E22" i="13"/>
  <c r="F22" i="13"/>
  <c r="E18" i="13"/>
  <c r="F18" i="13"/>
  <c r="E14" i="13"/>
  <c r="F14" i="13"/>
  <c r="F10" i="13"/>
  <c r="E10" i="13"/>
  <c r="E6" i="13"/>
  <c r="F6" i="13"/>
  <c r="E40" i="13"/>
  <c r="E17" i="13"/>
  <c r="E21" i="13"/>
  <c r="E25" i="13"/>
  <c r="E37" i="13"/>
  <c r="E45" i="13"/>
  <c r="E28" i="13"/>
  <c r="E8" i="13"/>
  <c r="F49" i="13"/>
  <c r="F33" i="13"/>
  <c r="F5" i="13"/>
  <c r="E12" i="13"/>
  <c r="F51" i="13" l="1"/>
  <c r="E51" i="13"/>
</calcChain>
</file>

<file path=xl/sharedStrings.xml><?xml version="1.0" encoding="utf-8"?>
<sst xmlns="http://schemas.openxmlformats.org/spreadsheetml/2006/main" count="1123" uniqueCount="989">
  <si>
    <t>ŠKOLA - IČO</t>
  </si>
  <si>
    <t>ŠKOLA - složený název</t>
  </si>
  <si>
    <t>NIV</t>
  </si>
  <si>
    <t>odvody ZP a SP</t>
  </si>
  <si>
    <t>FKSP</t>
  </si>
  <si>
    <t>ONIV</t>
  </si>
  <si>
    <t>Celkem</t>
  </si>
  <si>
    <t>Zlínský kraj</t>
  </si>
  <si>
    <t>00559105</t>
  </si>
  <si>
    <t>Gymnázium Lesní čtvrť III 1364 Zlín PSČ: 76001</t>
  </si>
  <si>
    <t>00559504</t>
  </si>
  <si>
    <t>Gymnázium a Jazyková škola s právem SJZ nám. T. G. Masaryka 2734 Zlín PSČ: 76001</t>
  </si>
  <si>
    <t>00836397</t>
  </si>
  <si>
    <t>Základní škola a Základní umělecká škola Školní 606 Dolní Němčí PSČ: 68762</t>
  </si>
  <si>
    <t>00839329</t>
  </si>
  <si>
    <t>Základní škola Kvítková 4338 Zlín PSČ: 76001</t>
  </si>
  <si>
    <t>00843351</t>
  </si>
  <si>
    <t>00843369</t>
  </si>
  <si>
    <t>Gymnázium Františka Palackého Husova 146 Valašské Meziříčí PSČ: 75701</t>
  </si>
  <si>
    <t>00843393</t>
  </si>
  <si>
    <t>Gymnázium Rožnov pod Radhoštěm Koryčanské Paseky 1725 Rožnov pod Radhoštěm PSČ: 75661</t>
  </si>
  <si>
    <t>00851761</t>
  </si>
  <si>
    <t>Základní škola Šafaříkova 726 Valašské Meziříčí PSČ: 75701</t>
  </si>
  <si>
    <t>45211345</t>
  </si>
  <si>
    <t>45211451</t>
  </si>
  <si>
    <t>Základní škola Křižná 167 Valašské Meziříčí PSČ: 75701</t>
  </si>
  <si>
    <t>45211761</t>
  </si>
  <si>
    <t>Základní škola Bezručova 293 Rožnov pod Radhoštěm PSČ: 75661</t>
  </si>
  <si>
    <t>46276327</t>
  </si>
  <si>
    <t>Gymnázium Jana Pivečky a SOŠ Školní 822 Slavičín PSČ: 76321</t>
  </si>
  <si>
    <t>47934409</t>
  </si>
  <si>
    <t>Základní škola Slovan Zeyerova 3354 Kroměříž PSČ: 76701</t>
  </si>
  <si>
    <t>47935774</t>
  </si>
  <si>
    <t>Gymnázium L. Jaroše Palackého 524 Holešov PSČ: 76901</t>
  </si>
  <si>
    <t>48773824</t>
  </si>
  <si>
    <t>Základní škola a mateřská škola Hutisko 605 Hutisko-Solanec PSČ: 75662</t>
  </si>
  <si>
    <t>49156608</t>
  </si>
  <si>
    <t>Základní škola Školní 666 Luhačovice PSČ: 76326</t>
  </si>
  <si>
    <t>49156683</t>
  </si>
  <si>
    <t>Základní škola Školní 790 Vizovice PSČ: 76312</t>
  </si>
  <si>
    <t>60371684</t>
  </si>
  <si>
    <t>Gymnázium Velehradská třída 218 Uherské Hradiště PSČ: 68601</t>
  </si>
  <si>
    <t>60371757</t>
  </si>
  <si>
    <t>Gymnázium J.A.Komenského a JŠ s pr.SJZ Komenského 169 Uherský Brod PSČ: 68801</t>
  </si>
  <si>
    <t>60990368</t>
  </si>
  <si>
    <t>60990376</t>
  </si>
  <si>
    <t>Základní škola Videčská 63 Rožnov pod Radhoštěm PSČ: 75661</t>
  </si>
  <si>
    <t>60990384</t>
  </si>
  <si>
    <t>Základní škola 5. května 1700 Rožnov pod Radhoštěm PSČ: 75661</t>
  </si>
  <si>
    <t>60990406</t>
  </si>
  <si>
    <t>Základní škola Jasenická 1544 Vsetín PSČ: 75501</t>
  </si>
  <si>
    <t>60990465</t>
  </si>
  <si>
    <t>Základní škola MUDr. Františka Sovy 97 Vsetín PSČ: 75501</t>
  </si>
  <si>
    <t>61716693</t>
  </si>
  <si>
    <t>Gymnázium tř. Spojenců 907 Otrokovice PSČ: 76502</t>
  </si>
  <si>
    <t>70435651</t>
  </si>
  <si>
    <t>Základní škola Sportovní 777 Uherské Hradiště PSČ: 68601</t>
  </si>
  <si>
    <t>70436070</t>
  </si>
  <si>
    <t>Základní škola UNESCO Komenského náměstí 350 Uherské Hradiště PSČ: 68601</t>
  </si>
  <si>
    <t>70839425</t>
  </si>
  <si>
    <t>Základní škola Sokolská 211 Zborovice PSČ: 76832</t>
  </si>
  <si>
    <t>70843309</t>
  </si>
  <si>
    <t>Gymnázium Kroměříž Masarykovo náměstí 496 Kroměříž PSČ: 76701</t>
  </si>
  <si>
    <t>70849161</t>
  </si>
  <si>
    <t>Základní škola Trnava 242 Trnava PSČ: 76318</t>
  </si>
  <si>
    <t>70874603</t>
  </si>
  <si>
    <t>Základní škola Hlavní 70 Zubří PSČ: 75654</t>
  </si>
  <si>
    <t>70874930</t>
  </si>
  <si>
    <t>Základní škola Morkovice 17. listopadu 416 Morkovice-Slížany PSČ: 76833</t>
  </si>
  <si>
    <t>70876649</t>
  </si>
  <si>
    <t>Základní škola Oskol Mánesova 3861 Kroměříž PSČ: 76701</t>
  </si>
  <si>
    <t>70877017</t>
  </si>
  <si>
    <t>Základní škola U Sýpek 1462 Kroměříž PSČ: 76701</t>
  </si>
  <si>
    <t>70877718</t>
  </si>
  <si>
    <t>Základní škola Družba 1178 Brumov-Bylnice PSČ: 76331</t>
  </si>
  <si>
    <t>70879389</t>
  </si>
  <si>
    <t>70880263</t>
  </si>
  <si>
    <t>Základní škola Nábřeží 938 Hulín PSČ: 76824</t>
  </si>
  <si>
    <t>70932328</t>
  </si>
  <si>
    <t>Základní škola Za Humny 1420 Uherský Brod PSČ: 68801</t>
  </si>
  <si>
    <t>70941572</t>
  </si>
  <si>
    <t>2. základní škola Komenského 298 Napajedla PSČ: 76361</t>
  </si>
  <si>
    <t>70989958</t>
  </si>
  <si>
    <t>Základní škola U Pálenice 1620 Kunovice PSČ: 68604</t>
  </si>
  <si>
    <t>71007997</t>
  </si>
  <si>
    <t>Základní škola Emila Zátopka Univerzitní 2701 Zlín PSČ: 76001</t>
  </si>
  <si>
    <t>71008012</t>
  </si>
  <si>
    <t>Základní škola Slovenská 3076 Zlín PSČ: 76001</t>
  </si>
  <si>
    <t>71008021</t>
  </si>
  <si>
    <t>Základní škola Komenského I Havlíčkovo nábřeží 3114 Zlín PSČ: 76175</t>
  </si>
  <si>
    <t>75020220</t>
  </si>
  <si>
    <t>Základní škola Mánesova Mánesova 908 Otrokovice PSČ: 76502</t>
  </si>
  <si>
    <t>75020238</t>
  </si>
  <si>
    <t>Základní škola T.G. Masaryka Jana Žižky 1355 Otrokovice PSČ: 76502</t>
  </si>
  <si>
    <t>75021137</t>
  </si>
  <si>
    <t>Základní škola T. G. Masaryka Štefánikova 460 Bojkovice PSČ: 68771</t>
  </si>
  <si>
    <t>75022567</t>
  </si>
  <si>
    <t>Základní škola Komenského 1720 Staré Město PSČ: 68603</t>
  </si>
  <si>
    <t>75022702</t>
  </si>
  <si>
    <t>Základní škola náměstí Míru 7 Fryšták PSČ: 76316</t>
  </si>
  <si>
    <t>body</t>
  </si>
  <si>
    <t>prostředky na platy</t>
  </si>
  <si>
    <t>Celkem kraj:</t>
  </si>
  <si>
    <t>1. Základní škola Holešov, Smetanovy sady 630 Holešov PSČ: 76901 1</t>
  </si>
  <si>
    <t>Masarykovo gymnázium, SZdrŠ a VOŠ zdr. Tyršova 1069 Vsetín PSČ: 75501</t>
  </si>
  <si>
    <t xml:space="preserve">Základní škola Vsetín, Ohrada 1876, Nad Školou 1876, 755 01 Vsetín </t>
  </si>
  <si>
    <t>Základní škola Valašské Meziříčí, Vyhlídka 380, okres Vsetín, p.o., Králova 380,75701</t>
  </si>
  <si>
    <t>Královéhradecký kraj</t>
  </si>
  <si>
    <t>pr. na platy</t>
  </si>
  <si>
    <t>15062848</t>
  </si>
  <si>
    <t>SPŠ, SOŠ a SOU Hradební 1029 Hradec Králové PSČ: 50003</t>
  </si>
  <si>
    <t>25262297</t>
  </si>
  <si>
    <t>První soukr.jazyk.gymnázium Hradec Král. Brandlova 875 Hradec Králové PSČ: 50003</t>
  </si>
  <si>
    <t>25918125</t>
  </si>
  <si>
    <t>Základní škola Mozaika, o.p.s. U Stadionu 1166 Rychnov nad Kněžnou PSČ: 51601</t>
  </si>
  <si>
    <t>43462448</t>
  </si>
  <si>
    <t>Základní škola Karla Klíče Horská 130 Hostinné PSČ: 54371</t>
  </si>
  <si>
    <t>48623687</t>
  </si>
  <si>
    <t>Jiráskovo gymnázium Řezníčkova 451 Náchod PSČ: 54701</t>
  </si>
  <si>
    <t>48623695</t>
  </si>
  <si>
    <t>Gymnázium Jaroslava Žáka Lužická 423 Jaroměř PSČ: 55101</t>
  </si>
  <si>
    <t>49290576</t>
  </si>
  <si>
    <t>Základní škola a Základní umělecká škola Školní 662 Rtyně v Podkrkonoší PSČ: 54233</t>
  </si>
  <si>
    <t>49290649</t>
  </si>
  <si>
    <t>Základní škola 17. listopadu 178 Malé Svatoňovice PSČ: 54234</t>
  </si>
  <si>
    <t>49333852</t>
  </si>
  <si>
    <t>Základní škola Bezručova 1468 Hradec Králové PSČ: 50002</t>
  </si>
  <si>
    <t>60116781</t>
  </si>
  <si>
    <t>Lepařovo gymnázium Jiráskova 30 Jičín PSČ: 50601</t>
  </si>
  <si>
    <t>60117001</t>
  </si>
  <si>
    <t>Gymnázium a SOŠ pedagogická Kumburská 740 Nová Paka PSČ: 50901</t>
  </si>
  <si>
    <t>60153237</t>
  </si>
  <si>
    <t>Gymnázium Jiráskovo náměstí 325 Trutnov PSČ: 54101</t>
  </si>
  <si>
    <t>60153245</t>
  </si>
  <si>
    <t>Krkonošské gymnázium a SOŠ Komenského 586 Vrchlabí PSČ: 54301</t>
  </si>
  <si>
    <t>60153393</t>
  </si>
  <si>
    <t>Gymnázium náměstí Odboje 304 Dvůr Králové nad Labem PSČ: 54401</t>
  </si>
  <si>
    <t>60154721</t>
  </si>
  <si>
    <t>Základní škola Schulzovy sady Školní 1235 Dvůr Králové nad Labem PSČ: 54401</t>
  </si>
  <si>
    <t>60884541</t>
  </si>
  <si>
    <t>Základní škola Komenského 828 Týniště nad Orlicí PSČ: 51721</t>
  </si>
  <si>
    <t>60884703</t>
  </si>
  <si>
    <t>Gymnázium Fr. M. Pelcla Hrdinů odboje 36 Rychnov nad Kněžnou PSČ: 51601</t>
  </si>
  <si>
    <t>60884762</t>
  </si>
  <si>
    <t>Gymnázium Pulická 779 Dobruška PSČ: 51801</t>
  </si>
  <si>
    <t>62060422</t>
  </si>
  <si>
    <t>Základní škola SEVER Lužická 1208 Hradec Králové PSČ: 50003</t>
  </si>
  <si>
    <t>62690035</t>
  </si>
  <si>
    <t>SPŠ stavební Pospíšilova 787 Hradec Králové PSČ: 50003</t>
  </si>
  <si>
    <t>62690043</t>
  </si>
  <si>
    <t>Gymnázium Boženy Němcové Pospíšilova 324 Hradec Králové PSČ: 50003</t>
  </si>
  <si>
    <t>62690221</t>
  </si>
  <si>
    <t>Gymnázium, SOŠ a VOŠ Komenského 77 Nový Bydžov PSČ: 50401</t>
  </si>
  <si>
    <t>62690973</t>
  </si>
  <si>
    <t>Základní škola Na stavě 1079 Třebechovice pod Orebem PSČ: 50346</t>
  </si>
  <si>
    <t>62692755</t>
  </si>
  <si>
    <t>Základní škola třída SNP 694 Hradec Králové PSČ: 50003</t>
  </si>
  <si>
    <t>62693123</t>
  </si>
  <si>
    <t>Základní škola K Sokolovně 452 Hradec Králové PSČ: 50341</t>
  </si>
  <si>
    <t>62694774</t>
  </si>
  <si>
    <t>Základní škola a Mateřská škola Jiráskovo náměstí 1166 Hradec Králové PSČ: 50002</t>
  </si>
  <si>
    <t>62694863</t>
  </si>
  <si>
    <t>Základní škola a Mateřská škola Štefcova 1092 Hradec Králové PSČ: 50009</t>
  </si>
  <si>
    <t>62694987</t>
  </si>
  <si>
    <t>Základní škola Štefánikova 566 Hradec Králové PSČ: 50011</t>
  </si>
  <si>
    <t>62695177</t>
  </si>
  <si>
    <t>Základní škola Milady Horákové 258 Hradec Králové PSČ: 50006</t>
  </si>
  <si>
    <t>62695398</t>
  </si>
  <si>
    <t>Základní škola Kozelkova 123 Chlumec nad Cidlinou PSČ: 50351</t>
  </si>
  <si>
    <t>64201112</t>
  </si>
  <si>
    <t>Základní škola kpt. Jaroše Maxima Gorkého 38 Trutnov PSČ: 54101</t>
  </si>
  <si>
    <t>64201121</t>
  </si>
  <si>
    <t>Základní škola V Domcích 488 Trutnov PSČ: 54101</t>
  </si>
  <si>
    <t>64201139</t>
  </si>
  <si>
    <t>Základní škola Rudolfa Frimla 816 Trutnov PSČ: 54101</t>
  </si>
  <si>
    <t>64201180</t>
  </si>
  <si>
    <t>Základní škola Komenského 399 Trutnov PSČ: 54101</t>
  </si>
  <si>
    <t>64202313</t>
  </si>
  <si>
    <t>Základní škola 5. května 28. října 731 Dvůr Králové nad Labem PSČ: 54401</t>
  </si>
  <si>
    <t>70154279</t>
  </si>
  <si>
    <t>Základní škola Komenského 425 Náchod PSČ: 54701</t>
  </si>
  <si>
    <t>70154287</t>
  </si>
  <si>
    <t>Základní škola Příkopy 1186 Náchod PSČ: 54701</t>
  </si>
  <si>
    <t>70156611</t>
  </si>
  <si>
    <t>Základní škola Komenského 95 Vamberk PSČ: 51754</t>
  </si>
  <si>
    <t>70188882</t>
  </si>
  <si>
    <t>Základní škola a Mateřská škola Lhoty u Potštejna 45 Lhoty u Potštejna PSČ: 51741</t>
  </si>
  <si>
    <t>70886075</t>
  </si>
  <si>
    <t>Základní škola a Mateřská škola Spojovací 66 Hradec Králové PSČ: 50311</t>
  </si>
  <si>
    <t>70886083</t>
  </si>
  <si>
    <t>Základní škola a Mateřská škola Pohádka Mandysova 1434 Hradec Králové PSČ: 50012</t>
  </si>
  <si>
    <t>70886113</t>
  </si>
  <si>
    <t>Základní škola a Mateřská škola Úprkova 1 Hradec Králové PSČ: 50009</t>
  </si>
  <si>
    <t>70886784</t>
  </si>
  <si>
    <t>Základní škola Železnická 460 Jičín PSČ: 50601</t>
  </si>
  <si>
    <t>70926662</t>
  </si>
  <si>
    <t>Základní škola Boženy Němcové Husovo náměstí 352 Jaroměř PSČ: 55101</t>
  </si>
  <si>
    <t>70980730</t>
  </si>
  <si>
    <t>Základní škola a Mateřská škola Slatina nad Zdobnicí 45 Slatina nad Zdobnicí PSČ: 51756</t>
  </si>
  <si>
    <t>70985634</t>
  </si>
  <si>
    <t>Masarykova ZŠ a MŠ Tyršova 336 Železnice PSČ: 50713</t>
  </si>
  <si>
    <t>70985812</t>
  </si>
  <si>
    <t>Základní škola a Mateřská škola Machov 103 Machov PSČ: 54963</t>
  </si>
  <si>
    <t>70987262</t>
  </si>
  <si>
    <t>Základní škola Zelená 153 Česká Skalice PSČ: 55203</t>
  </si>
  <si>
    <t>70996067</t>
  </si>
  <si>
    <t>Základní škola a mateřská škola Libčany 1 Libčany PSČ: 50322</t>
  </si>
  <si>
    <t>70998124</t>
  </si>
  <si>
    <t>Základní škola a mateřská škola Dr. Vojtěcha 100 Skřivany PSČ: 50352</t>
  </si>
  <si>
    <t>72020865</t>
  </si>
  <si>
    <t>Základní škola a Mateřská škola Krčín Žižkovo náměstí 1 Nové Město nad Metují PSČ: 54901</t>
  </si>
  <si>
    <t>75015498</t>
  </si>
  <si>
    <t>Základní škola Javornická 1596 Rychnov nad Kněžnou PSČ: 51601</t>
  </si>
  <si>
    <t>75017032</t>
  </si>
  <si>
    <t>Základní škola a mateřská škola Kostelní 560 Svoboda nad Úpou PSČ: 54224</t>
  </si>
  <si>
    <t>75018616</t>
  </si>
  <si>
    <t>Základní škola Františka Kupky Fr. Kupky 350 Dobruška PSČ: 51801</t>
  </si>
  <si>
    <t>Praha</t>
  </si>
  <si>
    <t>00335479</t>
  </si>
  <si>
    <t>Gymnázium Budějovická 680 Praha 4 PSČ: 14000</t>
  </si>
  <si>
    <t>25058843</t>
  </si>
  <si>
    <t>Mensa gymnázium, o.p.s. Španielova 1111 Praha 6 PSČ: 16300</t>
  </si>
  <si>
    <t>49366629</t>
  </si>
  <si>
    <t>Gymnázium Opatov Konstantinova 1500 Praha 4 PSČ: 14900</t>
  </si>
  <si>
    <t>49371185</t>
  </si>
  <si>
    <t>Gymnázium Chodovická 2250 Praha 9 PSČ: 19300</t>
  </si>
  <si>
    <t>49625446</t>
  </si>
  <si>
    <t>Gymnázium Nad Alejí 1952 Praha 6 PSČ: 16200</t>
  </si>
  <si>
    <t>60444916</t>
  </si>
  <si>
    <t>Gymnázium Písnická 760 Praha 4 PSČ: 14200</t>
  </si>
  <si>
    <t>60446234</t>
  </si>
  <si>
    <t>Gymnázium Jaroslava Heyrovského Mezi Školami 2475 Praha 5 PSČ: 15800</t>
  </si>
  <si>
    <t>60449004</t>
  </si>
  <si>
    <t>Gymnázium prof. Jana Patočky Jindřišská 966 Praha 1 PSČ: 11000</t>
  </si>
  <si>
    <t>60461675</t>
  </si>
  <si>
    <t>Gymnázium Na Pražačce Nad Ohradou 2825 Praha 3 PSČ: 13000</t>
  </si>
  <si>
    <t>61384992</t>
  </si>
  <si>
    <t>Gymnázium Oty Pavla Loučanská 520 Praha 5 PSČ: 15300</t>
  </si>
  <si>
    <t>61385298</t>
  </si>
  <si>
    <t>Gymnázium Nad Kavalírkou 100 Praha 5 PSČ: 15000</t>
  </si>
  <si>
    <t>61385701</t>
  </si>
  <si>
    <t>Gymnázium Christiana Dopplera Zborovská 621 Praha 5 PSČ: 15000</t>
  </si>
  <si>
    <t>61388246</t>
  </si>
  <si>
    <t>Gymnázium Jana Keplera Parléřova 118 Praha 6 PSČ: 16900</t>
  </si>
  <si>
    <t>65993497</t>
  </si>
  <si>
    <t>Základní škola Eden Vladivostocká 1035 Praha 10 PSČ: 10000</t>
  </si>
  <si>
    <t>67365213</t>
  </si>
  <si>
    <t>Základní škola Kuncova 1580 Praha 5 PSČ: 15500</t>
  </si>
  <si>
    <t>Jihočeský kraj</t>
  </si>
  <si>
    <t>00072982</t>
  </si>
  <si>
    <t>Všeobecné a sportovní gymnázium Pivovarská 69 Vimperk PSČ: 38501</t>
  </si>
  <si>
    <t>00582671</t>
  </si>
  <si>
    <t>Základní škola Gabrielovo náměstí 16 Chýnov PSČ: 39155</t>
  </si>
  <si>
    <t>00583839</t>
  </si>
  <si>
    <t>Gymnázium Chvalšinská 112 Český Krumlov PSČ: 38101</t>
  </si>
  <si>
    <t>60061812</t>
  </si>
  <si>
    <t>Gymnázium Pierra de Coubertina nám. F. Křižíka 860 Tábor PSČ: 39001</t>
  </si>
  <si>
    <t>60064765</t>
  </si>
  <si>
    <t>Gymnázium tř. Dr. Edvarda Beneše 449 Soběslav PSČ: 39201</t>
  </si>
  <si>
    <t>60075775</t>
  </si>
  <si>
    <t>Gymnázium Česká 142 České Budějovice PSČ: 37001</t>
  </si>
  <si>
    <t>60076062</t>
  </si>
  <si>
    <t>Gymnázium Čihovice 13 Týn nad Vltavou PSČ: 37501</t>
  </si>
  <si>
    <t>60076101</t>
  </si>
  <si>
    <t>Gymnázium Jírovcova 1788 České Budějovice PSČ: 37001</t>
  </si>
  <si>
    <t>60076135</t>
  </si>
  <si>
    <t>Gymnázium J. V. Jirsíka Fráni Šrámka 1193 České Budějovice PSČ: 37001</t>
  </si>
  <si>
    <t>60077212</t>
  </si>
  <si>
    <t>Základní škola a Mateřská škola L. Kuby 1165 České Budějovice PSČ: 37007</t>
  </si>
  <si>
    <t>60096136</t>
  </si>
  <si>
    <t>Gymnázium Zlatá stezka 137 Prachatice PSČ: 38301</t>
  </si>
  <si>
    <t>60650443</t>
  </si>
  <si>
    <t>Gymnázium Máchova 174 Strakonice PSČ: 38601</t>
  </si>
  <si>
    <t>60869020</t>
  </si>
  <si>
    <t>Gymnázium Komenského 89 Písek PSČ: 39701</t>
  </si>
  <si>
    <t>62534408</t>
  </si>
  <si>
    <t>Gymnázium Školní 995 Trhové Sviny PSČ: 37401</t>
  </si>
  <si>
    <t>63289938</t>
  </si>
  <si>
    <t>Základní škola a Gymnázium Alešova 50 Vodňany PSČ: 38901</t>
  </si>
  <si>
    <t>Středočeský kraj</t>
  </si>
  <si>
    <t>27089941</t>
  </si>
  <si>
    <t>OPEN GATE - gymnázium a ZŠ, s.r.o. Na Návsi 5 Babice PSČ: 25101</t>
  </si>
  <si>
    <t>42730422</t>
  </si>
  <si>
    <t>Základní škola Školní 75 Příbram PSČ: 26101</t>
  </si>
  <si>
    <t>43755054</t>
  </si>
  <si>
    <t>Gymnázium J. A. Komenského 414 Čelákovice PSČ: 25088</t>
  </si>
  <si>
    <t>43776744</t>
  </si>
  <si>
    <t>Základní škola Komenského náměstí 618 Slaný PSČ: 27401</t>
  </si>
  <si>
    <t>43776752</t>
  </si>
  <si>
    <t>Základní škola Rabasova 821 Slaný PSČ: 27401</t>
  </si>
  <si>
    <t>47003057</t>
  </si>
  <si>
    <t>Základní škola 5. května 40 Dobřichovice PSČ: 25229</t>
  </si>
  <si>
    <t>47009098</t>
  </si>
  <si>
    <t>Základní škola Komenského nám. 198 Kralupy nad Vltavou PSČ: 27801</t>
  </si>
  <si>
    <t>47011319</t>
  </si>
  <si>
    <t>Základní škola Jungmannovy sady Tyršova 93 Mělník PSČ: 27601</t>
  </si>
  <si>
    <t>47011343</t>
  </si>
  <si>
    <t>Základní škola Jindřicha Matiegky Pražská 2817 Mělník PSČ: 27601</t>
  </si>
  <si>
    <t>47016981</t>
  </si>
  <si>
    <t>2. základní škola Husovo náměstí 3 Rakovník PSČ: 26901</t>
  </si>
  <si>
    <t>47019671</t>
  </si>
  <si>
    <t>Gymnázium Zikmunda Wintra Žižkovo nám. 186 Rakovník PSČ: 26901</t>
  </si>
  <si>
    <t>47067641</t>
  </si>
  <si>
    <t>Základní škola, Příbram - Březové Hory, Prokopská 337 PSČ: 26101</t>
  </si>
  <si>
    <t>47558407</t>
  </si>
  <si>
    <t>Gymnázium J. Barranda Talichova 824 Beroun PSČ: 26601</t>
  </si>
  <si>
    <t>48663786</t>
  </si>
  <si>
    <t>Základní škola Masarykova 412 Kolín PSČ: 28002</t>
  </si>
  <si>
    <t>48665819</t>
  </si>
  <si>
    <t>Gymnázium Žižkova 162 Kolín PSČ: 28002</t>
  </si>
  <si>
    <t>48677141</t>
  </si>
  <si>
    <t>Základní škola Na Pohoří 575 Zruč nad Sázavou PSČ: 28522</t>
  </si>
  <si>
    <t>48683868</t>
  </si>
  <si>
    <t>Gymnázium Dr. Josefa Pekaře Palackého 211 Mladá Boleslav PSČ: 29301</t>
  </si>
  <si>
    <t>48704148</t>
  </si>
  <si>
    <t>Základní škola Moskevská 2929 Kladno PSČ: 27204</t>
  </si>
  <si>
    <t>49516256</t>
  </si>
  <si>
    <t>ZŠ Ing. M. Plesingera - Božinova Školní 900 Neratovice PSČ: 27711</t>
  </si>
  <si>
    <t>49518917</t>
  </si>
  <si>
    <t>Gymnázium Jana Palacha Pod Vrchem 3421 Mělník PSČ: 27601</t>
  </si>
  <si>
    <t>49855255</t>
  </si>
  <si>
    <t>Základní škola a Mateřská škola Kubrova 136 Nučice PSČ: 25216</t>
  </si>
  <si>
    <t>49862570</t>
  </si>
  <si>
    <t>Základní škola a Mateřská škola Komenského 589 Nymburk PSČ: 28802</t>
  </si>
  <si>
    <t>61100226</t>
  </si>
  <si>
    <t>Gymnázium Legionářů 402 Příbram PSČ: 26101</t>
  </si>
  <si>
    <t>61100242</t>
  </si>
  <si>
    <t>Gymnázium a SOŠ ekonomická Nádražní 90 Sedlčany PSČ: 26480</t>
  </si>
  <si>
    <t>61100331</t>
  </si>
  <si>
    <t>Gymnázium Karla Čapka Školní 1530 Dobříš PSČ: 26301</t>
  </si>
  <si>
    <t>61388572</t>
  </si>
  <si>
    <t>Gymnázium Komenského náměstí 1280 Říčany PSČ: 25101</t>
  </si>
  <si>
    <t>61388939</t>
  </si>
  <si>
    <t>Gymnázium J.S.Machara Královická 668 Brandýs nad Labem-Stará Boleslav PSČ: 25001</t>
  </si>
  <si>
    <t>61631477</t>
  </si>
  <si>
    <t>Základní škola T. G. Masaryka Školní 556 Poděbrady PSČ: 29001</t>
  </si>
  <si>
    <t>61631493</t>
  </si>
  <si>
    <t>Základní škola T. G. Masaryka Školská 112 Milovice PSČ: 28924</t>
  </si>
  <si>
    <t>61632210</t>
  </si>
  <si>
    <t>Gymnázium Bohumila Hrabala Komenského 779 Nymburk PSČ: 28802</t>
  </si>
  <si>
    <t>61632244</t>
  </si>
  <si>
    <t>Základní škola J. A. Komenského Komenského 1534 Lysá nad Labem PSČ: 28922</t>
  </si>
  <si>
    <t>61664545</t>
  </si>
  <si>
    <t>Gymnázium Tylova 271 Vlašim PSČ: 25801</t>
  </si>
  <si>
    <t>61664707</t>
  </si>
  <si>
    <t>Gymnázium Husova 470 Benešov PSČ: 25601</t>
  </si>
  <si>
    <t>Gymnázium Václava Beneše Třebízského, Slaný, Smetanovo nám. 1310 PSČ: 27401</t>
  </si>
  <si>
    <t>61894435</t>
  </si>
  <si>
    <t>Gymnázium nám. Edvarda Beneše 1573 Kladno PSČ: 27201</t>
  </si>
  <si>
    <t>61894737</t>
  </si>
  <si>
    <t>Sportovní gymnázium Plzeňská 3103 Kladno PSČ: 27201</t>
  </si>
  <si>
    <t>61924032</t>
  </si>
  <si>
    <t>Gymnázium Jiřího Ortena Jaselská 932 Kutná Hora PSČ: 28401</t>
  </si>
  <si>
    <t>61924041</t>
  </si>
  <si>
    <t>Gymnázium a SOŠ pedagogická Masarykova 248 Čáslav PSČ: 28601</t>
  </si>
  <si>
    <t>62444042</t>
  </si>
  <si>
    <t>Gymnázium Jiřího z Poděbrad Studentská 166 Poděbrady PSČ: 29001</t>
  </si>
  <si>
    <t>62486012</t>
  </si>
  <si>
    <t>Gymnázium Palackého 191 Mladá Boleslav PSČ: 29301</t>
  </si>
  <si>
    <t>63834448</t>
  </si>
  <si>
    <t>1. základní škola Masarykovo nám. 71 Říčany PSČ: 25101</t>
  </si>
  <si>
    <t>70567981</t>
  </si>
  <si>
    <t>Základní škola a Mateřská škola Norská 2633 Kladno PSČ: 27201</t>
  </si>
  <si>
    <t>70867429</t>
  </si>
  <si>
    <t>Základní škola Cyrila Boudy 1188 Kladno PSČ: 27201</t>
  </si>
  <si>
    <t>70879176</t>
  </si>
  <si>
    <t>Základní škola Sokolská 180 Čerčany PSČ: 25722</t>
  </si>
  <si>
    <t>70990972</t>
  </si>
  <si>
    <t>Základní škola Veltrusy, příspěvková organizace, Opletalova 493 PSČ: 27746</t>
  </si>
  <si>
    <t>71004670</t>
  </si>
  <si>
    <t>Základní škola Komenského 265 Týnec nad Sázavou PSČ: 25741</t>
  </si>
  <si>
    <t>71009922</t>
  </si>
  <si>
    <t>Základní škola Gen. Klapálka 1029 Kralupy nad Vltavou PSČ: 27801</t>
  </si>
  <si>
    <t>75031523</t>
  </si>
  <si>
    <t>Základní škola 5. května 68 Libčice nad Vltavou PSČ: 25266</t>
  </si>
  <si>
    <t>75033071</t>
  </si>
  <si>
    <t>Základní škola Dukelská 1818 Benešov PSČ: 25601</t>
  </si>
  <si>
    <t>75033330</t>
  </si>
  <si>
    <t>Základní škola Stará Boleslav Jungmannova 164 Brandýs nad Labem-Stará Boleslav PSČ: 25001</t>
  </si>
  <si>
    <t>75034034</t>
  </si>
  <si>
    <t>Základní škola a Mateřská škola Jilemnického 1152 Mladá Boleslav PSČ: 29301</t>
  </si>
  <si>
    <t>Plzeňský kraj</t>
  </si>
  <si>
    <t>48342165</t>
  </si>
  <si>
    <t>Základní škola Táborová 428 Holýšov PSČ: 34562</t>
  </si>
  <si>
    <t>48342912</t>
  </si>
  <si>
    <t>Gymnázium J.Š.Baara Pivovarská 323 Domažlice PSČ: 34401</t>
  </si>
  <si>
    <t>48380296</t>
  </si>
  <si>
    <t>Gymnázium a Střední odborná škola Mládežníků 1115 Rokycany PSČ: 33701</t>
  </si>
  <si>
    <t>49180878</t>
  </si>
  <si>
    <t>Základní škola Dobřany tř. 1. máje 618 Dobřany PSČ: 33441</t>
  </si>
  <si>
    <t>49180932</t>
  </si>
  <si>
    <t>Gymnázium Družstevní 650 Blovice PSČ: 33613</t>
  </si>
  <si>
    <t>49181891</t>
  </si>
  <si>
    <t>Základní škola Josefa Hlávky Přeštice Na Jordáně 1146 Přeštice PSČ: 33401</t>
  </si>
  <si>
    <t>49193490</t>
  </si>
  <si>
    <t>ZŠ MARTINA LUTHERA,s.r.o. Školní náměstí 34 Plzeň PSČ: 31800</t>
  </si>
  <si>
    <t>49745280</t>
  </si>
  <si>
    <t>Základní škola Nová 730 Kralovice PSČ: 33141</t>
  </si>
  <si>
    <t>49778099</t>
  </si>
  <si>
    <t>Masarykovo gymnázium Petákova 2055 Plzeň PSČ: 30100</t>
  </si>
  <si>
    <t>49778102</t>
  </si>
  <si>
    <t>Gymnázium Luďka Pika Opavská 823 Plzeň PSČ: 31200</t>
  </si>
  <si>
    <t>49778145</t>
  </si>
  <si>
    <t>Gymnázium Mikulášské náměstí 808 Plzeň PSČ: 32600</t>
  </si>
  <si>
    <t>60610794</t>
  </si>
  <si>
    <t>Masarykova základní škola Třída 1. máje 210 Horní Bříza PSČ: 33012</t>
  </si>
  <si>
    <t>60611880</t>
  </si>
  <si>
    <t>Základní škola a Mateřská škola Školní 901 Nýřany PSČ: 33023</t>
  </si>
  <si>
    <t>61750972</t>
  </si>
  <si>
    <t>Gymnázium Jaroslava Vrchlického Národních mučedníků 347 Klatovy PSČ: 33901</t>
  </si>
  <si>
    <t>61781444</t>
  </si>
  <si>
    <t>Gymnázium F. Procházky 324 Sušice PSČ: 34201</t>
  </si>
  <si>
    <t>69974012</t>
  </si>
  <si>
    <t>Základní škola s mateřskou školou Tlučná Školní 838 Tlučná PSČ: 33026</t>
  </si>
  <si>
    <t>70837813</t>
  </si>
  <si>
    <t>22. základní škola Na Dlouhých 1129 Plzeň PSČ: 31200</t>
  </si>
  <si>
    <t>70838534</t>
  </si>
  <si>
    <t>Gymnázium a Střední odborná škola, Plasy Školní 280 Plasy PSČ: 33101</t>
  </si>
  <si>
    <t>70842566</t>
  </si>
  <si>
    <t>Gymnázium Pionýrská 1370 Tachov PSČ: 34701</t>
  </si>
  <si>
    <t>70842582</t>
  </si>
  <si>
    <t>Gymnázium Soběslavova 1426 Stříbro PSČ: 34901</t>
  </si>
  <si>
    <t>70874409</t>
  </si>
  <si>
    <t>Masarykova základní škola Národních mučedníků 185 Klatovy PSČ: 33901</t>
  </si>
  <si>
    <t>70879443</t>
  </si>
  <si>
    <t>31. základní škola Elišky Krásnohorské 814 Plzeň PSČ: 32300</t>
  </si>
  <si>
    <t>70879834</t>
  </si>
  <si>
    <t>26. základní škola Skupova 2589 Plzeň PSČ: 30100</t>
  </si>
  <si>
    <t>70970777</t>
  </si>
  <si>
    <t>Základní škola Školní 249 Merklín PSČ: 33452</t>
  </si>
  <si>
    <t>70992649</t>
  </si>
  <si>
    <t>ZŠ Dr. ing. Františka Křižíka a MŠ Klatovská 129 Plánice PSČ: 34034</t>
  </si>
  <si>
    <t>75006316</t>
  </si>
  <si>
    <t>Masarykova základní škola Školní 197 Zruč-Senec PSČ: 33008</t>
  </si>
  <si>
    <t>Karlovarský kraj</t>
  </si>
  <si>
    <t>25249355</t>
  </si>
  <si>
    <t>Svob.cheb.škola, ZŠ a gymnázium s.r.o. Jánské náměstí 256 Cheb PSČ: 35002</t>
  </si>
  <si>
    <t>47723386</t>
  </si>
  <si>
    <t>Gymnázium Cheb Nerudova 2283 Cheb PSČ: 35002</t>
  </si>
  <si>
    <t>47723416</t>
  </si>
  <si>
    <t>Gymnázium Aš, příspěvková organizace Hlavní 2514 Aš PSČ: 35201</t>
  </si>
  <si>
    <t>49751751</t>
  </si>
  <si>
    <t>Základní škola Truhlářská 681 Karlovy Vary PSČ: 36017</t>
  </si>
  <si>
    <t>49753771</t>
  </si>
  <si>
    <t>Gymnázium Ostrov Studentská 1205 Ostrov PSČ: 36301</t>
  </si>
  <si>
    <t>49767194</t>
  </si>
  <si>
    <t>Gymnázium Sokolov a Krajské vzděl.centr. Husitská 2053 Sokolov PSČ: 35601</t>
  </si>
  <si>
    <t>49767208</t>
  </si>
  <si>
    <t>Gymnázium a střední odborná škola Chodov Komenského 273 Chodov PSČ: 35735</t>
  </si>
  <si>
    <t>69978751</t>
  </si>
  <si>
    <t>Základní škola Rokycanova 258 Sokolov PSČ: 35601</t>
  </si>
  <si>
    <t>69979073</t>
  </si>
  <si>
    <t>Základní škola Pionýrů 1614 Sokolov PSČ: 35601</t>
  </si>
  <si>
    <t>69979081</t>
  </si>
  <si>
    <t>Základní škola Švabinského 1702 Sokolov PSČ: 35601</t>
  </si>
  <si>
    <t>69979359</t>
  </si>
  <si>
    <t>Základní škola Krušnohorská 735 Karlovy Vary PSČ: 36010</t>
  </si>
  <si>
    <t>70845417</t>
  </si>
  <si>
    <t>První české gymnázium v Karlových Varech Národní 445 Karlovy Vary PSČ: 36001</t>
  </si>
  <si>
    <t>70933782</t>
  </si>
  <si>
    <t>Základní škola J. A. Komenského Kollárova 553 Karlovy Vary PSČ: 36001</t>
  </si>
  <si>
    <t>70987165</t>
  </si>
  <si>
    <t>3. základní škola Cheb Malé náměstí 2287 Cheb PSČ: 35002</t>
  </si>
  <si>
    <t>70987441</t>
  </si>
  <si>
    <t>6. základní škola Cheb Obětí nacismu 1127 Cheb PSČ: 35002</t>
  </si>
  <si>
    <t>70987459</t>
  </si>
  <si>
    <t>5. základní škola Cheb Matěje Kopeckého 1160 Cheb PSČ: 35002</t>
  </si>
  <si>
    <t>70997543</t>
  </si>
  <si>
    <t>Základní škola Školní nám. 472 Mariánské Lázně PSČ: 35301</t>
  </si>
  <si>
    <t>Ústecký kraj</t>
  </si>
  <si>
    <t>00832537</t>
  </si>
  <si>
    <t>ZŠ s rozšířenou výukou jazyků a MŠ Podkrušnohorská 1589 Litvínov PSČ: 43601</t>
  </si>
  <si>
    <t>25013513</t>
  </si>
  <si>
    <t>Sportovní soukromá ZŠ, s.r.o. Podkrušnohorská 1677 Litvínov PSČ: 43601</t>
  </si>
  <si>
    <t>25018515</t>
  </si>
  <si>
    <t>LINGUA UNIVERSAL soukr. ZŠ a MŠ s.r.o. Sovova 480 Litoměřice PSČ: 41201</t>
  </si>
  <si>
    <t>44226233</t>
  </si>
  <si>
    <t>Základní škola a Mateřská škola SNP 2304 Ústí nad Labem PSČ: 40011</t>
  </si>
  <si>
    <t>44553196</t>
  </si>
  <si>
    <t>Základní škola Stříbrnická 3031 Ústí nad Labem PSČ: 40011</t>
  </si>
  <si>
    <t>44553315</t>
  </si>
  <si>
    <t>Fakultní základní škola České mládeže 230 Ústí nad Labem PSČ: 40001</t>
  </si>
  <si>
    <t>44555229</t>
  </si>
  <si>
    <t>Základní škola Vinařská 1016 Ústí nad Labem PSČ: 40001</t>
  </si>
  <si>
    <t>44555423</t>
  </si>
  <si>
    <t>Gymnázium Jateční 243 Ústí nad Labem PSČ: 40001</t>
  </si>
  <si>
    <t>46070753</t>
  </si>
  <si>
    <t>ZŠ s rozšíř. vyuč. mat. a přír. předmětů Buzulucká 392 Teplice PSČ: 41503</t>
  </si>
  <si>
    <t>46070877</t>
  </si>
  <si>
    <t>ZŠ s rozšíř. vyučováním cizích jazyků Metelkovo náměstí 968 Teplice PSČ: 41501</t>
  </si>
  <si>
    <t>46773380</t>
  </si>
  <si>
    <t>Základní škola Ladova 413 Litoměřice PSČ: 41201</t>
  </si>
  <si>
    <t>46773401</t>
  </si>
  <si>
    <t>Základní škola U Stadionu 522 Litoměřice PSČ: 41201</t>
  </si>
  <si>
    <t>46773592</t>
  </si>
  <si>
    <t>Základní škola a mateřská škola Školní 1803 Roudnice nad Labem PSČ: 41301</t>
  </si>
  <si>
    <t>46773614</t>
  </si>
  <si>
    <t>Základní škola Karla Jeřábka 941 Roudnice nad Labem PSČ: 41301</t>
  </si>
  <si>
    <t>46773673</t>
  </si>
  <si>
    <t>Gymnázium Josefa Jungmanna Svojsíkova 1015 Litoměřice PSČ: 41201</t>
  </si>
  <si>
    <t>46773720</t>
  </si>
  <si>
    <t>Gymnázium Sady pionýrů 600 Lovosice PSČ: 41002</t>
  </si>
  <si>
    <t>46773754</t>
  </si>
  <si>
    <t>Gymnázium Havlíčkova 175 Roudnice nad Labem PSČ: 41301</t>
  </si>
  <si>
    <t>47274603</t>
  </si>
  <si>
    <t>Gymnázium Komenského 1130 Rumburk PSČ: 40801</t>
  </si>
  <si>
    <t>47274620</t>
  </si>
  <si>
    <t>Gymnázium Komenského nám. 340 Děčín PSČ: 40502</t>
  </si>
  <si>
    <t>47326239</t>
  </si>
  <si>
    <t>Základní škola Zdeňka Štěpánka 2912 Most PSČ: 43401</t>
  </si>
  <si>
    <t>47792931</t>
  </si>
  <si>
    <t>Gymn.a SOŠ, příspěvková organizace Chomutovská 459 Klášterec nad Ohří PSČ: 43151</t>
  </si>
  <si>
    <t>49872559</t>
  </si>
  <si>
    <t>Podkrušnohorské gymnázium Čsl. armády 1530 Most PSČ: 43401</t>
  </si>
  <si>
    <t>61342645</t>
  </si>
  <si>
    <t>Gymnázium Mostecká 3000 Chomutov PSČ: 43001</t>
  </si>
  <si>
    <t>61342751</t>
  </si>
  <si>
    <t>Gymnázium 5. května 620 Kadaň PSČ: 43201</t>
  </si>
  <si>
    <t>61357235</t>
  </si>
  <si>
    <t>Gymnázium Václava Hlavatého Poděbradova 661 Louny PSČ: 44001</t>
  </si>
  <si>
    <t>61357278</t>
  </si>
  <si>
    <t>Gymnázium Studentská 1075 Žatec PSČ: 43801</t>
  </si>
  <si>
    <t>61357413</t>
  </si>
  <si>
    <t>Základní škola Komenského 193 Peruc PSČ: 43907</t>
  </si>
  <si>
    <t>61357448</t>
  </si>
  <si>
    <t>Základní škola Draguš 581 Postoloprty PSČ: 43942</t>
  </si>
  <si>
    <t>61515451</t>
  </si>
  <si>
    <t>Gymnázium, příspěvková organizace Čs. dobrovolců 530 Teplice PSČ: 41501</t>
  </si>
  <si>
    <t>62209051</t>
  </si>
  <si>
    <t>Základní škola a Mateřská škola J. A. Komenského 340 Meziboří PSČ: 43513</t>
  </si>
  <si>
    <t>65639669</t>
  </si>
  <si>
    <t>Základní škola Edisonova 1732 Teplice PSČ: 41501</t>
  </si>
  <si>
    <t>70698171</t>
  </si>
  <si>
    <t>Základní škola, příspěvková organizace Nám. E. Beneše 469 Varnsdorf PSČ: 40747</t>
  </si>
  <si>
    <t>70879036</t>
  </si>
  <si>
    <t>Základní škola Husova 276 Podbořany PSČ: 44101</t>
  </si>
  <si>
    <t>70947112</t>
  </si>
  <si>
    <t>Základní škola a Mateřská škola Opletalova 699 Benešov nad Ploučnicí PSČ: 40722</t>
  </si>
  <si>
    <t>72743573</t>
  </si>
  <si>
    <t>Základní škola Dr. Miroslava Tyrše Vrchlického 630 Děčín PSČ: 40502</t>
  </si>
  <si>
    <t>72743891</t>
  </si>
  <si>
    <t>Základní škola, příspěvková organizace Na Stráni 879 Děčín PSČ: 40502</t>
  </si>
  <si>
    <t>Liberecký kraj</t>
  </si>
  <si>
    <t>00828840</t>
  </si>
  <si>
    <t>Gymnázium, příspěvková organizace Letná 263 Mimoň PSČ: 47124</t>
  </si>
  <si>
    <t>00854697</t>
  </si>
  <si>
    <t>Základní škola Komenského 288 Jilemnice PSČ: 51401</t>
  </si>
  <si>
    <t>00854751</t>
  </si>
  <si>
    <t>Základní škola T. G. Masaryka Školní náměstí 1000 Lomnice nad Popelkou PSČ: 51251</t>
  </si>
  <si>
    <t>00854760</t>
  </si>
  <si>
    <t>Základní škola a Mateřská škola Studenec 367 Studenec PSČ: 51233</t>
  </si>
  <si>
    <t>00854794</t>
  </si>
  <si>
    <t>Základní škola Skálova 600 Turnov PSČ: 51101</t>
  </si>
  <si>
    <t>00854981</t>
  </si>
  <si>
    <t>Gymnázium, příspěvková organizace Jana Palacha 804 Turnov PSČ: 51101</t>
  </si>
  <si>
    <t>00855049</t>
  </si>
  <si>
    <t>Základní škola Žižkova 518 Turnov PSČ: 51101</t>
  </si>
  <si>
    <t>00856037</t>
  </si>
  <si>
    <t>Gymnázium a SOŠ, příspěvková organizace Tkalcovská 460 Jilemnice PSČ: 51401</t>
  </si>
  <si>
    <t>00856070</t>
  </si>
  <si>
    <t>Gymn.I.Olbrachta, příspěvková organizace Nad Špejcharem 574 Semily PSČ: 51301</t>
  </si>
  <si>
    <t>46708812</t>
  </si>
  <si>
    <t>Doctrina- Podještědské gymnázium, s.r.o. Sokolovská 328 Liberec PSČ: 46001</t>
  </si>
  <si>
    <t>46744908</t>
  </si>
  <si>
    <t>Základní škola Oblačná 101 Liberec PSČ: 46005</t>
  </si>
  <si>
    <t>46744924</t>
  </si>
  <si>
    <t>Základní škola Lesní 575 Liberec PSČ: 46001</t>
  </si>
  <si>
    <t>46746757</t>
  </si>
  <si>
    <t>Základní škola Vrchlického 262 Liberec PSČ: 46001</t>
  </si>
  <si>
    <t>46748016</t>
  </si>
  <si>
    <t>Gymn.F.X.Šaldy, příspěvková organizace Partyzánská 530 Liberec PSČ: 46001</t>
  </si>
  <si>
    <t>46748067</t>
  </si>
  <si>
    <t>Gymnázium, příspěvková organizace Mládeže 884 Frýdlant PSČ: 46401</t>
  </si>
  <si>
    <t>46748075</t>
  </si>
  <si>
    <t>G a SOŠ pedag.,příspěvková organizace Jeronýmova 425 Liberec PSČ: 46007</t>
  </si>
  <si>
    <t>46750045</t>
  </si>
  <si>
    <t>Základní škola 28. října 2733 Česká Lípa PSČ: 47006</t>
  </si>
  <si>
    <t>46750428</t>
  </si>
  <si>
    <t>Základní škola a Mateřská škola Školní 347 Zákupy PSČ: 47123</t>
  </si>
  <si>
    <t>46750461</t>
  </si>
  <si>
    <t>Základní škola U Lesa Boženy Němcové 539 Nový Bor PSČ: 47301</t>
  </si>
  <si>
    <t>48283011</t>
  </si>
  <si>
    <t>Základní škola a Mateřská škola Sídliště pod Ralskem 572 Mimoň PSČ: 47124</t>
  </si>
  <si>
    <t>49864611</t>
  </si>
  <si>
    <t>Základní škola Dr. Miroslava Tyrše Mánesova 1526 Česká Lípa PSČ: 47001</t>
  </si>
  <si>
    <t>60252537</t>
  </si>
  <si>
    <t>Gymnázium Dr. A. Randy, přísp. org. Dr. Randy 4096 Jablonec nad Nisou PSČ: 46601</t>
  </si>
  <si>
    <t>60252570</t>
  </si>
  <si>
    <t>Gymnázium a OA, příspěvková organizace Školní 305 Tanvald PSČ: 46841</t>
  </si>
  <si>
    <t>62237004</t>
  </si>
  <si>
    <t>Gymnázium, příspěvková organizace Žitavská 2969 Česká Lípa PSČ: 47006</t>
  </si>
  <si>
    <t>63154617</t>
  </si>
  <si>
    <t>ZŠ, ZUŠ a MŠ Purkyňova 510 Frýdlant PSČ: 46401</t>
  </si>
  <si>
    <t>64040402</t>
  </si>
  <si>
    <t>Základní škola U Školy 222 Liberec PSČ: 46007</t>
  </si>
  <si>
    <t>65642350</t>
  </si>
  <si>
    <t>ZŠ a ZUŠ Jabloňová 564 Liberec PSČ: 46001</t>
  </si>
  <si>
    <t>68430132</t>
  </si>
  <si>
    <t>Základní škola nám. Míru 128 Nový Bor PSČ: 47301</t>
  </si>
  <si>
    <t>68975147</t>
  </si>
  <si>
    <t>Základní škola Dobiášova 851 Liberec PSČ: 46006</t>
  </si>
  <si>
    <t>70694974</t>
  </si>
  <si>
    <t>Základní škola Školní 700 Železný Brod PSČ: 46822</t>
  </si>
  <si>
    <t>70695385</t>
  </si>
  <si>
    <t>Základní škola Komenského 964 Smržovka PSČ: 46851</t>
  </si>
  <si>
    <t>70698511</t>
  </si>
  <si>
    <t>Základní škola K. H. Máchy Valdštejnská 253 Doksy PSČ: 47201</t>
  </si>
  <si>
    <t>70982988</t>
  </si>
  <si>
    <t>Základní škola a mateřská škola Vranové 1.díl 60 Malá Skála PSČ: 46822</t>
  </si>
  <si>
    <t>70983003</t>
  </si>
  <si>
    <t>Základní škola Lidická Školní 325 Hrádek nad Nisou PSČ: 46334</t>
  </si>
  <si>
    <t>72741554</t>
  </si>
  <si>
    <t>Základní škola s RVJ Husova 142 Liberec PSČ: 46005</t>
  </si>
  <si>
    <t>72741643</t>
  </si>
  <si>
    <t>Základní škola náměstí 1. máje 228 Chrastava PSČ: 46331</t>
  </si>
  <si>
    <t>72742879</t>
  </si>
  <si>
    <t>Základní škola Liberecká 3999 Jablonec nad Nisou PSČ: 46601</t>
  </si>
  <si>
    <t>72742950</t>
  </si>
  <si>
    <t>Základní škola Pasířská 750 Jablonec nad Nisou PSČ: 46601</t>
  </si>
  <si>
    <t>72743034</t>
  </si>
  <si>
    <t>Základní škola Mozartova 3678 Jablonec nad Nisou PSČ: 46604</t>
  </si>
  <si>
    <t>72743077</t>
  </si>
  <si>
    <t>Základní škola Poniklá 148 Poniklá PSČ: 51242</t>
  </si>
  <si>
    <t>72743191</t>
  </si>
  <si>
    <t>Základní škola Rychnovská 216 Jablonec nad Nisou PSČ: 46801</t>
  </si>
  <si>
    <t>72743271</t>
  </si>
  <si>
    <t>Základní škola Arbesova 4015 Jablonec nad Nisou PSČ: 46604</t>
  </si>
  <si>
    <t>72743379</t>
  </si>
  <si>
    <t>Základní škola Kaplického 384 Liberec PSČ: 46312</t>
  </si>
  <si>
    <t>Pardubický kraj</t>
  </si>
  <si>
    <t>00401081</t>
  </si>
  <si>
    <t>Gymnázium T. G. Masaryka 106 Ústí nad Orlicí PSČ: 56201</t>
  </si>
  <si>
    <t>00856673</t>
  </si>
  <si>
    <t>Základní škola Jamenská 555 Jablonné nad Orlicí PSČ: 56164</t>
  </si>
  <si>
    <t>00856878</t>
  </si>
  <si>
    <t>ZŠ Vysoké Mýto, Jiráskova, přísp.org. Jiráskova 317 Vysoké Mýto PSČ: 56601</t>
  </si>
  <si>
    <t>43509541</t>
  </si>
  <si>
    <t>Masarykova základní škola nábř. Svobody 447 Polička PSČ: 57201</t>
  </si>
  <si>
    <t>46496921</t>
  </si>
  <si>
    <t>Základní škola Josefa Ressla 2258 Pardubice PSČ: 53002</t>
  </si>
  <si>
    <t>47487283</t>
  </si>
  <si>
    <t>Základní škola Zámecká 496 Litomyšl PSČ: 57001</t>
  </si>
  <si>
    <t>48160989</t>
  </si>
  <si>
    <t>Gymnázium Dašická 1083 Pardubice PSČ: 53003</t>
  </si>
  <si>
    <t>48161047</t>
  </si>
  <si>
    <t>Základní škola Štefánikova 448 Pardubice PSČ: 53002</t>
  </si>
  <si>
    <t>48161101</t>
  </si>
  <si>
    <t>Gymnázium Dr. Emila Holuba Na Mušce 1110 Holice PSČ: 53401</t>
  </si>
  <si>
    <t>48161136</t>
  </si>
  <si>
    <t>Základní škola nábřeží Závodu míru 1951 Pardubice PSČ: 53002</t>
  </si>
  <si>
    <t>49314645</t>
  </si>
  <si>
    <t>Gymnázium nám. Vaňorného 163 Vysoké Mýto PSČ: 56601</t>
  </si>
  <si>
    <t>49314670</t>
  </si>
  <si>
    <t>Gymnázium Tyršovo náměstí 970 Česká Třebová PSČ: 56002</t>
  </si>
  <si>
    <t>49314891</t>
  </si>
  <si>
    <t>Gymnázium Nádražní 48 Žamberk PSČ: 56401</t>
  </si>
  <si>
    <t>60103329</t>
  </si>
  <si>
    <t>Gymnázium K. V. Raise a SOU Adámkova třída 55 Hlinsko PSČ: 53901</t>
  </si>
  <si>
    <t>60103337</t>
  </si>
  <si>
    <t>Gymnázium Josefa Ressela Olbrachtova 291 Chrudim PSČ: 53701</t>
  </si>
  <si>
    <t>60158999</t>
  </si>
  <si>
    <t>Základní škola Benešovo náměstí 590 Pardubice PSČ: 53002</t>
  </si>
  <si>
    <t>60159022</t>
  </si>
  <si>
    <t>Základní škola npor. Eliáše 344 Pardubice PSČ: 53009</t>
  </si>
  <si>
    <t>60159065</t>
  </si>
  <si>
    <t>Základní škola Prodloužená 283 Pardubice PSČ: 53009</t>
  </si>
  <si>
    <t>62032178</t>
  </si>
  <si>
    <t>Gymnázium nábř. Svobody 306 Polička PSČ: 57201</t>
  </si>
  <si>
    <t>62032348</t>
  </si>
  <si>
    <t>Gymnázium Aloise Jiráska T. G. Masaryka 590 Litomyšl PSČ: 57001</t>
  </si>
  <si>
    <t>62033026</t>
  </si>
  <si>
    <t>Gymnázium, OA, VOŠ a JŠ s právem SJZ Sokolovská 1638 Svitavy PSČ: 56802</t>
  </si>
  <si>
    <t>62033131</t>
  </si>
  <si>
    <t xml:space="preserve"> Gymnázium a Letecká střední odborná škola Moravská Třebová, Svitavská 310 PSČ: 57101</t>
  </si>
  <si>
    <t>70156778</t>
  </si>
  <si>
    <t>Základní škola U Pošty 5 Chrast PSČ: 53851</t>
  </si>
  <si>
    <t>70882380</t>
  </si>
  <si>
    <t>Základní škola Habrmanova 1500 Česká Třebová PSČ: 56002</t>
  </si>
  <si>
    <t>70994838</t>
  </si>
  <si>
    <t>Základní škola a mateřská škola Červená Voda 341 Červená Voda PSČ: 56161</t>
  </si>
  <si>
    <t>75016028</t>
  </si>
  <si>
    <t>Základní škola Smetanova 304 Skuteč PSČ: 53973</t>
  </si>
  <si>
    <t>75018446</t>
  </si>
  <si>
    <t>Základní škola Bratří Čapků 1332 Ústí nad Orlicí PSČ: 56206</t>
  </si>
  <si>
    <t>Vysočina</t>
  </si>
  <si>
    <t>00400866</t>
  </si>
  <si>
    <t>Základní škola Evžena Rošického 2591 Jihlava PSČ: 58601</t>
  </si>
  <si>
    <t>43380123</t>
  </si>
  <si>
    <t>Základní škola Švermova 1132 Žďár nad Sázavou PSČ: 59101</t>
  </si>
  <si>
    <t>44065868</t>
  </si>
  <si>
    <t>Základní škola Husova 579 Náměšť nad Oslavou PSČ: 67571</t>
  </si>
  <si>
    <t>47366303</t>
  </si>
  <si>
    <t>Základní škola T.G. Masaryka Žižkova 2048 Jihlava PSČ: 58601</t>
  </si>
  <si>
    <t>47366354</t>
  </si>
  <si>
    <t>Základní škola a mateřská škola Nad Plovárnou 4494 Jihlava PSČ: 58601</t>
  </si>
  <si>
    <t>47366419</t>
  </si>
  <si>
    <t>Základní škola Otokara Březiny Demlova 4765 Jihlava PSČ: 58601</t>
  </si>
  <si>
    <t>47438312</t>
  </si>
  <si>
    <t>Základní škola F. B. Zvěřiny 221 Hrotovice PSČ: 67555</t>
  </si>
  <si>
    <t>47443456</t>
  </si>
  <si>
    <t>Základní škola TGM nám. Svobody 903 Moravské Budějovice PSČ: 67602</t>
  </si>
  <si>
    <t>48894214</t>
  </si>
  <si>
    <t>Základní škola a mateřská škola Partyzánská 310 Svratka PSČ: 59202</t>
  </si>
  <si>
    <t>48894231</t>
  </si>
  <si>
    <t>Základní škola a mateřská škola Bohdalov 205 Bohdalov PSČ: 59213</t>
  </si>
  <si>
    <t>48895407</t>
  </si>
  <si>
    <t>Gymnázium Žďár nad Sázavou Neumannova 1693 Žďár nad Sázavou PSČ: 59101</t>
  </si>
  <si>
    <t>48895512</t>
  </si>
  <si>
    <t>Gymnázium V.Makovského se sport. třídami Leandra Čecha 152 Nové Město na Moravě PSČ: 59231</t>
  </si>
  <si>
    <t>48897426</t>
  </si>
  <si>
    <t>Základní škola Žďár nad Sázavou, Komenského 2, 591 01 Žďár nad Sázavou</t>
  </si>
  <si>
    <t>60126621</t>
  </si>
  <si>
    <t>Gymnázium Havlíčkův Brod Štáflova 2063 Havlíčkův Brod PSČ: 58001</t>
  </si>
  <si>
    <t>60126639</t>
  </si>
  <si>
    <t>Gymnázium Chotěboř Jiráskova 637 Chotěboř PSČ: 58301</t>
  </si>
  <si>
    <t>60126647</t>
  </si>
  <si>
    <t>Gymnázium, SOŠ a VOŠ Husovo náměstí 1 Ledeč nad Sázavou PSČ: 58401</t>
  </si>
  <si>
    <t>60418435</t>
  </si>
  <si>
    <t>Gymnázium Třebíč Masarykovo nám. 116 Třebíč PSČ: 67401</t>
  </si>
  <si>
    <t>60418575</t>
  </si>
  <si>
    <t>Základní škola Václavské nám. 44 Třebíč PSČ: 67401</t>
  </si>
  <si>
    <t>60545941</t>
  </si>
  <si>
    <t>Gymnázium O. Březiny a SOŠ Hradecká 235 Telč PSČ: 58856</t>
  </si>
  <si>
    <t>60545984</t>
  </si>
  <si>
    <t>Gymnázium Jihlava Jana Masaryka 1560 Jihlava PSČ: 58601</t>
  </si>
  <si>
    <t>62540009</t>
  </si>
  <si>
    <t>Gymnázium a Obchodní akademie Jirsíkova 244 Pelhřimov PSČ: 39301</t>
  </si>
  <si>
    <t>62540041</t>
  </si>
  <si>
    <t>Gymnázium dr. A. Hrdličky Komenského 147 Humpolec PSČ: 39601</t>
  </si>
  <si>
    <t>65269870</t>
  </si>
  <si>
    <t>Základní škola Seifertova 1426 Jihlava PSČ: 58601</t>
  </si>
  <si>
    <t>67008399</t>
  </si>
  <si>
    <t>Základní škola Benešova 585 Třebíč PSČ: 67401</t>
  </si>
  <si>
    <t>70265984</t>
  </si>
  <si>
    <t>Základní škola a mateřská škola Vladislav 203 Vladislav PSČ: 67501</t>
  </si>
  <si>
    <t>70279993</t>
  </si>
  <si>
    <t>Základní škola a Mateřská škola Myslibořice 170 Myslibořice PSČ: 67560</t>
  </si>
  <si>
    <t>70284725</t>
  </si>
  <si>
    <t>Základní škola Vratislavovo náměstí 124 Nové Město na Moravě PSČ: 59231</t>
  </si>
  <si>
    <t>70504547</t>
  </si>
  <si>
    <t>Základní škola Hradská 894 Humpolec PSČ: 39601</t>
  </si>
  <si>
    <t>70876096</t>
  </si>
  <si>
    <t>Základní škola Osvobození 1881 Pelhřimov PSČ: 39301</t>
  </si>
  <si>
    <t>70877441</t>
  </si>
  <si>
    <t>ZŠ Hany Benešové a MŠ Dolní Bory 161 Bory PSČ: 59461</t>
  </si>
  <si>
    <t>70910961</t>
  </si>
  <si>
    <t>Základní škola Nuselská 3240 Havlíčkův Brod PSČ: 58001</t>
  </si>
  <si>
    <t>70911011</t>
  </si>
  <si>
    <t>Základní škola Havlíčkův Brod, Štáflova 2004, Havlíčkův Brod PSČ: 58001</t>
  </si>
  <si>
    <t>70911029</t>
  </si>
  <si>
    <t>Základní škola V Sadech 560 Havlíčkův Brod PSČ: 58001</t>
  </si>
  <si>
    <t>75000156</t>
  </si>
  <si>
    <t>Základní škola a mateřská škola Košetice 165 Košetice PSČ: 39422</t>
  </si>
  <si>
    <t>75000474</t>
  </si>
  <si>
    <t>Základní škola nám. Svobody 321 Pacov PSČ: 39501</t>
  </si>
  <si>
    <t>Jihomoravský kraj</t>
  </si>
  <si>
    <t>00559032</t>
  </si>
  <si>
    <t>Gymnázium třída Kpt. Jaroše 1829 Brno PSČ: 65870</t>
  </si>
  <si>
    <t>49418815</t>
  </si>
  <si>
    <t>Základní škola Očovská 3835 Hodonín PSČ: 69501</t>
  </si>
  <si>
    <t>49438816</t>
  </si>
  <si>
    <t>Gy, SPgŠ, OA a JŠ s právem státní JZ Pontassievská 350 Znojmo PSČ: 66902</t>
  </si>
  <si>
    <t>49438867</t>
  </si>
  <si>
    <t>Gymnázium Dr. Karla Polesného náměstí Komenského 945 Znojmo PSČ: 66975</t>
  </si>
  <si>
    <t>49459171</t>
  </si>
  <si>
    <t>Gymnázium Tyršova 400 Židlochovice PSČ: 66701</t>
  </si>
  <si>
    <t>49459881</t>
  </si>
  <si>
    <t>Gymnázium Na Hrádku 20 Tišnov PSČ: 66601</t>
  </si>
  <si>
    <t>49461249</t>
  </si>
  <si>
    <t>Gymnázium a ZUŠ Riegrova 40 Šlapanice PSČ: 66451</t>
  </si>
  <si>
    <t>60680369</t>
  </si>
  <si>
    <t>Gymnázium T.G. Masaryka Dukelské nám. 31 Hustopeče PSČ: 69331</t>
  </si>
  <si>
    <t>60680709</t>
  </si>
  <si>
    <t>Základní škola Slovácká 2853 Břeclav PSČ: 69002</t>
  </si>
  <si>
    <t>61742902</t>
  </si>
  <si>
    <t>Purkyňovo gymnázium Masarykova 379 Strážnice PSČ: 69662</t>
  </si>
  <si>
    <t>62072897</t>
  </si>
  <si>
    <t>Základní škola Komenského 902 Letovice PSČ: 67961</t>
  </si>
  <si>
    <t>62073109</t>
  </si>
  <si>
    <t>Gymnázium Palackého náměstí 222 Boskovice PSČ: 68011</t>
  </si>
  <si>
    <t>70945730</t>
  </si>
  <si>
    <t>Základní škola M. Kudeříkové Příční 1365 Strážnice PSČ: 69662</t>
  </si>
  <si>
    <t>71012222</t>
  </si>
  <si>
    <t>Základní škola a Mateřská škola Brněnská 52 Dobšice PSČ: 67182</t>
  </si>
  <si>
    <t>75020441</t>
  </si>
  <si>
    <t>Základní škola a mateřská škola Mikulčice 555 Mikulčice PSČ: 69619</t>
  </si>
  <si>
    <t>Olomoucký kraj</t>
  </si>
  <si>
    <t>00601756</t>
  </si>
  <si>
    <t>Gymnázium Gymnazijní 257 Uničov PSČ: 78391</t>
  </si>
  <si>
    <t>00601764</t>
  </si>
  <si>
    <t>Gymnázium Horní náměstí 167 Šternberk PSČ: 78501</t>
  </si>
  <si>
    <t>00601772</t>
  </si>
  <si>
    <t>Gymnázium Jana Opletala Opletalova 189 Litovel PSČ: 78401</t>
  </si>
  <si>
    <t>00601781</t>
  </si>
  <si>
    <t>Slovanské gymnázium Jiřího z Poděbrad 936 Olomouc PSČ: 77900</t>
  </si>
  <si>
    <t>00601799</t>
  </si>
  <si>
    <t>Gymnázium, Olomouc - Hejčín, Tomkova 45 Tomkova 314 Olomouc PSČ: 77900</t>
  </si>
  <si>
    <t>00842966</t>
  </si>
  <si>
    <t>Gymnázium Jakuba Škody Komenského 800 Přerov PSČ: 75002</t>
  </si>
  <si>
    <t>00848956</t>
  </si>
  <si>
    <t>Gymnázium Čajkovského 68 Olomouc PSČ: 77900</t>
  </si>
  <si>
    <t>00852066</t>
  </si>
  <si>
    <t>Základní škola Makarenkova 414 Česká Ves PSČ: 79081</t>
  </si>
  <si>
    <t>00852295</t>
  </si>
  <si>
    <t>Základní škola Dr. E. Beneše 974 Šumperk PSČ: 78701</t>
  </si>
  <si>
    <t>00852317</t>
  </si>
  <si>
    <t>Základní škola 8. května 870 Šumperk PSČ: 78701</t>
  </si>
  <si>
    <t>00852937</t>
  </si>
  <si>
    <t>Základní škola Vodní 248 Mohelnice PSČ: 78985</t>
  </si>
  <si>
    <t>44159960</t>
  </si>
  <si>
    <t>Reálné gymnázium a ZŠ města Prostějova Studentská 4 Prostějov PSČ: 79601</t>
  </si>
  <si>
    <t>44940343</t>
  </si>
  <si>
    <t>Základní škola Osecká 315 Lipník nad Bečvou PSČ: 75131</t>
  </si>
  <si>
    <t>47654546</t>
  </si>
  <si>
    <t>Základní škola Milady Petřkové Příčná 326 Velký Týnec PSČ: 78372</t>
  </si>
  <si>
    <t>47657022</t>
  </si>
  <si>
    <t>Základní škola Heyrovského 460 Olomouc PSČ: 77900</t>
  </si>
  <si>
    <t>47858052</t>
  </si>
  <si>
    <t>Základní škola Svisle 133 Přerov PSČ: 75002</t>
  </si>
  <si>
    <t>47918594</t>
  </si>
  <si>
    <t>ZŠ a gymnázium města Konice Tyršova 609 Konice PSČ: 79852</t>
  </si>
  <si>
    <t>47922206</t>
  </si>
  <si>
    <t>Gymnázium Jiřího Wolkera Kollárova 2602 Prostějov PSČ: 79601</t>
  </si>
  <si>
    <t>47922516</t>
  </si>
  <si>
    <t>Základní škola Dr. Horáka 2611 Prostějov PSČ: 79601</t>
  </si>
  <si>
    <t>47922583</t>
  </si>
  <si>
    <t>Základní škola a mateřská škola Ptení 157 Ptení PSČ: 79843</t>
  </si>
  <si>
    <t>47922770</t>
  </si>
  <si>
    <t>Základní škola a MŠ Jana Železného sídl. Svobody 3578 Prostějov PSČ: 79601</t>
  </si>
  <si>
    <t>49558609</t>
  </si>
  <si>
    <t>Základní škola Tř. 1. máje 357 Hranice PSČ: 75301</t>
  </si>
  <si>
    <t>49589687</t>
  </si>
  <si>
    <t>Gymnázium náměstí Osvobození 257 Zábřeh PSČ: 78901</t>
  </si>
  <si>
    <t>49589792</t>
  </si>
  <si>
    <t>Gymnázium Masarykovo nám. 1207 Šumperk PSČ: 78701</t>
  </si>
  <si>
    <t>60045141</t>
  </si>
  <si>
    <t>Gymnázium Komenského 281 Jeseník PSČ: 79001</t>
  </si>
  <si>
    <t>60339381</t>
  </si>
  <si>
    <t>Základní škola Vrchlického 1846 Šumperk PSČ: 78701</t>
  </si>
  <si>
    <t>60341793</t>
  </si>
  <si>
    <t>Základní škola a mateřská škola Školní 98 Štíty PSČ: 78991</t>
  </si>
  <si>
    <t>61985759</t>
  </si>
  <si>
    <t>Gymnázium Jana Blahoslava a SPgŠ Denisova 2390 Přerov PSČ: 75002</t>
  </si>
  <si>
    <t>61986011</t>
  </si>
  <si>
    <t>Základní škola a mateřská škola Všechovice 88 Všechovice PSČ: 75353</t>
  </si>
  <si>
    <t>61989860</t>
  </si>
  <si>
    <t>Základní škola Svatoplukova 1419 Šternberk PSČ: 78501</t>
  </si>
  <si>
    <t>70259909</t>
  </si>
  <si>
    <t>Gymnázium Zborovská 293 Hranice PSČ: 75301</t>
  </si>
  <si>
    <t>70599921</t>
  </si>
  <si>
    <t>Základní škola Nábřežní 413 Jeseník PSČ: 79001</t>
  </si>
  <si>
    <t>70631026</t>
  </si>
  <si>
    <t>Fakultní základní škola Hálkova 335 Olomouc PSČ: 77900</t>
  </si>
  <si>
    <t>70870861</t>
  </si>
  <si>
    <t>Základní škola Libina 548 Libina PSČ: 78805</t>
  </si>
  <si>
    <t>70934983</t>
  </si>
  <si>
    <t>Základní škola a mateřská škola Zábřežská 143 Dubicko PSČ: 78972</t>
  </si>
  <si>
    <t>70982651</t>
  </si>
  <si>
    <t>Základní škola a Mateřská škola Školní 49 Prosenice PSČ: 75121</t>
  </si>
  <si>
    <t>Moravskoslezský kraj</t>
  </si>
  <si>
    <t>00601390</t>
  </si>
  <si>
    <t>Gymnázium Komenského 713 Třinec PSČ: 73961</t>
  </si>
  <si>
    <t>00601403</t>
  </si>
  <si>
    <t>Gymnázium Nám. T. G. Masaryka 1260 Frýdlant nad Ostravicí PSČ: 73911</t>
  </si>
  <si>
    <t>00601411</t>
  </si>
  <si>
    <t>Gymnázium Petra Bezruče Československé armády 517 Frýdek-Místek PSČ: 73801</t>
  </si>
  <si>
    <t>00601641</t>
  </si>
  <si>
    <t>Masarykovo gymnázium Jičínská 528 Příbor PSČ: 74258</t>
  </si>
  <si>
    <t>00601659</t>
  </si>
  <si>
    <t>Gymnázium a SPŠ elektro. a informatiky Křižíkova 1258 Frenštát pod Radhoštěm PSČ: 74401</t>
  </si>
  <si>
    <t>00602159</t>
  </si>
  <si>
    <t>Gymnázium Olgy Havlové Marie Majerové 1691 Ostrava PSČ: 70800</t>
  </si>
  <si>
    <t>00842702</t>
  </si>
  <si>
    <t>Wichterlovo gymnázium Čs. exilu 669 Ostrava PSČ: 70800</t>
  </si>
  <si>
    <t>00842737</t>
  </si>
  <si>
    <t>Gymnázium Volgogradská 2632 Ostrava PSČ: 70030</t>
  </si>
  <si>
    <t>00842745</t>
  </si>
  <si>
    <t>Gymnázium Františka Hajdy 1429 Ostrava PSČ: 70030</t>
  </si>
  <si>
    <t>00842761</t>
  </si>
  <si>
    <t>Matiční gymnázium Dr. Šmerala 2565 Ostrava PSČ: 72804</t>
  </si>
  <si>
    <t>00848298</t>
  </si>
  <si>
    <t>Základní škola a Mateřská škola Komenského 701 Bílovec PSČ: 74301</t>
  </si>
  <si>
    <t>00848336</t>
  </si>
  <si>
    <t>Základní škola Komenského 571 Nový Jičín PSČ: 74101</t>
  </si>
  <si>
    <t>00852589</t>
  </si>
  <si>
    <t>Základní škola Opavická 575 Město Albrechtice PSČ: 79395</t>
  </si>
  <si>
    <t>00852805</t>
  </si>
  <si>
    <t>Základní škola Jesenická 1284 Bruntál PSČ: 79201</t>
  </si>
  <si>
    <t>45214859</t>
  </si>
  <si>
    <t>Základní škola a Mateřská škola Jubilejní 484 Nový Jičín PSČ: 74101</t>
  </si>
  <si>
    <t>47813032</t>
  </si>
  <si>
    <t>Základní škola U Hřiště 1242 Opava PSČ: 74706</t>
  </si>
  <si>
    <t>47813113</t>
  </si>
  <si>
    <t>Mendelovo gymnázium Komenského 397 Opava PSČ: 74601</t>
  </si>
  <si>
    <t>47813300</t>
  </si>
  <si>
    <t>Základní škola T. G. Masaryka Riegrova 1385 Opava PSČ: 74601</t>
  </si>
  <si>
    <t>47861665</t>
  </si>
  <si>
    <t>Základní škola Datyňská 690 Vratimov PSČ: 73932</t>
  </si>
  <si>
    <t>48805424</t>
  </si>
  <si>
    <t>Základní škola Karolíny Světlé 1372 Havířov PSČ: 73601</t>
  </si>
  <si>
    <t>60043792</t>
  </si>
  <si>
    <t>Základní škola Vojtěcha Martínka Sportovní 584 Brušperk PSČ: 73944</t>
  </si>
  <si>
    <t>60045965</t>
  </si>
  <si>
    <t>Základní škola nár. umělce P. Bezruče tř. T. G. Masaryka 454 Frýdek-Místek PSČ: 73801</t>
  </si>
  <si>
    <t>60046121</t>
  </si>
  <si>
    <t>Základní škola Pionýrů 400 Frýdek-Místek PSČ: 73801</t>
  </si>
  <si>
    <t>60336269</t>
  </si>
  <si>
    <t>Základní škola Pohořská 1010 Odry PSČ: 74235</t>
  </si>
  <si>
    <t>62331205</t>
  </si>
  <si>
    <t>Gymnázium Fr.Živného Jana Palacha 794 Bohumín PSČ: 73581</t>
  </si>
  <si>
    <t>62331248</t>
  </si>
  <si>
    <t>Základní škola Marušky Kudeříkové 1143 Havířov PSČ: 73601</t>
  </si>
  <si>
    <t>62331353</t>
  </si>
  <si>
    <t>Základní škola a MŠ Borovského Ve Svahu 775 Karviná PSČ: 73401</t>
  </si>
  <si>
    <t>62331418</t>
  </si>
  <si>
    <t>Základní škola a Mateřská škola Dělnická Sokolovská 1758 Karviná PSČ: 73506</t>
  </si>
  <si>
    <t>62331558</t>
  </si>
  <si>
    <t>Gymnázium J. A. Komenského 328 Havířov PSČ: 73601</t>
  </si>
  <si>
    <t>62331582</t>
  </si>
  <si>
    <t>Gymnázium Studentská 1198 Havířov PSČ: 73601</t>
  </si>
  <si>
    <t>62331639</t>
  </si>
  <si>
    <t>Gymnázium Josefa Božka Frýdecká 689 Český Těšín PSČ: 73701</t>
  </si>
  <si>
    <t>62331795</t>
  </si>
  <si>
    <t>Gymnázium Mírová 1442 Karviná PSČ: 73506</t>
  </si>
  <si>
    <t>62348299</t>
  </si>
  <si>
    <t>Základní škola generála Z. Škarvady Porubská 831 Ostrava PSČ: 70800</t>
  </si>
  <si>
    <t>64125866</t>
  </si>
  <si>
    <t>Základní škola Emila Zátopka Pionýrská 791 Kopřivnice PSČ: 74221</t>
  </si>
  <si>
    <t>64125874</t>
  </si>
  <si>
    <t>Základní škola dr. Milady Horákové Obránců míru 369 Kopřivnice PSČ: 74221</t>
  </si>
  <si>
    <t>70958122</t>
  </si>
  <si>
    <t>Základní škola 1. máje 956 Havířov PSČ: 73601</t>
  </si>
  <si>
    <t>70978352</t>
  </si>
  <si>
    <t>Základní škola a mateřská škola Bohumíra Dvorského 1049 Ostrava PSČ: 70030</t>
  </si>
  <si>
    <t>70982023</t>
  </si>
  <si>
    <t>Základní škola Starý Jičín 126 Starý Jičín PSČ: 74231</t>
  </si>
  <si>
    <t>70983356</t>
  </si>
  <si>
    <t>Základní škola Npor. Loma Školní 1510 Příbor PSČ: 74258</t>
  </si>
  <si>
    <t>70984743</t>
  </si>
  <si>
    <t>Základní škola Porubská 832 Ostrava PSČ: 70800</t>
  </si>
  <si>
    <t>70999171</t>
  </si>
  <si>
    <t>Základní škola Englišova 1082 Opava PSČ: 74601</t>
  </si>
  <si>
    <t>70999180</t>
  </si>
  <si>
    <t>Základní škola Boženy Němcové 1317 Opava PSČ: 74601</t>
  </si>
  <si>
    <t>70999252</t>
  </si>
  <si>
    <t>Základní škola Otická 722 Opava PSČ: 74601</t>
  </si>
  <si>
    <t>73184535</t>
  </si>
  <si>
    <t>Základní škola Nám. T. G. Masaryka 1260 Frýdlant nad Ostravicí PSČ: 73911</t>
  </si>
  <si>
    <t>75026261</t>
  </si>
  <si>
    <t>Základní škola Kirilovova 330 Paskov PSČ: 73921</t>
  </si>
  <si>
    <t>75027119</t>
  </si>
  <si>
    <t>Základní škola Hornická 1266 Hlučín PSČ: 74801</t>
  </si>
  <si>
    <t>75027712</t>
  </si>
  <si>
    <t>Základní škola a mateřská škola Komenského 323 Suchdol nad Odrou PSČ: 74201</t>
  </si>
  <si>
    <t>Církevní školy</t>
  </si>
  <si>
    <t>00226611</t>
  </si>
  <si>
    <t>Arcibiskupské gymnázium v Kroměříži Pilařova 3 Kroměříž PSČ: 76701</t>
  </si>
  <si>
    <t>00402443</t>
  </si>
  <si>
    <t>Cyrilometodějská církevní základní škola Lerchova 344 Brno PSČ: 60200</t>
  </si>
  <si>
    <t>00532525</t>
  </si>
  <si>
    <t>Biskupské gymnázium a mateřská škola Barvičova 666 Brno PSČ: 60200</t>
  </si>
  <si>
    <t>00666122</t>
  </si>
  <si>
    <t>Biskup. gymn. J.N.Neumanna a Církevní ZŠ Jirsíkova 420 České Budějovice PSČ: 37001</t>
  </si>
  <si>
    <t>02457105</t>
  </si>
  <si>
    <t>25159577</t>
  </si>
  <si>
    <t>Církevní základní škola ORBIS-PICTUS Budějovická 825 Tábor PSČ: 39002</t>
  </si>
  <si>
    <t>40527867</t>
  </si>
  <si>
    <t>Církevní gymnázium Mikulášské náměstí 509 Plzeň PSČ: 32600</t>
  </si>
  <si>
    <t>43379486</t>
  </si>
  <si>
    <t>Biskupské gymnázium U Klafárku 1685 Žďár nad Sázavou PSČ: 59101</t>
  </si>
  <si>
    <t>44053916</t>
  </si>
  <si>
    <t>Cyrilometodějské G, ZŠ a MŠ v Prostějově Komenského 1592 Prostějov PSČ: 79601</t>
  </si>
  <si>
    <t>44065663</t>
  </si>
  <si>
    <t>Katolické gymnázium Otmarova 30 Třebíč PSČ: 67401</t>
  </si>
  <si>
    <t>44223897</t>
  </si>
  <si>
    <t>Křesťanská ZŠ a MŠ J. A. Komenského Růžodolská 118 Liberec PSČ: 46001</t>
  </si>
  <si>
    <t>44846738</t>
  </si>
  <si>
    <t>Arcibiskupské gymnázium Korunní 586 Praha 2 PSČ: 12000</t>
  </si>
  <si>
    <t>60162961</t>
  </si>
  <si>
    <t>Křesťanské gymnázium Kozinova 1000 Praha 10 PSČ: 10200</t>
  </si>
  <si>
    <t>61942839</t>
  </si>
  <si>
    <t>CÍRKEVNÍ GYMNÁZIUM NĚMECKÉHO ŘÁDU Nešverova 693 Olomouc PSČ: 77900</t>
  </si>
  <si>
    <t>70901619</t>
  </si>
  <si>
    <t>Biskupské gymnázium, ZŠ a MŠ Bohosudov Koněvova 100 Krupka PSČ: 41742</t>
  </si>
  <si>
    <t>71340882</t>
  </si>
  <si>
    <t>Křesťanská základní škola Nativity Potoční 51 Děčín PSČ: 40502</t>
  </si>
  <si>
    <t>71341072</t>
  </si>
  <si>
    <t>Biskupské gymnázium, círk. ZŠ, MŠ a ZUŠ Orlické nábřeží 356 Hradec Králové PSČ: 50003</t>
  </si>
  <si>
    <t>Církevní gymnázium v Kutné Hoře, Jiřího z Poděbrad 288 Kutná Hora PSČ: 28401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</si>
</sst>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8" x14ac:knownFonts="1">
    <font>
      <sz val="11"/>
      <color indexed="8"/>
      <name val="Calibri"/>
    </font>
    <font>
      <b/>
      <sz val="15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</font>
    <font>
      <b/>
      <sz val="15"/>
      <color indexed="8"/>
      <name val="Calibri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 applyFill="0" applyProtection="0"/>
    <xf numFmtId="43" fontId="5" fillId="0" borderId="0" applyFont="0" applyFill="0" applyBorder="0" applyAlignment="0" applyProtection="0"/>
  </cellStyleXfs>
  <cellXfs count="48">
    <xf numFmtId="0" fontId="0" fillId="0" borderId="0" xfId="0" applyFill="1" applyProtection="1"/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4" fillId="0" borderId="0" xfId="0" applyFont="1" applyFill="1" applyProtection="1"/>
    <xf numFmtId="0" fontId="0" fillId="0" borderId="0" xfId="0" applyFill="1" applyProtection="1"/>
    <xf numFmtId="0" fontId="4" fillId="0" borderId="3" xfId="0" applyFont="1" applyFill="1" applyBorder="1" applyProtection="1"/>
    <xf numFmtId="0" fontId="0" fillId="0" borderId="2" xfId="0" applyFill="1" applyBorder="1" applyProtection="1"/>
    <xf numFmtId="0" fontId="3" fillId="0" borderId="1" xfId="0" applyFont="1" applyFill="1" applyBorder="1" applyProtection="1"/>
    <xf numFmtId="0" fontId="0" fillId="0" borderId="0" xfId="0" applyFill="1" applyProtection="1"/>
    <xf numFmtId="0" fontId="7" fillId="0" borderId="1" xfId="0" applyFont="1" applyFill="1" applyBorder="1" applyAlignment="1" applyProtection="1">
      <alignment wrapText="1"/>
    </xf>
    <xf numFmtId="0" fontId="2" fillId="0" borderId="3" xfId="0" applyFont="1" applyFill="1" applyBorder="1" applyProtection="1"/>
    <xf numFmtId="0" fontId="2" fillId="0" borderId="0" xfId="0" applyFont="1" applyFill="1" applyProtection="1"/>
    <xf numFmtId="0" fontId="0" fillId="0" borderId="0" xfId="0" applyFill="1" applyBorder="1" applyProtection="1"/>
    <xf numFmtId="0" fontId="2" fillId="0" borderId="1" xfId="0" applyFont="1" applyFill="1" applyBorder="1" applyProtection="1"/>
    <xf numFmtId="0" fontId="7" fillId="0" borderId="1" xfId="0" applyFont="1" applyFill="1" applyBorder="1" applyProtection="1"/>
    <xf numFmtId="3" fontId="0" fillId="0" borderId="0" xfId="0" applyNumberFormat="1" applyFill="1" applyProtection="1"/>
    <xf numFmtId="0" fontId="6" fillId="0" borderId="0" xfId="0" applyFont="1" applyFill="1" applyAlignment="1" applyProtection="1"/>
    <xf numFmtId="0" fontId="0" fillId="0" borderId="0" xfId="0" applyFill="1" applyAlignment="1" applyProtection="1"/>
    <xf numFmtId="0" fontId="2" fillId="0" borderId="3" xfId="0" applyFont="1" applyFill="1" applyBorder="1" applyAlignment="1" applyProtection="1"/>
    <xf numFmtId="43" fontId="0" fillId="0" borderId="0" xfId="1" applyFont="1" applyFill="1" applyProtection="1"/>
    <xf numFmtId="0" fontId="2" fillId="0" borderId="4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3" fontId="7" fillId="0" borderId="1" xfId="0" applyNumberFormat="1" applyFont="1" applyFill="1" applyBorder="1" applyAlignment="1" applyProtection="1">
      <alignment wrapText="1"/>
    </xf>
    <xf numFmtId="3" fontId="0" fillId="0" borderId="1" xfId="0" applyNumberFormat="1" applyFill="1" applyBorder="1" applyProtection="1"/>
    <xf numFmtId="3" fontId="2" fillId="0" borderId="1" xfId="0" applyNumberFormat="1" applyFont="1" applyFill="1" applyBorder="1" applyProtection="1"/>
    <xf numFmtId="3" fontId="2" fillId="0" borderId="1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Protection="1"/>
    <xf numFmtId="3" fontId="2" fillId="0" borderId="2" xfId="0" applyNumberFormat="1" applyFont="1" applyFill="1" applyBorder="1" applyProtection="1"/>
    <xf numFmtId="3" fontId="0" fillId="0" borderId="2" xfId="0" applyNumberFormat="1" applyFill="1" applyBorder="1" applyProtection="1"/>
    <xf numFmtId="3" fontId="3" fillId="0" borderId="0" xfId="0" applyNumberFormat="1" applyFont="1" applyFill="1" applyProtection="1"/>
    <xf numFmtId="3" fontId="7" fillId="0" borderId="1" xfId="0" applyNumberFormat="1" applyFont="1" applyFill="1" applyBorder="1" applyProtection="1"/>
    <xf numFmtId="3" fontId="3" fillId="0" borderId="2" xfId="0" applyNumberFormat="1" applyFont="1" applyFill="1" applyBorder="1" applyProtection="1"/>
    <xf numFmtId="3" fontId="0" fillId="0" borderId="0" xfId="0" applyNumberFormat="1" applyFill="1" applyAlignment="1" applyProtection="1"/>
    <xf numFmtId="3" fontId="4" fillId="0" borderId="3" xfId="0" applyNumberFormat="1" applyFont="1" applyFill="1" applyBorder="1" applyProtection="1"/>
    <xf numFmtId="3" fontId="4" fillId="0" borderId="2" xfId="0" applyNumberFormat="1" applyFont="1" applyFill="1" applyBorder="1" applyProtection="1"/>
    <xf numFmtId="0" fontId="0" fillId="0" borderId="1" xfId="0" applyFill="1" applyBorder="1" applyAlignment="1" applyProtection="1">
      <alignment horizontal="left"/>
    </xf>
    <xf numFmtId="0" fontId="6" fillId="0" borderId="0" xfId="0" applyFont="1" applyFill="1" applyProtection="1"/>
    <xf numFmtId="0" fontId="0" fillId="0" borderId="0" xfId="0" applyFill="1" applyProtection="1"/>
    <xf numFmtId="0" fontId="2" fillId="0" borderId="3" xfId="0" applyFont="1" applyFill="1" applyBorder="1" applyProtection="1"/>
    <xf numFmtId="0" fontId="1" fillId="0" borderId="0" xfId="0" applyFont="1" applyFill="1" applyProtection="1"/>
    <xf numFmtId="3" fontId="0" fillId="0" borderId="0" xfId="0" applyNumberFormat="1" applyFill="1" applyProtection="1"/>
    <xf numFmtId="0" fontId="6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2" fillId="0" borderId="1" xfId="0" applyFont="1" applyFill="1" applyBorder="1" applyProtection="1"/>
    <xf numFmtId="0" fontId="4" fillId="0" borderId="3" xfId="0" applyFont="1" applyFill="1" applyBorder="1" applyProtection="1"/>
    <xf numFmtId="0" fontId="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0C6C-8B22-41BB-B89E-58D567687D30}">
  <dimension ref="A1:H19"/>
  <sheetViews>
    <sheetView workbookViewId="0">
      <selection activeCell="J17" sqref="J17"/>
    </sheetView>
  </sheetViews>
  <sheetFormatPr defaultColWidth="8.85546875" defaultRowHeight="15" x14ac:dyDescent="0.25"/>
  <cols>
    <col min="1" max="1" width="14" style="9" customWidth="1"/>
    <col min="2" max="2" width="81.2851562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5.7109375" style="9" bestFit="1" customWidth="1"/>
    <col min="9" max="16384" width="8.85546875" style="9"/>
  </cols>
  <sheetData>
    <row r="1" spans="1:8" ht="30" customHeight="1" x14ac:dyDescent="0.3">
      <c r="A1" s="37" t="s">
        <v>217</v>
      </c>
      <c r="B1" s="38"/>
      <c r="C1" s="38"/>
      <c r="D1" s="38"/>
      <c r="E1" s="38"/>
      <c r="F1" s="38"/>
      <c r="G1" s="38"/>
    </row>
    <row r="2" spans="1:8" s="3" customFormat="1" x14ac:dyDescent="0.25">
      <c r="A2" s="10" t="s">
        <v>0</v>
      </c>
      <c r="B2" s="10" t="s">
        <v>1</v>
      </c>
      <c r="C2" s="23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8" x14ac:dyDescent="0.25">
      <c r="A3" s="1" t="s">
        <v>218</v>
      </c>
      <c r="B3" s="1" t="s">
        <v>219</v>
      </c>
      <c r="C3" s="24">
        <v>2640</v>
      </c>
      <c r="D3" s="24">
        <f>ROUND(C3/1.358,0)</f>
        <v>1944</v>
      </c>
      <c r="E3" s="24">
        <f>ROUND(D3*0.338,0)</f>
        <v>657</v>
      </c>
      <c r="F3" s="24">
        <f>ROUND(D3*0.02,0)</f>
        <v>39</v>
      </c>
      <c r="G3" s="24"/>
      <c r="H3" s="1">
        <v>0.33</v>
      </c>
    </row>
    <row r="4" spans="1:8" x14ac:dyDescent="0.25">
      <c r="A4" s="1" t="s">
        <v>220</v>
      </c>
      <c r="B4" s="1" t="s">
        <v>221</v>
      </c>
      <c r="C4" s="24"/>
      <c r="D4" s="24"/>
      <c r="E4" s="24"/>
      <c r="F4" s="24"/>
      <c r="G4" s="24">
        <v>20000</v>
      </c>
      <c r="H4" s="1">
        <v>2.5</v>
      </c>
    </row>
    <row r="5" spans="1:8" x14ac:dyDescent="0.25">
      <c r="A5" s="1" t="s">
        <v>222</v>
      </c>
      <c r="B5" s="1" t="s">
        <v>223</v>
      </c>
      <c r="C5" s="24">
        <v>25200</v>
      </c>
      <c r="D5" s="24">
        <f>ROUND(C5/1.358,0)</f>
        <v>18557</v>
      </c>
      <c r="E5" s="24">
        <f>ROUND(D5*0.338,0)</f>
        <v>6272</v>
      </c>
      <c r="F5" s="24">
        <f t="shared" ref="F5:F17" si="0">ROUND(D5*0.02,0)</f>
        <v>371</v>
      </c>
      <c r="G5" s="24"/>
      <c r="H5" s="1">
        <v>3.1500000000000004</v>
      </c>
    </row>
    <row r="6" spans="1:8" x14ac:dyDescent="0.25">
      <c r="A6" s="1" t="s">
        <v>224</v>
      </c>
      <c r="B6" s="1" t="s">
        <v>225</v>
      </c>
      <c r="C6" s="24">
        <v>6400</v>
      </c>
      <c r="D6" s="24">
        <f t="shared" ref="D6:D17" si="1">ROUND(C6/1.358,0)</f>
        <v>4713</v>
      </c>
      <c r="E6" s="24">
        <f t="shared" ref="E6:E17" si="2">ROUND(D6*0.338,0)</f>
        <v>1593</v>
      </c>
      <c r="F6" s="24">
        <f t="shared" si="0"/>
        <v>94</v>
      </c>
      <c r="G6" s="24"/>
      <c r="H6" s="1">
        <v>0.8</v>
      </c>
    </row>
    <row r="7" spans="1:8" x14ac:dyDescent="0.25">
      <c r="A7" s="1" t="s">
        <v>226</v>
      </c>
      <c r="B7" s="1" t="s">
        <v>227</v>
      </c>
      <c r="C7" s="24">
        <v>49040</v>
      </c>
      <c r="D7" s="24">
        <f t="shared" si="1"/>
        <v>36112</v>
      </c>
      <c r="E7" s="24">
        <f t="shared" si="2"/>
        <v>12206</v>
      </c>
      <c r="F7" s="24">
        <f t="shared" si="0"/>
        <v>722</v>
      </c>
      <c r="G7" s="24"/>
      <c r="H7" s="1">
        <v>6.13</v>
      </c>
    </row>
    <row r="8" spans="1:8" x14ac:dyDescent="0.25">
      <c r="A8" s="1" t="s">
        <v>228</v>
      </c>
      <c r="B8" s="1" t="s">
        <v>229</v>
      </c>
      <c r="C8" s="24">
        <v>10400</v>
      </c>
      <c r="D8" s="24">
        <f t="shared" si="1"/>
        <v>7658</v>
      </c>
      <c r="E8" s="24">
        <f>ROUND(D8*0.338,0)+1</f>
        <v>2589</v>
      </c>
      <c r="F8" s="24">
        <f t="shared" si="0"/>
        <v>153</v>
      </c>
      <c r="G8" s="24"/>
      <c r="H8" s="1">
        <v>1.3</v>
      </c>
    </row>
    <row r="9" spans="1:8" x14ac:dyDescent="0.25">
      <c r="A9" s="1" t="s">
        <v>230</v>
      </c>
      <c r="B9" s="1" t="s">
        <v>231</v>
      </c>
      <c r="C9" s="24">
        <v>11920</v>
      </c>
      <c r="D9" s="24">
        <f t="shared" si="1"/>
        <v>8778</v>
      </c>
      <c r="E9" s="24">
        <f>ROUND(D9*0.338,0)-1</f>
        <v>2966</v>
      </c>
      <c r="F9" s="24">
        <f t="shared" si="0"/>
        <v>176</v>
      </c>
      <c r="G9" s="24"/>
      <c r="H9" s="1">
        <v>1.49</v>
      </c>
    </row>
    <row r="10" spans="1:8" x14ac:dyDescent="0.25">
      <c r="A10" s="1" t="s">
        <v>232</v>
      </c>
      <c r="B10" s="1" t="s">
        <v>233</v>
      </c>
      <c r="C10" s="24">
        <v>6240</v>
      </c>
      <c r="D10" s="24">
        <f t="shared" si="1"/>
        <v>4595</v>
      </c>
      <c r="E10" s="24">
        <f t="shared" si="2"/>
        <v>1553</v>
      </c>
      <c r="F10" s="24">
        <f t="shared" si="0"/>
        <v>92</v>
      </c>
      <c r="G10" s="24"/>
      <c r="H10" s="1">
        <v>0.78000000000000025</v>
      </c>
    </row>
    <row r="11" spans="1:8" x14ac:dyDescent="0.25">
      <c r="A11" s="1" t="s">
        <v>234</v>
      </c>
      <c r="B11" s="1" t="s">
        <v>235</v>
      </c>
      <c r="C11" s="24">
        <v>2400</v>
      </c>
      <c r="D11" s="24">
        <f t="shared" si="1"/>
        <v>1767</v>
      </c>
      <c r="E11" s="24">
        <f>ROUND(D11*0.338,0)+1</f>
        <v>598</v>
      </c>
      <c r="F11" s="24">
        <f t="shared" si="0"/>
        <v>35</v>
      </c>
      <c r="G11" s="24"/>
      <c r="H11" s="1">
        <v>0.3</v>
      </c>
    </row>
    <row r="12" spans="1:8" x14ac:dyDescent="0.25">
      <c r="A12" s="1" t="s">
        <v>236</v>
      </c>
      <c r="B12" s="1" t="s">
        <v>237</v>
      </c>
      <c r="C12" s="24">
        <v>4800</v>
      </c>
      <c r="D12" s="24">
        <f t="shared" si="1"/>
        <v>3535</v>
      </c>
      <c r="E12" s="24">
        <f>ROUND(D12*0.338,0)-1</f>
        <v>1194</v>
      </c>
      <c r="F12" s="24">
        <f t="shared" si="0"/>
        <v>71</v>
      </c>
      <c r="G12" s="24"/>
      <c r="H12" s="1">
        <v>0.6</v>
      </c>
    </row>
    <row r="13" spans="1:8" x14ac:dyDescent="0.25">
      <c r="A13" s="1" t="s">
        <v>238</v>
      </c>
      <c r="B13" s="1" t="s">
        <v>239</v>
      </c>
      <c r="C13" s="24">
        <v>12320</v>
      </c>
      <c r="D13" s="24">
        <f t="shared" si="1"/>
        <v>9072</v>
      </c>
      <c r="E13" s="24">
        <f>ROUND(D13*0.338,0)+1</f>
        <v>3067</v>
      </c>
      <c r="F13" s="24">
        <f t="shared" si="0"/>
        <v>181</v>
      </c>
      <c r="G13" s="24"/>
      <c r="H13" s="1">
        <v>1.54</v>
      </c>
    </row>
    <row r="14" spans="1:8" x14ac:dyDescent="0.25">
      <c r="A14" s="1" t="s">
        <v>240</v>
      </c>
      <c r="B14" s="1" t="s">
        <v>241</v>
      </c>
      <c r="C14" s="24">
        <v>63920</v>
      </c>
      <c r="D14" s="24">
        <f t="shared" si="1"/>
        <v>47069</v>
      </c>
      <c r="E14" s="24">
        <f>ROUND(D14*0.338,0)+1</f>
        <v>15910</v>
      </c>
      <c r="F14" s="24">
        <f t="shared" si="0"/>
        <v>941</v>
      </c>
      <c r="G14" s="24"/>
      <c r="H14" s="1">
        <v>7.99</v>
      </c>
    </row>
    <row r="15" spans="1:8" x14ac:dyDescent="0.25">
      <c r="A15" s="1" t="s">
        <v>242</v>
      </c>
      <c r="B15" s="1" t="s">
        <v>243</v>
      </c>
      <c r="C15" s="24">
        <v>29040</v>
      </c>
      <c r="D15" s="24">
        <f t="shared" si="1"/>
        <v>21384</v>
      </c>
      <c r="E15" s="24">
        <f t="shared" si="2"/>
        <v>7228</v>
      </c>
      <c r="F15" s="24">
        <f t="shared" si="0"/>
        <v>428</v>
      </c>
      <c r="G15" s="24"/>
      <c r="H15" s="1">
        <v>3.63</v>
      </c>
    </row>
    <row r="16" spans="1:8" x14ac:dyDescent="0.25">
      <c r="A16" s="1" t="s">
        <v>244</v>
      </c>
      <c r="B16" s="1" t="s">
        <v>245</v>
      </c>
      <c r="C16" s="24">
        <v>11840</v>
      </c>
      <c r="D16" s="24">
        <f t="shared" si="1"/>
        <v>8719</v>
      </c>
      <c r="E16" s="24">
        <f t="shared" si="2"/>
        <v>2947</v>
      </c>
      <c r="F16" s="24">
        <f t="shared" si="0"/>
        <v>174</v>
      </c>
      <c r="G16" s="24"/>
      <c r="H16" s="1">
        <v>1.4800000000000006</v>
      </c>
    </row>
    <row r="17" spans="1:8" x14ac:dyDescent="0.25">
      <c r="A17" s="1" t="s">
        <v>246</v>
      </c>
      <c r="B17" s="1" t="s">
        <v>247</v>
      </c>
      <c r="C17" s="24">
        <v>8800</v>
      </c>
      <c r="D17" s="24">
        <f t="shared" si="1"/>
        <v>6480</v>
      </c>
      <c r="E17" s="24">
        <f t="shared" si="2"/>
        <v>2190</v>
      </c>
      <c r="F17" s="24">
        <f t="shared" si="0"/>
        <v>130</v>
      </c>
      <c r="G17" s="24"/>
      <c r="H17" s="1">
        <v>1.1000000000000003</v>
      </c>
    </row>
    <row r="18" spans="1:8" s="12" customFormat="1" x14ac:dyDescent="0.25">
      <c r="A18" s="39" t="s">
        <v>6</v>
      </c>
      <c r="B18" s="39"/>
      <c r="C18" s="27">
        <f t="shared" ref="C18:H18" si="3">SUM(C3:C17)</f>
        <v>244960</v>
      </c>
      <c r="D18" s="27">
        <f t="shared" si="3"/>
        <v>180383</v>
      </c>
      <c r="E18" s="27">
        <f t="shared" si="3"/>
        <v>60970</v>
      </c>
      <c r="F18" s="27">
        <f t="shared" si="3"/>
        <v>3607</v>
      </c>
      <c r="G18" s="27">
        <f t="shared" si="3"/>
        <v>20000</v>
      </c>
      <c r="H18" s="11">
        <f t="shared" si="3"/>
        <v>33.120000000000005</v>
      </c>
    </row>
    <row r="19" spans="1:8" x14ac:dyDescent="0.25">
      <c r="A19" s="7" t="s">
        <v>102</v>
      </c>
      <c r="B19" s="7"/>
      <c r="C19" s="28">
        <f>C18+G18</f>
        <v>264960</v>
      </c>
      <c r="D19" s="29"/>
      <c r="E19" s="29"/>
      <c r="F19" s="29"/>
      <c r="G19" s="29"/>
      <c r="H19" s="7"/>
    </row>
  </sheetData>
  <mergeCells count="2">
    <mergeCell ref="A1:G1"/>
    <mergeCell ref="A18:B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A698-1E76-4C06-ACC0-A18A2ED4FE93}">
  <dimension ref="A1:H31"/>
  <sheetViews>
    <sheetView topLeftCell="A19" workbookViewId="0">
      <selection activeCell="C10" sqref="C1:G1048576"/>
    </sheetView>
  </sheetViews>
  <sheetFormatPr defaultColWidth="8.85546875" defaultRowHeight="15" x14ac:dyDescent="0.25"/>
  <cols>
    <col min="1" max="1" width="14" style="9" customWidth="1"/>
    <col min="2" max="2" width="88.2851562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7" style="9" customWidth="1"/>
    <col min="9" max="16384" width="8.85546875" style="9"/>
  </cols>
  <sheetData>
    <row r="1" spans="1:8" ht="19.5" x14ac:dyDescent="0.3">
      <c r="A1" s="37" t="s">
        <v>629</v>
      </c>
      <c r="B1" s="38"/>
      <c r="C1" s="38"/>
      <c r="D1" s="38"/>
      <c r="E1" s="38"/>
      <c r="F1" s="38"/>
      <c r="G1" s="38"/>
    </row>
    <row r="2" spans="1:8" ht="19.899999999999999" customHeight="1" x14ac:dyDescent="0.25">
      <c r="A2" s="15" t="s">
        <v>0</v>
      </c>
      <c r="B2" s="15" t="s">
        <v>1</v>
      </c>
      <c r="C2" s="31" t="s">
        <v>2</v>
      </c>
      <c r="D2" s="31" t="s">
        <v>108</v>
      </c>
      <c r="E2" s="31" t="s">
        <v>3</v>
      </c>
      <c r="F2" s="31" t="s">
        <v>4</v>
      </c>
      <c r="G2" s="31" t="s">
        <v>5</v>
      </c>
      <c r="H2" s="15" t="s">
        <v>100</v>
      </c>
    </row>
    <row r="3" spans="1:8" x14ac:dyDescent="0.25">
      <c r="A3" s="1" t="s">
        <v>630</v>
      </c>
      <c r="B3" s="1" t="s">
        <v>631</v>
      </c>
      <c r="C3" s="24">
        <v>15200</v>
      </c>
      <c r="D3" s="24">
        <f>ROUND(C3/1.358,0)</f>
        <v>11193</v>
      </c>
      <c r="E3" s="24">
        <f>ROUND(D3*0.338,0)</f>
        <v>3783</v>
      </c>
      <c r="F3" s="24">
        <f t="shared" ref="F3:F29" si="0">ROUND(D3*0.02,0)</f>
        <v>224</v>
      </c>
      <c r="G3" s="24"/>
      <c r="H3" s="1">
        <v>1.9000000000000001</v>
      </c>
    </row>
    <row r="4" spans="1:8" x14ac:dyDescent="0.25">
      <c r="A4" s="1" t="s">
        <v>632</v>
      </c>
      <c r="B4" s="1" t="s">
        <v>633</v>
      </c>
      <c r="C4" s="24">
        <v>4160</v>
      </c>
      <c r="D4" s="24">
        <f t="shared" ref="D4:D29" si="1">ROUND(C4/1.358,0)</f>
        <v>3063</v>
      </c>
      <c r="E4" s="24">
        <f>ROUND(D4*0.338,0)+1</f>
        <v>1036</v>
      </c>
      <c r="F4" s="24">
        <f t="shared" si="0"/>
        <v>61</v>
      </c>
      <c r="G4" s="24"/>
      <c r="H4" s="1">
        <v>0.51999999999999991</v>
      </c>
    </row>
    <row r="5" spans="1:8" x14ac:dyDescent="0.25">
      <c r="A5" s="1" t="s">
        <v>634</v>
      </c>
      <c r="B5" s="1" t="s">
        <v>635</v>
      </c>
      <c r="C5" s="24">
        <v>3840</v>
      </c>
      <c r="D5" s="24">
        <f t="shared" si="1"/>
        <v>2828</v>
      </c>
      <c r="E5" s="24">
        <f>ROUND(D5*0.338,0)-1</f>
        <v>955</v>
      </c>
      <c r="F5" s="24">
        <f t="shared" si="0"/>
        <v>57</v>
      </c>
      <c r="G5" s="24"/>
      <c r="H5" s="1">
        <v>0.48</v>
      </c>
    </row>
    <row r="6" spans="1:8" x14ac:dyDescent="0.25">
      <c r="A6" s="1" t="s">
        <v>636</v>
      </c>
      <c r="B6" s="1" t="s">
        <v>637</v>
      </c>
      <c r="C6" s="24">
        <v>24320</v>
      </c>
      <c r="D6" s="24">
        <f t="shared" si="1"/>
        <v>17909</v>
      </c>
      <c r="E6" s="24">
        <f t="shared" ref="E6:E24" si="2">ROUND(D6*0.338,0)</f>
        <v>6053</v>
      </c>
      <c r="F6" s="24">
        <f t="shared" si="0"/>
        <v>358</v>
      </c>
      <c r="G6" s="24"/>
      <c r="H6" s="1">
        <v>3.0400000000000005</v>
      </c>
    </row>
    <row r="7" spans="1:8" x14ac:dyDescent="0.25">
      <c r="A7" s="1" t="s">
        <v>638</v>
      </c>
      <c r="B7" s="1" t="s">
        <v>639</v>
      </c>
      <c r="C7" s="24">
        <v>6400</v>
      </c>
      <c r="D7" s="24">
        <f t="shared" si="1"/>
        <v>4713</v>
      </c>
      <c r="E7" s="24">
        <f t="shared" si="2"/>
        <v>1593</v>
      </c>
      <c r="F7" s="24">
        <f t="shared" si="0"/>
        <v>94</v>
      </c>
      <c r="G7" s="24"/>
      <c r="H7" s="1">
        <v>0.8</v>
      </c>
    </row>
    <row r="8" spans="1:8" x14ac:dyDescent="0.25">
      <c r="A8" s="1" t="s">
        <v>640</v>
      </c>
      <c r="B8" s="1" t="s">
        <v>641</v>
      </c>
      <c r="C8" s="24">
        <v>15920</v>
      </c>
      <c r="D8" s="24">
        <f t="shared" si="1"/>
        <v>11723</v>
      </c>
      <c r="E8" s="24">
        <f>ROUND(D8*0.338,0)+1</f>
        <v>3963</v>
      </c>
      <c r="F8" s="24">
        <f t="shared" si="0"/>
        <v>234</v>
      </c>
      <c r="G8" s="24"/>
      <c r="H8" s="1">
        <v>1.9900000000000004</v>
      </c>
    </row>
    <row r="9" spans="1:8" x14ac:dyDescent="0.25">
      <c r="A9" s="1" t="s">
        <v>642</v>
      </c>
      <c r="B9" s="1" t="s">
        <v>643</v>
      </c>
      <c r="C9" s="24">
        <v>32000</v>
      </c>
      <c r="D9" s="24">
        <f t="shared" si="1"/>
        <v>23564</v>
      </c>
      <c r="E9" s="24">
        <f t="shared" si="2"/>
        <v>7965</v>
      </c>
      <c r="F9" s="24">
        <f t="shared" si="0"/>
        <v>471</v>
      </c>
      <c r="G9" s="24"/>
      <c r="H9" s="1">
        <v>4</v>
      </c>
    </row>
    <row r="10" spans="1:8" x14ac:dyDescent="0.25">
      <c r="A10" s="1" t="s">
        <v>644</v>
      </c>
      <c r="B10" s="1" t="s">
        <v>645</v>
      </c>
      <c r="C10" s="24">
        <v>24800</v>
      </c>
      <c r="D10" s="24">
        <f t="shared" si="1"/>
        <v>18262</v>
      </c>
      <c r="E10" s="24">
        <f t="shared" si="2"/>
        <v>6173</v>
      </c>
      <c r="F10" s="24">
        <f t="shared" si="0"/>
        <v>365</v>
      </c>
      <c r="G10" s="24"/>
      <c r="H10" s="1">
        <v>3.1</v>
      </c>
    </row>
    <row r="11" spans="1:8" x14ac:dyDescent="0.25">
      <c r="A11" s="1" t="s">
        <v>646</v>
      </c>
      <c r="B11" s="1" t="s">
        <v>647</v>
      </c>
      <c r="C11" s="24">
        <v>2400</v>
      </c>
      <c r="D11" s="24">
        <f t="shared" si="1"/>
        <v>1767</v>
      </c>
      <c r="E11" s="24">
        <f>ROUND(D11*0.338,0)+1</f>
        <v>598</v>
      </c>
      <c r="F11" s="24">
        <f t="shared" si="0"/>
        <v>35</v>
      </c>
      <c r="G11" s="24"/>
      <c r="H11" s="1">
        <v>0.3</v>
      </c>
    </row>
    <row r="12" spans="1:8" x14ac:dyDescent="0.25">
      <c r="A12" s="1" t="s">
        <v>648</v>
      </c>
      <c r="B12" s="1" t="s">
        <v>649</v>
      </c>
      <c r="C12" s="24">
        <v>7200</v>
      </c>
      <c r="D12" s="24">
        <f t="shared" si="1"/>
        <v>5302</v>
      </c>
      <c r="E12" s="24">
        <f t="shared" si="2"/>
        <v>1792</v>
      </c>
      <c r="F12" s="24">
        <f t="shared" si="0"/>
        <v>106</v>
      </c>
      <c r="G12" s="24"/>
      <c r="H12" s="1">
        <v>0.89999999999999991</v>
      </c>
    </row>
    <row r="13" spans="1:8" x14ac:dyDescent="0.25">
      <c r="A13" s="1" t="s">
        <v>650</v>
      </c>
      <c r="B13" s="1" t="s">
        <v>651</v>
      </c>
      <c r="C13" s="24">
        <v>6400</v>
      </c>
      <c r="D13" s="24">
        <f t="shared" si="1"/>
        <v>4713</v>
      </c>
      <c r="E13" s="24">
        <f t="shared" si="2"/>
        <v>1593</v>
      </c>
      <c r="F13" s="24">
        <f t="shared" si="0"/>
        <v>94</v>
      </c>
      <c r="G13" s="24"/>
      <c r="H13" s="1">
        <v>0.8</v>
      </c>
    </row>
    <row r="14" spans="1:8" x14ac:dyDescent="0.25">
      <c r="A14" s="1" t="s">
        <v>652</v>
      </c>
      <c r="B14" s="1" t="s">
        <v>653</v>
      </c>
      <c r="C14" s="24">
        <v>8000</v>
      </c>
      <c r="D14" s="24">
        <f t="shared" si="1"/>
        <v>5891</v>
      </c>
      <c r="E14" s="24">
        <f t="shared" si="2"/>
        <v>1991</v>
      </c>
      <c r="F14" s="24">
        <f t="shared" si="0"/>
        <v>118</v>
      </c>
      <c r="G14" s="24"/>
      <c r="H14" s="1">
        <v>1</v>
      </c>
    </row>
    <row r="15" spans="1:8" x14ac:dyDescent="0.25">
      <c r="A15" s="1" t="s">
        <v>654</v>
      </c>
      <c r="B15" s="1" t="s">
        <v>655</v>
      </c>
      <c r="C15" s="24">
        <v>32000</v>
      </c>
      <c r="D15" s="24">
        <f t="shared" si="1"/>
        <v>23564</v>
      </c>
      <c r="E15" s="24">
        <f t="shared" si="2"/>
        <v>7965</v>
      </c>
      <c r="F15" s="24">
        <f t="shared" si="0"/>
        <v>471</v>
      </c>
      <c r="G15" s="24"/>
      <c r="H15" s="1">
        <v>4</v>
      </c>
    </row>
    <row r="16" spans="1:8" x14ac:dyDescent="0.25">
      <c r="A16" s="1" t="s">
        <v>656</v>
      </c>
      <c r="B16" s="1" t="s">
        <v>657</v>
      </c>
      <c r="C16" s="24">
        <v>8800</v>
      </c>
      <c r="D16" s="24">
        <f t="shared" si="1"/>
        <v>6480</v>
      </c>
      <c r="E16" s="24">
        <f t="shared" si="2"/>
        <v>2190</v>
      </c>
      <c r="F16" s="24">
        <f t="shared" si="0"/>
        <v>130</v>
      </c>
      <c r="G16" s="24"/>
      <c r="H16" s="1">
        <v>1.1000000000000001</v>
      </c>
    </row>
    <row r="17" spans="1:8" x14ac:dyDescent="0.25">
      <c r="A17" s="1" t="s">
        <v>658</v>
      </c>
      <c r="B17" s="1" t="s">
        <v>659</v>
      </c>
      <c r="C17" s="24">
        <v>75920</v>
      </c>
      <c r="D17" s="24">
        <f t="shared" si="1"/>
        <v>55906</v>
      </c>
      <c r="E17" s="24">
        <f t="shared" si="2"/>
        <v>18896</v>
      </c>
      <c r="F17" s="24">
        <f t="shared" si="0"/>
        <v>1118</v>
      </c>
      <c r="G17" s="24"/>
      <c r="H17" s="1">
        <v>9.49</v>
      </c>
    </row>
    <row r="18" spans="1:8" x14ac:dyDescent="0.25">
      <c r="A18" s="1" t="s">
        <v>660</v>
      </c>
      <c r="B18" s="1" t="s">
        <v>661</v>
      </c>
      <c r="C18" s="24">
        <v>12720</v>
      </c>
      <c r="D18" s="24">
        <f t="shared" si="1"/>
        <v>9367</v>
      </c>
      <c r="E18" s="24">
        <f t="shared" si="2"/>
        <v>3166</v>
      </c>
      <c r="F18" s="24">
        <f t="shared" si="0"/>
        <v>187</v>
      </c>
      <c r="G18" s="24"/>
      <c r="H18" s="1">
        <v>1.590000000000001</v>
      </c>
    </row>
    <row r="19" spans="1:8" x14ac:dyDescent="0.25">
      <c r="A19" s="1" t="s">
        <v>662</v>
      </c>
      <c r="B19" s="1" t="s">
        <v>663</v>
      </c>
      <c r="C19" s="24">
        <v>35920</v>
      </c>
      <c r="D19" s="24">
        <f t="shared" si="1"/>
        <v>26451</v>
      </c>
      <c r="E19" s="24">
        <f t="shared" si="2"/>
        <v>8940</v>
      </c>
      <c r="F19" s="24">
        <f t="shared" si="0"/>
        <v>529</v>
      </c>
      <c r="G19" s="24"/>
      <c r="H19" s="1">
        <v>4.4899999999999967</v>
      </c>
    </row>
    <row r="20" spans="1:8" x14ac:dyDescent="0.25">
      <c r="A20" s="1" t="s">
        <v>664</v>
      </c>
      <c r="B20" s="1" t="s">
        <v>665</v>
      </c>
      <c r="C20" s="24">
        <v>4000</v>
      </c>
      <c r="D20" s="24">
        <f t="shared" si="1"/>
        <v>2946</v>
      </c>
      <c r="E20" s="24">
        <f>ROUND(D20*0.338,0)-1</f>
        <v>995</v>
      </c>
      <c r="F20" s="24">
        <f t="shared" si="0"/>
        <v>59</v>
      </c>
      <c r="G20" s="24"/>
      <c r="H20" s="1">
        <v>0.5</v>
      </c>
    </row>
    <row r="21" spans="1:8" x14ac:dyDescent="0.25">
      <c r="A21" s="1" t="s">
        <v>666</v>
      </c>
      <c r="B21" s="1" t="s">
        <v>667</v>
      </c>
      <c r="C21" s="24">
        <v>14400</v>
      </c>
      <c r="D21" s="24">
        <f t="shared" si="1"/>
        <v>10604</v>
      </c>
      <c r="E21" s="24">
        <f t="shared" si="2"/>
        <v>3584</v>
      </c>
      <c r="F21" s="24">
        <f t="shared" si="0"/>
        <v>212</v>
      </c>
      <c r="G21" s="24"/>
      <c r="H21" s="1">
        <v>1.8</v>
      </c>
    </row>
    <row r="22" spans="1:8" x14ac:dyDescent="0.25">
      <c r="A22" s="1" t="s">
        <v>668</v>
      </c>
      <c r="B22" s="1" t="s">
        <v>669</v>
      </c>
      <c r="C22" s="24">
        <v>8000</v>
      </c>
      <c r="D22" s="24">
        <f t="shared" si="1"/>
        <v>5891</v>
      </c>
      <c r="E22" s="24">
        <f t="shared" si="2"/>
        <v>1991</v>
      </c>
      <c r="F22" s="24">
        <f t="shared" si="0"/>
        <v>118</v>
      </c>
      <c r="G22" s="24"/>
      <c r="H22" s="1">
        <v>1</v>
      </c>
    </row>
    <row r="23" spans="1:8" x14ac:dyDescent="0.25">
      <c r="A23" s="1" t="s">
        <v>670</v>
      </c>
      <c r="B23" s="1" t="s">
        <v>671</v>
      </c>
      <c r="C23" s="24">
        <v>14240</v>
      </c>
      <c r="D23" s="24">
        <f t="shared" si="1"/>
        <v>10486</v>
      </c>
      <c r="E23" s="24">
        <f t="shared" si="2"/>
        <v>3544</v>
      </c>
      <c r="F23" s="24">
        <f t="shared" si="0"/>
        <v>210</v>
      </c>
      <c r="G23" s="24"/>
      <c r="H23" s="1">
        <v>1.7800000000000005</v>
      </c>
    </row>
    <row r="24" spans="1:8" x14ac:dyDescent="0.25">
      <c r="A24" s="1" t="s">
        <v>672</v>
      </c>
      <c r="B24" s="8" t="s">
        <v>673</v>
      </c>
      <c r="C24" s="24">
        <v>14320</v>
      </c>
      <c r="D24" s="24">
        <f t="shared" si="1"/>
        <v>10545</v>
      </c>
      <c r="E24" s="24">
        <f t="shared" si="2"/>
        <v>3564</v>
      </c>
      <c r="F24" s="24">
        <f t="shared" si="0"/>
        <v>211</v>
      </c>
      <c r="G24" s="24"/>
      <c r="H24" s="1">
        <v>1.7900000000000005</v>
      </c>
    </row>
    <row r="25" spans="1:8" x14ac:dyDescent="0.25">
      <c r="A25" s="1" t="s">
        <v>674</v>
      </c>
      <c r="B25" s="1" t="s">
        <v>675</v>
      </c>
      <c r="C25" s="24">
        <v>24000</v>
      </c>
      <c r="D25" s="24">
        <f t="shared" si="1"/>
        <v>17673</v>
      </c>
      <c r="E25" s="24">
        <f>ROUND(D25*0.338,0)+1</f>
        <v>5974</v>
      </c>
      <c r="F25" s="24">
        <f t="shared" si="0"/>
        <v>353</v>
      </c>
      <c r="G25" s="24"/>
      <c r="H25" s="1">
        <v>3</v>
      </c>
    </row>
    <row r="26" spans="1:8" x14ac:dyDescent="0.25">
      <c r="A26" s="1" t="s">
        <v>676</v>
      </c>
      <c r="B26" s="1" t="s">
        <v>677</v>
      </c>
      <c r="C26" s="24">
        <v>2400</v>
      </c>
      <c r="D26" s="24">
        <f t="shared" si="1"/>
        <v>1767</v>
      </c>
      <c r="E26" s="24">
        <f>ROUND(D26*0.338,0)+1</f>
        <v>598</v>
      </c>
      <c r="F26" s="24">
        <f t="shared" si="0"/>
        <v>35</v>
      </c>
      <c r="G26" s="24"/>
      <c r="H26" s="1">
        <v>0.3</v>
      </c>
    </row>
    <row r="27" spans="1:8" x14ac:dyDescent="0.25">
      <c r="A27" s="1" t="s">
        <v>678</v>
      </c>
      <c r="B27" s="1" t="s">
        <v>679</v>
      </c>
      <c r="C27" s="24">
        <v>2400</v>
      </c>
      <c r="D27" s="24">
        <f t="shared" si="1"/>
        <v>1767</v>
      </c>
      <c r="E27" s="24">
        <f>ROUND(D27*0.338,0)+1</f>
        <v>598</v>
      </c>
      <c r="F27" s="24">
        <f t="shared" si="0"/>
        <v>35</v>
      </c>
      <c r="G27" s="24"/>
      <c r="H27" s="1">
        <v>0.3</v>
      </c>
    </row>
    <row r="28" spans="1:8" x14ac:dyDescent="0.25">
      <c r="A28" s="1" t="s">
        <v>680</v>
      </c>
      <c r="B28" s="1" t="s">
        <v>681</v>
      </c>
      <c r="C28" s="24">
        <v>10400</v>
      </c>
      <c r="D28" s="24">
        <f t="shared" si="1"/>
        <v>7658</v>
      </c>
      <c r="E28" s="24">
        <f>ROUND(D28*0.338,0)+1</f>
        <v>2589</v>
      </c>
      <c r="F28" s="24">
        <f t="shared" si="0"/>
        <v>153</v>
      </c>
      <c r="G28" s="24"/>
      <c r="H28" s="1">
        <v>1.3</v>
      </c>
    </row>
    <row r="29" spans="1:8" x14ac:dyDescent="0.25">
      <c r="A29" s="1" t="s">
        <v>682</v>
      </c>
      <c r="B29" s="1" t="s">
        <v>683</v>
      </c>
      <c r="C29" s="24">
        <v>10400</v>
      </c>
      <c r="D29" s="24">
        <f t="shared" si="1"/>
        <v>7658</v>
      </c>
      <c r="E29" s="24">
        <f>ROUND(D29*0.338,0)+1</f>
        <v>2589</v>
      </c>
      <c r="F29" s="24">
        <f t="shared" si="0"/>
        <v>153</v>
      </c>
      <c r="G29" s="24"/>
      <c r="H29" s="1">
        <v>1.3</v>
      </c>
    </row>
    <row r="30" spans="1:8" s="12" customFormat="1" ht="19.899999999999999" customHeight="1" x14ac:dyDescent="0.25">
      <c r="A30" s="39" t="s">
        <v>6</v>
      </c>
      <c r="B30" s="39"/>
      <c r="C30" s="27">
        <f t="shared" ref="C30:H30" si="3">SUM(C3:C29)</f>
        <v>420560</v>
      </c>
      <c r="D30" s="27">
        <f t="shared" si="3"/>
        <v>309691</v>
      </c>
      <c r="E30" s="27">
        <f t="shared" si="3"/>
        <v>104678</v>
      </c>
      <c r="F30" s="27">
        <f t="shared" si="3"/>
        <v>6191</v>
      </c>
      <c r="G30" s="27">
        <f t="shared" si="3"/>
        <v>0</v>
      </c>
      <c r="H30" s="11">
        <f t="shared" si="3"/>
        <v>52.569999999999986</v>
      </c>
    </row>
    <row r="31" spans="1:8" x14ac:dyDescent="0.25">
      <c r="A31" s="7" t="s">
        <v>102</v>
      </c>
      <c r="B31" s="7"/>
      <c r="C31" s="28">
        <f>C30+G30</f>
        <v>420560</v>
      </c>
      <c r="D31" s="29"/>
      <c r="E31" s="29"/>
      <c r="F31" s="29"/>
      <c r="G31" s="29"/>
      <c r="H31" s="7"/>
    </row>
  </sheetData>
  <mergeCells count="2">
    <mergeCell ref="A1:G1"/>
    <mergeCell ref="A30:B3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EEA7-C341-42FA-8C42-64B5C7FCB187}">
  <dimension ref="A1:H39"/>
  <sheetViews>
    <sheetView topLeftCell="A22" workbookViewId="0">
      <selection activeCell="C19" sqref="C1:G1048576"/>
    </sheetView>
  </sheetViews>
  <sheetFormatPr defaultColWidth="8.85546875" defaultRowHeight="15" x14ac:dyDescent="0.25"/>
  <cols>
    <col min="1" max="1" width="14" style="9" customWidth="1"/>
    <col min="2" max="2" width="107.2851562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6.7109375" style="9" customWidth="1"/>
    <col min="9" max="16384" width="8.85546875" style="9"/>
  </cols>
  <sheetData>
    <row r="1" spans="1:8" ht="30" customHeight="1" x14ac:dyDescent="0.3">
      <c r="A1" s="37" t="s">
        <v>684</v>
      </c>
      <c r="B1" s="38"/>
      <c r="C1" s="38"/>
      <c r="D1" s="38"/>
      <c r="E1" s="38"/>
      <c r="F1" s="38"/>
      <c r="G1" s="38"/>
    </row>
    <row r="2" spans="1:8" ht="19.899999999999999" customHeight="1" x14ac:dyDescent="0.25">
      <c r="A2" s="15" t="s">
        <v>0</v>
      </c>
      <c r="B2" s="15" t="s">
        <v>1</v>
      </c>
      <c r="C2" s="31" t="s">
        <v>2</v>
      </c>
      <c r="D2" s="31" t="s">
        <v>108</v>
      </c>
      <c r="E2" s="31" t="s">
        <v>3</v>
      </c>
      <c r="F2" s="31" t="s">
        <v>4</v>
      </c>
      <c r="G2" s="31" t="s">
        <v>5</v>
      </c>
      <c r="H2" s="15" t="s">
        <v>100</v>
      </c>
    </row>
    <row r="3" spans="1:8" x14ac:dyDescent="0.25">
      <c r="A3" s="1" t="s">
        <v>685</v>
      </c>
      <c r="B3" s="1" t="s">
        <v>686</v>
      </c>
      <c r="C3" s="24">
        <v>15760</v>
      </c>
      <c r="D3" s="24">
        <f>ROUND(C3/1.358,0)</f>
        <v>11605</v>
      </c>
      <c r="E3" s="24">
        <f>ROUND(D3*0.338,0)+1</f>
        <v>3923</v>
      </c>
      <c r="F3" s="24">
        <f t="shared" ref="F3:F37" si="0">ROUND(D3*0.02,0)</f>
        <v>232</v>
      </c>
      <c r="G3" s="24"/>
      <c r="H3" s="1">
        <v>1.9700000000000011</v>
      </c>
    </row>
    <row r="4" spans="1:8" x14ac:dyDescent="0.25">
      <c r="A4" s="1" t="s">
        <v>687</v>
      </c>
      <c r="B4" s="1" t="s">
        <v>688</v>
      </c>
      <c r="C4" s="24">
        <v>14240</v>
      </c>
      <c r="D4" s="24">
        <f t="shared" ref="D4:D37" si="1">ROUND(C4/1.358,0)</f>
        <v>10486</v>
      </c>
      <c r="E4" s="24">
        <f t="shared" ref="E4:E31" si="2">ROUND(D4*0.338,0)</f>
        <v>3544</v>
      </c>
      <c r="F4" s="24">
        <f t="shared" si="0"/>
        <v>210</v>
      </c>
      <c r="G4" s="24"/>
      <c r="H4" s="1">
        <v>1.7800000000000005</v>
      </c>
    </row>
    <row r="5" spans="1:8" x14ac:dyDescent="0.25">
      <c r="A5" s="1" t="s">
        <v>689</v>
      </c>
      <c r="B5" s="1" t="s">
        <v>690</v>
      </c>
      <c r="C5" s="24">
        <v>8000</v>
      </c>
      <c r="D5" s="24">
        <f t="shared" si="1"/>
        <v>5891</v>
      </c>
      <c r="E5" s="24">
        <f t="shared" si="2"/>
        <v>1991</v>
      </c>
      <c r="F5" s="24">
        <f t="shared" si="0"/>
        <v>118</v>
      </c>
      <c r="G5" s="24"/>
      <c r="H5" s="1">
        <v>1</v>
      </c>
    </row>
    <row r="6" spans="1:8" x14ac:dyDescent="0.25">
      <c r="A6" s="1" t="s">
        <v>691</v>
      </c>
      <c r="B6" s="1" t="s">
        <v>692</v>
      </c>
      <c r="C6" s="24">
        <v>18400</v>
      </c>
      <c r="D6" s="24">
        <f t="shared" si="1"/>
        <v>13549</v>
      </c>
      <c r="E6" s="24">
        <f t="shared" si="2"/>
        <v>4580</v>
      </c>
      <c r="F6" s="24">
        <f t="shared" si="0"/>
        <v>271</v>
      </c>
      <c r="G6" s="24"/>
      <c r="H6" s="1">
        <v>2.2999999999999998</v>
      </c>
    </row>
    <row r="7" spans="1:8" x14ac:dyDescent="0.25">
      <c r="A7" s="1" t="s">
        <v>693</v>
      </c>
      <c r="B7" s="1" t="s">
        <v>694</v>
      </c>
      <c r="C7" s="24">
        <v>4000</v>
      </c>
      <c r="D7" s="24">
        <f t="shared" si="1"/>
        <v>2946</v>
      </c>
      <c r="E7" s="24">
        <f>ROUND(D7*0.338,0)-1</f>
        <v>995</v>
      </c>
      <c r="F7" s="24">
        <f t="shared" si="0"/>
        <v>59</v>
      </c>
      <c r="G7" s="24"/>
      <c r="H7" s="1">
        <v>0.49999999999999994</v>
      </c>
    </row>
    <row r="8" spans="1:8" x14ac:dyDescent="0.25">
      <c r="A8" s="1" t="s">
        <v>695</v>
      </c>
      <c r="B8" s="1" t="s">
        <v>696</v>
      </c>
      <c r="C8" s="24">
        <v>19840</v>
      </c>
      <c r="D8" s="24">
        <f t="shared" si="1"/>
        <v>14610</v>
      </c>
      <c r="E8" s="24">
        <f t="shared" si="2"/>
        <v>4938</v>
      </c>
      <c r="F8" s="24">
        <f t="shared" si="0"/>
        <v>292</v>
      </c>
      <c r="G8" s="24"/>
      <c r="H8" s="1">
        <v>2.4800000000000004</v>
      </c>
    </row>
    <row r="9" spans="1:8" x14ac:dyDescent="0.25">
      <c r="A9" s="1" t="s">
        <v>697</v>
      </c>
      <c r="B9" s="1" t="s">
        <v>698</v>
      </c>
      <c r="C9" s="24">
        <v>8000</v>
      </c>
      <c r="D9" s="24">
        <f t="shared" si="1"/>
        <v>5891</v>
      </c>
      <c r="E9" s="24">
        <f t="shared" si="2"/>
        <v>1991</v>
      </c>
      <c r="F9" s="24">
        <f t="shared" si="0"/>
        <v>118</v>
      </c>
      <c r="G9" s="24"/>
      <c r="H9" s="1">
        <v>1</v>
      </c>
    </row>
    <row r="10" spans="1:8" x14ac:dyDescent="0.25">
      <c r="A10" s="1" t="s">
        <v>699</v>
      </c>
      <c r="B10" s="1" t="s">
        <v>700</v>
      </c>
      <c r="C10" s="24">
        <v>6400</v>
      </c>
      <c r="D10" s="24">
        <f t="shared" si="1"/>
        <v>4713</v>
      </c>
      <c r="E10" s="24">
        <f t="shared" si="2"/>
        <v>1593</v>
      </c>
      <c r="F10" s="24">
        <f t="shared" si="0"/>
        <v>94</v>
      </c>
      <c r="G10" s="24"/>
      <c r="H10" s="1">
        <v>0.8</v>
      </c>
    </row>
    <row r="11" spans="1:8" x14ac:dyDescent="0.25">
      <c r="A11" s="1" t="s">
        <v>701</v>
      </c>
      <c r="B11" s="1" t="s">
        <v>702</v>
      </c>
      <c r="C11" s="24">
        <v>8000</v>
      </c>
      <c r="D11" s="24">
        <f t="shared" si="1"/>
        <v>5891</v>
      </c>
      <c r="E11" s="24">
        <f t="shared" si="2"/>
        <v>1991</v>
      </c>
      <c r="F11" s="24">
        <f t="shared" si="0"/>
        <v>118</v>
      </c>
      <c r="G11" s="24"/>
      <c r="H11" s="1">
        <v>1</v>
      </c>
    </row>
    <row r="12" spans="1:8" x14ac:dyDescent="0.25">
      <c r="A12" s="1" t="s">
        <v>703</v>
      </c>
      <c r="B12" s="1" t="s">
        <v>704</v>
      </c>
      <c r="C12" s="24">
        <v>4000</v>
      </c>
      <c r="D12" s="24">
        <f t="shared" si="1"/>
        <v>2946</v>
      </c>
      <c r="E12" s="24">
        <f>ROUND(D12*0.338,0)-1</f>
        <v>995</v>
      </c>
      <c r="F12" s="24">
        <f t="shared" si="0"/>
        <v>59</v>
      </c>
      <c r="G12" s="24"/>
      <c r="H12" s="1">
        <v>0.5</v>
      </c>
    </row>
    <row r="13" spans="1:8" x14ac:dyDescent="0.25">
      <c r="A13" s="1" t="s">
        <v>705</v>
      </c>
      <c r="B13" s="1" t="s">
        <v>706</v>
      </c>
      <c r="C13" s="24">
        <v>26400</v>
      </c>
      <c r="D13" s="24">
        <f t="shared" si="1"/>
        <v>19440</v>
      </c>
      <c r="E13" s="24">
        <f t="shared" si="2"/>
        <v>6571</v>
      </c>
      <c r="F13" s="24">
        <f t="shared" si="0"/>
        <v>389</v>
      </c>
      <c r="G13" s="24"/>
      <c r="H13" s="1">
        <v>3.3</v>
      </c>
    </row>
    <row r="14" spans="1:8" x14ac:dyDescent="0.25">
      <c r="A14" s="1" t="s">
        <v>707</v>
      </c>
      <c r="B14" s="1" t="s">
        <v>708</v>
      </c>
      <c r="C14" s="24">
        <v>12000</v>
      </c>
      <c r="D14" s="24">
        <f t="shared" si="1"/>
        <v>8837</v>
      </c>
      <c r="E14" s="24">
        <f>ROUND(D14*0.338,0)-1</f>
        <v>2986</v>
      </c>
      <c r="F14" s="24">
        <f t="shared" si="0"/>
        <v>177</v>
      </c>
      <c r="G14" s="24"/>
      <c r="H14" s="1">
        <v>1.5</v>
      </c>
    </row>
    <row r="15" spans="1:8" x14ac:dyDescent="0.25">
      <c r="A15" s="1" t="s">
        <v>709</v>
      </c>
      <c r="B15" s="1" t="s">
        <v>710</v>
      </c>
      <c r="C15" s="24">
        <v>7680</v>
      </c>
      <c r="D15" s="24">
        <f t="shared" si="1"/>
        <v>5655</v>
      </c>
      <c r="E15" s="24">
        <f>ROUND(D15*0.338,0)+1</f>
        <v>1912</v>
      </c>
      <c r="F15" s="24">
        <f t="shared" si="0"/>
        <v>113</v>
      </c>
      <c r="G15" s="24"/>
      <c r="H15" s="1">
        <v>0.96000000000000041</v>
      </c>
    </row>
    <row r="16" spans="1:8" x14ac:dyDescent="0.25">
      <c r="A16" s="1" t="s">
        <v>711</v>
      </c>
      <c r="B16" s="1" t="s">
        <v>712</v>
      </c>
      <c r="C16" s="24">
        <v>35200</v>
      </c>
      <c r="D16" s="24">
        <f t="shared" si="1"/>
        <v>25920</v>
      </c>
      <c r="E16" s="24">
        <f>ROUND(D16*0.338,0)+1</f>
        <v>8762</v>
      </c>
      <c r="F16" s="24">
        <f t="shared" si="0"/>
        <v>518</v>
      </c>
      <c r="G16" s="24"/>
      <c r="H16" s="1">
        <v>4.4000000000000004</v>
      </c>
    </row>
    <row r="17" spans="1:8" x14ac:dyDescent="0.25">
      <c r="A17" s="1" t="s">
        <v>713</v>
      </c>
      <c r="B17" s="1" t="s">
        <v>714</v>
      </c>
      <c r="C17" s="24">
        <v>14400</v>
      </c>
      <c r="D17" s="24">
        <f t="shared" si="1"/>
        <v>10604</v>
      </c>
      <c r="E17" s="24">
        <f t="shared" si="2"/>
        <v>3584</v>
      </c>
      <c r="F17" s="24">
        <f t="shared" si="0"/>
        <v>212</v>
      </c>
      <c r="G17" s="24"/>
      <c r="H17" s="1">
        <v>1.8</v>
      </c>
    </row>
    <row r="18" spans="1:8" x14ac:dyDescent="0.25">
      <c r="A18" s="1" t="s">
        <v>715</v>
      </c>
      <c r="B18" s="1" t="s">
        <v>716</v>
      </c>
      <c r="C18" s="24">
        <v>4000</v>
      </c>
      <c r="D18" s="24">
        <f t="shared" si="1"/>
        <v>2946</v>
      </c>
      <c r="E18" s="24">
        <f>ROUND(D18*0.338,0)-1</f>
        <v>995</v>
      </c>
      <c r="F18" s="24">
        <f t="shared" si="0"/>
        <v>59</v>
      </c>
      <c r="G18" s="24"/>
      <c r="H18" s="1">
        <v>0.5</v>
      </c>
    </row>
    <row r="19" spans="1:8" x14ac:dyDescent="0.25">
      <c r="A19" s="1" t="s">
        <v>717</v>
      </c>
      <c r="B19" s="1" t="s">
        <v>718</v>
      </c>
      <c r="C19" s="24">
        <v>58720</v>
      </c>
      <c r="D19" s="24">
        <f t="shared" si="1"/>
        <v>43240</v>
      </c>
      <c r="E19" s="24">
        <f t="shared" si="2"/>
        <v>14615</v>
      </c>
      <c r="F19" s="24">
        <f t="shared" si="0"/>
        <v>865</v>
      </c>
      <c r="G19" s="24"/>
      <c r="H19" s="1">
        <v>7.3399999999999963</v>
      </c>
    </row>
    <row r="20" spans="1:8" x14ac:dyDescent="0.25">
      <c r="A20" s="1" t="s">
        <v>719</v>
      </c>
      <c r="B20" s="1" t="s">
        <v>720</v>
      </c>
      <c r="C20" s="24">
        <v>4400</v>
      </c>
      <c r="D20" s="24">
        <f t="shared" si="1"/>
        <v>3240</v>
      </c>
      <c r="E20" s="24">
        <f t="shared" si="2"/>
        <v>1095</v>
      </c>
      <c r="F20" s="24">
        <f t="shared" si="0"/>
        <v>65</v>
      </c>
      <c r="G20" s="24"/>
      <c r="H20" s="1">
        <v>0.54999999999999993</v>
      </c>
    </row>
    <row r="21" spans="1:8" x14ac:dyDescent="0.25">
      <c r="A21" s="1" t="s">
        <v>721</v>
      </c>
      <c r="B21" s="1" t="s">
        <v>722</v>
      </c>
      <c r="C21" s="24">
        <v>8000</v>
      </c>
      <c r="D21" s="24">
        <f t="shared" si="1"/>
        <v>5891</v>
      </c>
      <c r="E21" s="24">
        <f t="shared" si="2"/>
        <v>1991</v>
      </c>
      <c r="F21" s="24">
        <f t="shared" si="0"/>
        <v>118</v>
      </c>
      <c r="G21" s="24"/>
      <c r="H21" s="1">
        <v>1</v>
      </c>
    </row>
    <row r="22" spans="1:8" x14ac:dyDescent="0.25">
      <c r="A22" s="1" t="s">
        <v>723</v>
      </c>
      <c r="B22" s="1" t="s">
        <v>724</v>
      </c>
      <c r="C22" s="24">
        <v>56800</v>
      </c>
      <c r="D22" s="24">
        <f t="shared" si="1"/>
        <v>41826</v>
      </c>
      <c r="E22" s="24">
        <f t="shared" si="2"/>
        <v>14137</v>
      </c>
      <c r="F22" s="24">
        <f t="shared" si="0"/>
        <v>837</v>
      </c>
      <c r="G22" s="24"/>
      <c r="H22" s="1">
        <v>7.1</v>
      </c>
    </row>
    <row r="23" spans="1:8" x14ac:dyDescent="0.25">
      <c r="A23" s="1" t="s">
        <v>725</v>
      </c>
      <c r="B23" s="1" t="s">
        <v>726</v>
      </c>
      <c r="C23" s="24">
        <v>8800</v>
      </c>
      <c r="D23" s="24">
        <f t="shared" si="1"/>
        <v>6480</v>
      </c>
      <c r="E23" s="24">
        <f t="shared" si="2"/>
        <v>2190</v>
      </c>
      <c r="F23" s="24">
        <f t="shared" si="0"/>
        <v>130</v>
      </c>
      <c r="G23" s="24"/>
      <c r="H23" s="1">
        <v>1.1000000000000001</v>
      </c>
    </row>
    <row r="24" spans="1:8" x14ac:dyDescent="0.25">
      <c r="A24" s="1" t="s">
        <v>727</v>
      </c>
      <c r="B24" s="1" t="s">
        <v>728</v>
      </c>
      <c r="C24" s="24">
        <v>2400</v>
      </c>
      <c r="D24" s="24">
        <f t="shared" si="1"/>
        <v>1767</v>
      </c>
      <c r="E24" s="24">
        <f>ROUND(D24*0.338,0)+1</f>
        <v>598</v>
      </c>
      <c r="F24" s="24">
        <f t="shared" si="0"/>
        <v>35</v>
      </c>
      <c r="G24" s="24"/>
      <c r="H24" s="1">
        <v>0.3</v>
      </c>
    </row>
    <row r="25" spans="1:8" x14ac:dyDescent="0.25">
      <c r="A25" s="1" t="s">
        <v>729</v>
      </c>
      <c r="B25" s="1" t="s">
        <v>730</v>
      </c>
      <c r="C25" s="24">
        <v>26400</v>
      </c>
      <c r="D25" s="24">
        <f t="shared" si="1"/>
        <v>19440</v>
      </c>
      <c r="E25" s="24">
        <f t="shared" si="2"/>
        <v>6571</v>
      </c>
      <c r="F25" s="24">
        <f t="shared" si="0"/>
        <v>389</v>
      </c>
      <c r="G25" s="24"/>
      <c r="H25" s="1">
        <v>3.2999999999999989</v>
      </c>
    </row>
    <row r="26" spans="1:8" x14ac:dyDescent="0.25">
      <c r="A26" s="1" t="s">
        <v>731</v>
      </c>
      <c r="B26" s="1" t="s">
        <v>732</v>
      </c>
      <c r="C26" s="24">
        <v>4320</v>
      </c>
      <c r="D26" s="24">
        <f t="shared" si="1"/>
        <v>3181</v>
      </c>
      <c r="E26" s="24">
        <f t="shared" si="2"/>
        <v>1075</v>
      </c>
      <c r="F26" s="24">
        <f t="shared" si="0"/>
        <v>64</v>
      </c>
      <c r="G26" s="24"/>
      <c r="H26" s="1">
        <v>0.54</v>
      </c>
    </row>
    <row r="27" spans="1:8" x14ac:dyDescent="0.25">
      <c r="A27" s="1" t="s">
        <v>733</v>
      </c>
      <c r="B27" s="1" t="s">
        <v>734</v>
      </c>
      <c r="C27" s="24">
        <v>4000</v>
      </c>
      <c r="D27" s="24">
        <f t="shared" si="1"/>
        <v>2946</v>
      </c>
      <c r="E27" s="24">
        <f>ROUND(D27*0.338,0)-1</f>
        <v>995</v>
      </c>
      <c r="F27" s="24">
        <f t="shared" si="0"/>
        <v>59</v>
      </c>
      <c r="G27" s="24"/>
      <c r="H27" s="1">
        <v>0.5</v>
      </c>
    </row>
    <row r="28" spans="1:8" x14ac:dyDescent="0.25">
      <c r="A28" s="1" t="s">
        <v>735</v>
      </c>
      <c r="B28" s="1" t="s">
        <v>736</v>
      </c>
      <c r="C28" s="24">
        <v>12000</v>
      </c>
      <c r="D28" s="24">
        <f t="shared" si="1"/>
        <v>8837</v>
      </c>
      <c r="E28" s="24">
        <f>ROUND(D28*0.338,0)-1</f>
        <v>2986</v>
      </c>
      <c r="F28" s="24">
        <f t="shared" si="0"/>
        <v>177</v>
      </c>
      <c r="G28" s="24"/>
      <c r="H28" s="1">
        <v>1.5</v>
      </c>
    </row>
    <row r="29" spans="1:8" x14ac:dyDescent="0.25">
      <c r="A29" s="1" t="s">
        <v>737</v>
      </c>
      <c r="B29" s="1" t="s">
        <v>738</v>
      </c>
      <c r="C29" s="24">
        <v>3840</v>
      </c>
      <c r="D29" s="24">
        <f t="shared" si="1"/>
        <v>2828</v>
      </c>
      <c r="E29" s="24">
        <f>ROUND(D29*0.338,0)-1</f>
        <v>955</v>
      </c>
      <c r="F29" s="24">
        <f t="shared" si="0"/>
        <v>57</v>
      </c>
      <c r="G29" s="24"/>
      <c r="H29" s="1">
        <v>0.47999999999999993</v>
      </c>
    </row>
    <row r="30" spans="1:8" x14ac:dyDescent="0.25">
      <c r="A30" s="1" t="s">
        <v>739</v>
      </c>
      <c r="B30" s="1" t="s">
        <v>740</v>
      </c>
      <c r="C30" s="24">
        <v>2400</v>
      </c>
      <c r="D30" s="24">
        <f t="shared" si="1"/>
        <v>1767</v>
      </c>
      <c r="E30" s="24">
        <f>ROUND(D30*0.338,0)+1</f>
        <v>598</v>
      </c>
      <c r="F30" s="24">
        <f t="shared" si="0"/>
        <v>35</v>
      </c>
      <c r="G30" s="24"/>
      <c r="H30" s="1">
        <v>0.3</v>
      </c>
    </row>
    <row r="31" spans="1:8" x14ac:dyDescent="0.25">
      <c r="A31" s="1" t="s">
        <v>741</v>
      </c>
      <c r="B31" s="1" t="s">
        <v>742</v>
      </c>
      <c r="C31" s="24">
        <v>4400</v>
      </c>
      <c r="D31" s="24">
        <f t="shared" si="1"/>
        <v>3240</v>
      </c>
      <c r="E31" s="24">
        <f t="shared" si="2"/>
        <v>1095</v>
      </c>
      <c r="F31" s="24">
        <f t="shared" si="0"/>
        <v>65</v>
      </c>
      <c r="G31" s="24"/>
      <c r="H31" s="1">
        <v>0.54999999999999993</v>
      </c>
    </row>
    <row r="32" spans="1:8" x14ac:dyDescent="0.25">
      <c r="A32" s="1" t="s">
        <v>743</v>
      </c>
      <c r="B32" s="1" t="s">
        <v>744</v>
      </c>
      <c r="C32" s="24">
        <v>4000</v>
      </c>
      <c r="D32" s="24">
        <f t="shared" si="1"/>
        <v>2946</v>
      </c>
      <c r="E32" s="24">
        <f>ROUND(D32*0.338,0)-1</f>
        <v>995</v>
      </c>
      <c r="F32" s="24">
        <f t="shared" si="0"/>
        <v>59</v>
      </c>
      <c r="G32" s="24"/>
      <c r="H32" s="1">
        <v>0.5</v>
      </c>
    </row>
    <row r="33" spans="1:8" x14ac:dyDescent="0.25">
      <c r="A33" s="1" t="s">
        <v>745</v>
      </c>
      <c r="B33" s="1" t="s">
        <v>746</v>
      </c>
      <c r="C33" s="24">
        <v>2400</v>
      </c>
      <c r="D33" s="24">
        <f t="shared" si="1"/>
        <v>1767</v>
      </c>
      <c r="E33" s="24">
        <f>ROUND(D33*0.338,0)+1</f>
        <v>598</v>
      </c>
      <c r="F33" s="24">
        <f t="shared" si="0"/>
        <v>35</v>
      </c>
      <c r="G33" s="24"/>
      <c r="H33" s="1">
        <v>0.3</v>
      </c>
    </row>
    <row r="34" spans="1:8" x14ac:dyDescent="0.25">
      <c r="A34" s="1" t="s">
        <v>747</v>
      </c>
      <c r="B34" s="8" t="s">
        <v>748</v>
      </c>
      <c r="C34" s="24">
        <v>3840</v>
      </c>
      <c r="D34" s="24">
        <f t="shared" si="1"/>
        <v>2828</v>
      </c>
      <c r="E34" s="24">
        <f>ROUND(D34*0.338,0)-1</f>
        <v>955</v>
      </c>
      <c r="F34" s="24">
        <f t="shared" si="0"/>
        <v>57</v>
      </c>
      <c r="G34" s="24"/>
      <c r="H34" s="1">
        <v>0.48</v>
      </c>
    </row>
    <row r="35" spans="1:8" x14ac:dyDescent="0.25">
      <c r="A35" s="1" t="s">
        <v>749</v>
      </c>
      <c r="B35" s="1" t="s">
        <v>750</v>
      </c>
      <c r="C35" s="24">
        <v>3840</v>
      </c>
      <c r="D35" s="24">
        <f t="shared" si="1"/>
        <v>2828</v>
      </c>
      <c r="E35" s="24">
        <f>ROUND(D35*0.338,0)-1</f>
        <v>955</v>
      </c>
      <c r="F35" s="24">
        <f t="shared" si="0"/>
        <v>57</v>
      </c>
      <c r="G35" s="24"/>
      <c r="H35" s="1">
        <v>0.47999999999999993</v>
      </c>
    </row>
    <row r="36" spans="1:8" x14ac:dyDescent="0.25">
      <c r="A36" s="1" t="s">
        <v>751</v>
      </c>
      <c r="B36" s="1" t="s">
        <v>752</v>
      </c>
      <c r="C36" s="24">
        <v>2400</v>
      </c>
      <c r="D36" s="24">
        <f t="shared" si="1"/>
        <v>1767</v>
      </c>
      <c r="E36" s="24">
        <f>ROUND(D36*0.338,0)+1</f>
        <v>598</v>
      </c>
      <c r="F36" s="24">
        <f t="shared" si="0"/>
        <v>35</v>
      </c>
      <c r="G36" s="24"/>
      <c r="H36" s="1">
        <v>0.3</v>
      </c>
    </row>
    <row r="37" spans="1:8" x14ac:dyDescent="0.25">
      <c r="A37" s="1" t="s">
        <v>753</v>
      </c>
      <c r="B37" s="1" t="s">
        <v>754</v>
      </c>
      <c r="C37" s="24">
        <v>3840</v>
      </c>
      <c r="D37" s="24">
        <f t="shared" si="1"/>
        <v>2828</v>
      </c>
      <c r="E37" s="24">
        <f>ROUND(D37*0.338,0)-1</f>
        <v>955</v>
      </c>
      <c r="F37" s="24">
        <f t="shared" si="0"/>
        <v>57</v>
      </c>
      <c r="G37" s="24"/>
      <c r="H37" s="1">
        <v>0.47999999999999993</v>
      </c>
    </row>
    <row r="38" spans="1:8" s="12" customFormat="1" ht="19.899999999999999" customHeight="1" x14ac:dyDescent="0.25">
      <c r="A38" s="39" t="s">
        <v>6</v>
      </c>
      <c r="B38" s="39"/>
      <c r="C38" s="27">
        <f t="shared" ref="C38:H38" si="3">SUM(C3:C37)</f>
        <v>423120</v>
      </c>
      <c r="D38" s="27">
        <f t="shared" si="3"/>
        <v>311577</v>
      </c>
      <c r="E38" s="27">
        <f t="shared" si="3"/>
        <v>105308</v>
      </c>
      <c r="F38" s="27">
        <f t="shared" si="3"/>
        <v>6235</v>
      </c>
      <c r="G38" s="27">
        <f t="shared" si="3"/>
        <v>0</v>
      </c>
      <c r="H38" s="11">
        <f t="shared" si="3"/>
        <v>52.889999999999965</v>
      </c>
    </row>
    <row r="39" spans="1:8" x14ac:dyDescent="0.25">
      <c r="A39" s="7" t="s">
        <v>102</v>
      </c>
      <c r="B39" s="7"/>
      <c r="C39" s="28">
        <f>C38+G38</f>
        <v>423120</v>
      </c>
      <c r="D39" s="29"/>
      <c r="E39" s="29"/>
      <c r="F39" s="29"/>
      <c r="G39" s="29"/>
      <c r="H39" s="7"/>
    </row>
  </sheetData>
  <mergeCells count="2">
    <mergeCell ref="A1:G1"/>
    <mergeCell ref="A38:B3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2165-226F-42E0-8EA0-A7027F4FE5F1}">
  <dimension ref="A1:H19"/>
  <sheetViews>
    <sheetView topLeftCell="A4" workbookViewId="0">
      <selection activeCell="K18" sqref="K18"/>
    </sheetView>
  </sheetViews>
  <sheetFormatPr defaultColWidth="8.85546875" defaultRowHeight="15" x14ac:dyDescent="0.25"/>
  <cols>
    <col min="1" max="1" width="14" style="9" customWidth="1"/>
    <col min="2" max="2" width="86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5.7109375" style="9" bestFit="1" customWidth="1"/>
    <col min="9" max="16384" width="8.85546875" style="9"/>
  </cols>
  <sheetData>
    <row r="1" spans="1:8" ht="19.5" x14ac:dyDescent="0.3">
      <c r="A1" s="37" t="s">
        <v>755</v>
      </c>
      <c r="B1" s="38"/>
      <c r="C1" s="38"/>
      <c r="D1" s="38"/>
      <c r="E1" s="38"/>
      <c r="F1" s="38"/>
      <c r="G1" s="38"/>
    </row>
    <row r="2" spans="1:8" ht="19.899999999999999" customHeight="1" x14ac:dyDescent="0.25">
      <c r="A2" s="15" t="s">
        <v>0</v>
      </c>
      <c r="B2" s="15" t="s">
        <v>1</v>
      </c>
      <c r="C2" s="31" t="s">
        <v>2</v>
      </c>
      <c r="D2" s="31" t="s">
        <v>108</v>
      </c>
      <c r="E2" s="31" t="s">
        <v>3</v>
      </c>
      <c r="F2" s="31" t="s">
        <v>4</v>
      </c>
      <c r="G2" s="31" t="s">
        <v>5</v>
      </c>
      <c r="H2" s="15" t="s">
        <v>100</v>
      </c>
    </row>
    <row r="3" spans="1:8" x14ac:dyDescent="0.25">
      <c r="A3" s="1" t="s">
        <v>756</v>
      </c>
      <c r="B3" s="1" t="s">
        <v>757</v>
      </c>
      <c r="C3" s="24">
        <v>76800</v>
      </c>
      <c r="D3" s="24">
        <f>ROUND(C3/1.358,0)</f>
        <v>56554</v>
      </c>
      <c r="E3" s="24">
        <f>ROUND(D3*0.338,0)</f>
        <v>19115</v>
      </c>
      <c r="F3" s="24">
        <f t="shared" ref="F3:F17" si="0">ROUND(D3*0.02,0)</f>
        <v>1131</v>
      </c>
      <c r="G3" s="24"/>
      <c r="H3" s="1">
        <v>9.6000000000000014</v>
      </c>
    </row>
    <row r="4" spans="1:8" x14ac:dyDescent="0.25">
      <c r="A4" s="1" t="s">
        <v>758</v>
      </c>
      <c r="B4" s="1" t="s">
        <v>759</v>
      </c>
      <c r="C4" s="24">
        <v>12160</v>
      </c>
      <c r="D4" s="24">
        <f t="shared" ref="D4:D17" si="1">ROUND(C4/1.358,0)</f>
        <v>8954</v>
      </c>
      <c r="E4" s="24">
        <f>ROUND(D4*0.338,0)+1</f>
        <v>3027</v>
      </c>
      <c r="F4" s="24">
        <f t="shared" si="0"/>
        <v>179</v>
      </c>
      <c r="G4" s="24"/>
      <c r="H4" s="1">
        <v>1.52</v>
      </c>
    </row>
    <row r="5" spans="1:8" x14ac:dyDescent="0.25">
      <c r="A5" s="1" t="s">
        <v>760</v>
      </c>
      <c r="B5" s="1" t="s">
        <v>761</v>
      </c>
      <c r="C5" s="24">
        <v>12000</v>
      </c>
      <c r="D5" s="24">
        <f t="shared" si="1"/>
        <v>8837</v>
      </c>
      <c r="E5" s="24">
        <f>ROUND(D5*0.338,0)-1</f>
        <v>2986</v>
      </c>
      <c r="F5" s="24">
        <f t="shared" si="0"/>
        <v>177</v>
      </c>
      <c r="G5" s="24"/>
      <c r="H5" s="1">
        <v>1.5</v>
      </c>
    </row>
    <row r="6" spans="1:8" x14ac:dyDescent="0.25">
      <c r="A6" s="1" t="s">
        <v>762</v>
      </c>
      <c r="B6" s="1" t="s">
        <v>763</v>
      </c>
      <c r="C6" s="24">
        <v>8800</v>
      </c>
      <c r="D6" s="24">
        <f t="shared" si="1"/>
        <v>6480</v>
      </c>
      <c r="E6" s="24">
        <f t="shared" ref="E6:E17" si="2">ROUND(D6*0.338,0)</f>
        <v>2190</v>
      </c>
      <c r="F6" s="24">
        <f t="shared" si="0"/>
        <v>130</v>
      </c>
      <c r="G6" s="24"/>
      <c r="H6" s="1">
        <v>1.1000000000000001</v>
      </c>
    </row>
    <row r="7" spans="1:8" x14ac:dyDescent="0.25">
      <c r="A7" s="1" t="s">
        <v>764</v>
      </c>
      <c r="B7" s="1" t="s">
        <v>765</v>
      </c>
      <c r="C7" s="24">
        <v>40800</v>
      </c>
      <c r="D7" s="24">
        <f t="shared" si="1"/>
        <v>30044</v>
      </c>
      <c r="E7" s="24">
        <f t="shared" si="2"/>
        <v>10155</v>
      </c>
      <c r="F7" s="24">
        <f t="shared" si="0"/>
        <v>601</v>
      </c>
      <c r="G7" s="24"/>
      <c r="H7" s="1">
        <v>5.0999999999999996</v>
      </c>
    </row>
    <row r="8" spans="1:8" x14ac:dyDescent="0.25">
      <c r="A8" s="1" t="s">
        <v>766</v>
      </c>
      <c r="B8" s="1" t="s">
        <v>767</v>
      </c>
      <c r="C8" s="24">
        <v>4000</v>
      </c>
      <c r="D8" s="24">
        <f t="shared" si="1"/>
        <v>2946</v>
      </c>
      <c r="E8" s="24">
        <f>ROUND(D8*0.338,0)-1</f>
        <v>995</v>
      </c>
      <c r="F8" s="24">
        <f t="shared" si="0"/>
        <v>59</v>
      </c>
      <c r="G8" s="24"/>
      <c r="H8" s="1">
        <v>0.5</v>
      </c>
    </row>
    <row r="9" spans="1:8" x14ac:dyDescent="0.25">
      <c r="A9" s="1" t="s">
        <v>768</v>
      </c>
      <c r="B9" s="1" t="s">
        <v>769</v>
      </c>
      <c r="C9" s="24">
        <v>10400</v>
      </c>
      <c r="D9" s="24">
        <f t="shared" si="1"/>
        <v>7658</v>
      </c>
      <c r="E9" s="24">
        <f>ROUND(D9*0.338,0)+1</f>
        <v>2589</v>
      </c>
      <c r="F9" s="24">
        <f t="shared" si="0"/>
        <v>153</v>
      </c>
      <c r="G9" s="24"/>
      <c r="H9" s="1">
        <v>1.3</v>
      </c>
    </row>
    <row r="10" spans="1:8" x14ac:dyDescent="0.25">
      <c r="A10" s="1" t="s">
        <v>770</v>
      </c>
      <c r="B10" s="1" t="s">
        <v>771</v>
      </c>
      <c r="C10" s="24">
        <v>2400</v>
      </c>
      <c r="D10" s="24">
        <f t="shared" si="1"/>
        <v>1767</v>
      </c>
      <c r="E10" s="24">
        <f>ROUND(D10*0.338,0)+1</f>
        <v>598</v>
      </c>
      <c r="F10" s="24">
        <f t="shared" si="0"/>
        <v>35</v>
      </c>
      <c r="G10" s="24"/>
      <c r="H10" s="1">
        <v>0.3</v>
      </c>
    </row>
    <row r="11" spans="1:8" x14ac:dyDescent="0.25">
      <c r="A11" s="1" t="s">
        <v>772</v>
      </c>
      <c r="B11" s="1" t="s">
        <v>773</v>
      </c>
      <c r="C11" s="24">
        <v>26720</v>
      </c>
      <c r="D11" s="24">
        <f t="shared" si="1"/>
        <v>19676</v>
      </c>
      <c r="E11" s="24">
        <f t="shared" si="2"/>
        <v>6650</v>
      </c>
      <c r="F11" s="24">
        <f t="shared" si="0"/>
        <v>394</v>
      </c>
      <c r="G11" s="24"/>
      <c r="H11" s="1">
        <v>3.3400000000000012</v>
      </c>
    </row>
    <row r="12" spans="1:8" x14ac:dyDescent="0.25">
      <c r="A12" s="1" t="s">
        <v>774</v>
      </c>
      <c r="B12" s="1" t="s">
        <v>775</v>
      </c>
      <c r="C12" s="24">
        <v>4000</v>
      </c>
      <c r="D12" s="24">
        <f t="shared" si="1"/>
        <v>2946</v>
      </c>
      <c r="E12" s="24">
        <f>ROUND(D12*0.338,0)-1</f>
        <v>995</v>
      </c>
      <c r="F12" s="24">
        <f t="shared" si="0"/>
        <v>59</v>
      </c>
      <c r="G12" s="24"/>
      <c r="H12" s="1">
        <v>0.5</v>
      </c>
    </row>
    <row r="13" spans="1:8" x14ac:dyDescent="0.25">
      <c r="A13" s="1" t="s">
        <v>776</v>
      </c>
      <c r="B13" s="1" t="s">
        <v>777</v>
      </c>
      <c r="C13" s="24">
        <v>12320</v>
      </c>
      <c r="D13" s="24">
        <f t="shared" si="1"/>
        <v>9072</v>
      </c>
      <c r="E13" s="24">
        <f>ROUND(D13*0.338,0)+1</f>
        <v>3067</v>
      </c>
      <c r="F13" s="24">
        <f t="shared" si="0"/>
        <v>181</v>
      </c>
      <c r="G13" s="24"/>
      <c r="H13" s="1">
        <v>1.54</v>
      </c>
    </row>
    <row r="14" spans="1:8" x14ac:dyDescent="0.25">
      <c r="A14" s="1" t="s">
        <v>778</v>
      </c>
      <c r="B14" s="1" t="s">
        <v>779</v>
      </c>
      <c r="C14" s="24">
        <v>10400</v>
      </c>
      <c r="D14" s="24">
        <f t="shared" si="1"/>
        <v>7658</v>
      </c>
      <c r="E14" s="24">
        <f>ROUND(D14*0.338,0)+1</f>
        <v>2589</v>
      </c>
      <c r="F14" s="24">
        <f t="shared" si="0"/>
        <v>153</v>
      </c>
      <c r="G14" s="24"/>
      <c r="H14" s="1">
        <v>1.3</v>
      </c>
    </row>
    <row r="15" spans="1:8" x14ac:dyDescent="0.25">
      <c r="A15" s="1" t="s">
        <v>780</v>
      </c>
      <c r="B15" s="1" t="s">
        <v>781</v>
      </c>
      <c r="C15" s="24">
        <v>4000</v>
      </c>
      <c r="D15" s="24">
        <f t="shared" si="1"/>
        <v>2946</v>
      </c>
      <c r="E15" s="24">
        <f>ROUND(D15*0.338,0)-1</f>
        <v>995</v>
      </c>
      <c r="F15" s="24">
        <f t="shared" si="0"/>
        <v>59</v>
      </c>
      <c r="G15" s="24"/>
      <c r="H15" s="1">
        <v>0.5</v>
      </c>
    </row>
    <row r="16" spans="1:8" x14ac:dyDescent="0.25">
      <c r="A16" s="1" t="s">
        <v>782</v>
      </c>
      <c r="B16" s="1" t="s">
        <v>783</v>
      </c>
      <c r="C16" s="24">
        <v>3840</v>
      </c>
      <c r="D16" s="24">
        <f t="shared" si="1"/>
        <v>2828</v>
      </c>
      <c r="E16" s="24">
        <f>ROUND(D16*0.338,0)-1</f>
        <v>955</v>
      </c>
      <c r="F16" s="24">
        <f t="shared" si="0"/>
        <v>57</v>
      </c>
      <c r="G16" s="24"/>
      <c r="H16" s="1">
        <v>0.47999999999999993</v>
      </c>
    </row>
    <row r="17" spans="1:8" x14ac:dyDescent="0.25">
      <c r="A17" s="1" t="s">
        <v>784</v>
      </c>
      <c r="B17" s="1" t="s">
        <v>785</v>
      </c>
      <c r="C17" s="24">
        <v>8000</v>
      </c>
      <c r="D17" s="24">
        <f t="shared" si="1"/>
        <v>5891</v>
      </c>
      <c r="E17" s="24">
        <f t="shared" si="2"/>
        <v>1991</v>
      </c>
      <c r="F17" s="24">
        <f t="shared" si="0"/>
        <v>118</v>
      </c>
      <c r="G17" s="24"/>
      <c r="H17" s="1">
        <v>1</v>
      </c>
    </row>
    <row r="18" spans="1:8" s="12" customFormat="1" ht="19.899999999999999" customHeight="1" x14ac:dyDescent="0.25">
      <c r="A18" s="39" t="s">
        <v>6</v>
      </c>
      <c r="B18" s="39"/>
      <c r="C18" s="27">
        <f t="shared" ref="C18:H18" si="3">SUM(C3:C17)</f>
        <v>236640</v>
      </c>
      <c r="D18" s="27">
        <f t="shared" si="3"/>
        <v>174257</v>
      </c>
      <c r="E18" s="27">
        <f t="shared" si="3"/>
        <v>58897</v>
      </c>
      <c r="F18" s="27">
        <f t="shared" si="3"/>
        <v>3486</v>
      </c>
      <c r="G18" s="27">
        <f t="shared" si="3"/>
        <v>0</v>
      </c>
      <c r="H18" s="11">
        <f t="shared" si="3"/>
        <v>29.580000000000002</v>
      </c>
    </row>
    <row r="19" spans="1:8" x14ac:dyDescent="0.25">
      <c r="A19" s="7" t="s">
        <v>102</v>
      </c>
      <c r="B19" s="7"/>
      <c r="C19" s="28">
        <f>C18+G18</f>
        <v>236640</v>
      </c>
      <c r="D19" s="29"/>
      <c r="E19" s="29"/>
      <c r="F19" s="29"/>
      <c r="G19" s="29"/>
      <c r="H19" s="7"/>
    </row>
  </sheetData>
  <mergeCells count="2">
    <mergeCell ref="A1:G1"/>
    <mergeCell ref="A18:B18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5DB8-E8C2-4C0D-9821-D7FF09283818}">
  <dimension ref="A1:H40"/>
  <sheetViews>
    <sheetView topLeftCell="A25" workbookViewId="0">
      <selection activeCell="C19" sqref="C1:G1048576"/>
    </sheetView>
  </sheetViews>
  <sheetFormatPr defaultColWidth="8.85546875" defaultRowHeight="15" x14ac:dyDescent="0.25"/>
  <cols>
    <col min="1" max="1" width="14" style="9" customWidth="1"/>
    <col min="2" max="2" width="88.2851562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7.7109375" style="9" customWidth="1"/>
    <col min="9" max="16384" width="8.85546875" style="9"/>
  </cols>
  <sheetData>
    <row r="1" spans="1:8" ht="30" customHeight="1" x14ac:dyDescent="0.3">
      <c r="A1" s="17" t="s">
        <v>786</v>
      </c>
      <c r="B1" s="18"/>
      <c r="C1" s="33"/>
      <c r="D1" s="33"/>
      <c r="E1" s="33"/>
      <c r="F1" s="33"/>
      <c r="G1" s="33"/>
    </row>
    <row r="2" spans="1:8" s="3" customFormat="1" ht="42.6" customHeight="1" x14ac:dyDescent="0.25">
      <c r="A2" s="10" t="s">
        <v>0</v>
      </c>
      <c r="B2" s="10" t="s">
        <v>1</v>
      </c>
      <c r="C2" s="23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8" x14ac:dyDescent="0.25">
      <c r="A3" s="1" t="s">
        <v>787</v>
      </c>
      <c r="B3" s="1" t="s">
        <v>788</v>
      </c>
      <c r="C3" s="24">
        <v>8000</v>
      </c>
      <c r="D3" s="24">
        <f>ROUND(C3/1.358,0)</f>
        <v>5891</v>
      </c>
      <c r="E3" s="24">
        <f>ROUND(D3*0.338,0)</f>
        <v>1991</v>
      </c>
      <c r="F3" s="24">
        <f t="shared" ref="F3:F38" si="0">ROUND(D3*0.02,0)</f>
        <v>118</v>
      </c>
      <c r="G3" s="24"/>
      <c r="H3" s="1">
        <v>1</v>
      </c>
    </row>
    <row r="4" spans="1:8" x14ac:dyDescent="0.25">
      <c r="A4" s="1" t="s">
        <v>789</v>
      </c>
      <c r="B4" s="1" t="s">
        <v>790</v>
      </c>
      <c r="C4" s="24">
        <v>6400</v>
      </c>
      <c r="D4" s="24">
        <f t="shared" ref="D4:D38" si="1">ROUND(C4/1.358,0)</f>
        <v>4713</v>
      </c>
      <c r="E4" s="24">
        <f t="shared" ref="E4:E37" si="2">ROUND(D4*0.338,0)</f>
        <v>1593</v>
      </c>
      <c r="F4" s="24">
        <f t="shared" si="0"/>
        <v>94</v>
      </c>
      <c r="G4" s="24"/>
      <c r="H4" s="1">
        <v>0.8</v>
      </c>
    </row>
    <row r="5" spans="1:8" x14ac:dyDescent="0.25">
      <c r="A5" s="1" t="s">
        <v>791</v>
      </c>
      <c r="B5" s="1" t="s">
        <v>792</v>
      </c>
      <c r="C5" s="24">
        <v>12000</v>
      </c>
      <c r="D5" s="24">
        <f t="shared" si="1"/>
        <v>8837</v>
      </c>
      <c r="E5" s="24">
        <f>ROUND(D5*0.338,0)-1</f>
        <v>2986</v>
      </c>
      <c r="F5" s="24">
        <f t="shared" si="0"/>
        <v>177</v>
      </c>
      <c r="G5" s="24"/>
      <c r="H5" s="1">
        <v>1.5</v>
      </c>
    </row>
    <row r="6" spans="1:8" x14ac:dyDescent="0.25">
      <c r="A6" s="1" t="s">
        <v>793</v>
      </c>
      <c r="B6" s="1" t="s">
        <v>794</v>
      </c>
      <c r="C6" s="24">
        <v>66400</v>
      </c>
      <c r="D6" s="24">
        <f t="shared" si="1"/>
        <v>48895</v>
      </c>
      <c r="E6" s="24">
        <f t="shared" si="2"/>
        <v>16527</v>
      </c>
      <c r="F6" s="24">
        <f t="shared" si="0"/>
        <v>978</v>
      </c>
      <c r="G6" s="24"/>
      <c r="H6" s="1">
        <v>8.3000000000000007</v>
      </c>
    </row>
    <row r="7" spans="1:8" x14ac:dyDescent="0.25">
      <c r="A7" s="1" t="s">
        <v>795</v>
      </c>
      <c r="B7" s="1" t="s">
        <v>796</v>
      </c>
      <c r="C7" s="24">
        <v>50560</v>
      </c>
      <c r="D7" s="24">
        <f t="shared" si="1"/>
        <v>37231</v>
      </c>
      <c r="E7" s="24">
        <f t="shared" si="2"/>
        <v>12584</v>
      </c>
      <c r="F7" s="24">
        <f t="shared" si="0"/>
        <v>745</v>
      </c>
      <c r="G7" s="24"/>
      <c r="H7" s="1">
        <v>6.32</v>
      </c>
    </row>
    <row r="8" spans="1:8" x14ac:dyDescent="0.25">
      <c r="A8" s="1" t="s">
        <v>797</v>
      </c>
      <c r="B8" s="1" t="s">
        <v>798</v>
      </c>
      <c r="C8" s="24">
        <v>56640</v>
      </c>
      <c r="D8" s="24">
        <f t="shared" si="1"/>
        <v>41708</v>
      </c>
      <c r="E8" s="24">
        <f>ROUND(D8*0.338,0)+1</f>
        <v>14098</v>
      </c>
      <c r="F8" s="24">
        <f t="shared" si="0"/>
        <v>834</v>
      </c>
      <c r="G8" s="24"/>
      <c r="H8" s="1">
        <v>7.0799999999999983</v>
      </c>
    </row>
    <row r="9" spans="1:8" x14ac:dyDescent="0.25">
      <c r="A9" s="1" t="s">
        <v>799</v>
      </c>
      <c r="B9" s="1" t="s">
        <v>800</v>
      </c>
      <c r="C9" s="24">
        <v>6640</v>
      </c>
      <c r="D9" s="24">
        <f t="shared" si="1"/>
        <v>4890</v>
      </c>
      <c r="E9" s="24">
        <f>ROUND(D9*0.338,0)-1</f>
        <v>1652</v>
      </c>
      <c r="F9" s="24">
        <f t="shared" si="0"/>
        <v>98</v>
      </c>
      <c r="G9" s="24"/>
      <c r="H9" s="1">
        <v>0.83000000000000007</v>
      </c>
    </row>
    <row r="10" spans="1:8" x14ac:dyDescent="0.25">
      <c r="A10" s="1" t="s">
        <v>801</v>
      </c>
      <c r="B10" s="1" t="s">
        <v>802</v>
      </c>
      <c r="C10" s="24">
        <v>18400</v>
      </c>
      <c r="D10" s="24">
        <f t="shared" si="1"/>
        <v>13549</v>
      </c>
      <c r="E10" s="24">
        <f t="shared" si="2"/>
        <v>4580</v>
      </c>
      <c r="F10" s="24">
        <f t="shared" si="0"/>
        <v>271</v>
      </c>
      <c r="G10" s="24"/>
      <c r="H10" s="1">
        <v>2.2999999999999998</v>
      </c>
    </row>
    <row r="11" spans="1:8" x14ac:dyDescent="0.25">
      <c r="A11" s="1" t="s">
        <v>803</v>
      </c>
      <c r="B11" s="1" t="s">
        <v>804</v>
      </c>
      <c r="C11" s="24">
        <v>4160</v>
      </c>
      <c r="D11" s="24">
        <f t="shared" si="1"/>
        <v>3063</v>
      </c>
      <c r="E11" s="24">
        <f>ROUND(D11*0.338,0)+1</f>
        <v>1036</v>
      </c>
      <c r="F11" s="24">
        <f t="shared" si="0"/>
        <v>61</v>
      </c>
      <c r="G11" s="24"/>
      <c r="H11" s="1">
        <v>0.51999999999999991</v>
      </c>
    </row>
    <row r="12" spans="1:8" x14ac:dyDescent="0.25">
      <c r="A12" s="1" t="s">
        <v>805</v>
      </c>
      <c r="B12" s="1" t="s">
        <v>806</v>
      </c>
      <c r="C12" s="24">
        <v>6400</v>
      </c>
      <c r="D12" s="24">
        <f t="shared" si="1"/>
        <v>4713</v>
      </c>
      <c r="E12" s="24">
        <f t="shared" si="2"/>
        <v>1593</v>
      </c>
      <c r="F12" s="24">
        <f t="shared" si="0"/>
        <v>94</v>
      </c>
      <c r="G12" s="24"/>
      <c r="H12" s="1">
        <v>0.8</v>
      </c>
    </row>
    <row r="13" spans="1:8" x14ac:dyDescent="0.25">
      <c r="A13" s="1" t="s">
        <v>807</v>
      </c>
      <c r="B13" s="1" t="s">
        <v>808</v>
      </c>
      <c r="C13" s="24">
        <v>11920</v>
      </c>
      <c r="D13" s="24">
        <f t="shared" si="1"/>
        <v>8778</v>
      </c>
      <c r="E13" s="24">
        <f>ROUND(D13*0.338,0)-1</f>
        <v>2966</v>
      </c>
      <c r="F13" s="24">
        <f t="shared" si="0"/>
        <v>176</v>
      </c>
      <c r="G13" s="24"/>
      <c r="H13" s="1">
        <v>1.4900000000000009</v>
      </c>
    </row>
    <row r="14" spans="1:8" x14ac:dyDescent="0.25">
      <c r="A14" s="1" t="s">
        <v>809</v>
      </c>
      <c r="B14" s="1" t="s">
        <v>810</v>
      </c>
      <c r="C14" s="24">
        <v>4000</v>
      </c>
      <c r="D14" s="24">
        <f t="shared" si="1"/>
        <v>2946</v>
      </c>
      <c r="E14" s="24">
        <f>ROUND(D14*0.338,0)-1</f>
        <v>995</v>
      </c>
      <c r="F14" s="24">
        <f t="shared" si="0"/>
        <v>59</v>
      </c>
      <c r="G14" s="24"/>
      <c r="H14" s="1">
        <v>0.5</v>
      </c>
    </row>
    <row r="15" spans="1:8" x14ac:dyDescent="0.25">
      <c r="A15" s="1" t="s">
        <v>811</v>
      </c>
      <c r="B15" s="1" t="s">
        <v>812</v>
      </c>
      <c r="C15" s="24">
        <v>2400</v>
      </c>
      <c r="D15" s="24">
        <f t="shared" si="1"/>
        <v>1767</v>
      </c>
      <c r="E15" s="24">
        <f>ROUND(D15*0.338,0)+1</f>
        <v>598</v>
      </c>
      <c r="F15" s="24">
        <f t="shared" si="0"/>
        <v>35</v>
      </c>
      <c r="G15" s="24"/>
      <c r="H15" s="1">
        <v>0.3</v>
      </c>
    </row>
    <row r="16" spans="1:8" x14ac:dyDescent="0.25">
      <c r="A16" s="1" t="s">
        <v>813</v>
      </c>
      <c r="B16" s="1" t="s">
        <v>814</v>
      </c>
      <c r="C16" s="24">
        <v>4000</v>
      </c>
      <c r="D16" s="24">
        <f t="shared" si="1"/>
        <v>2946</v>
      </c>
      <c r="E16" s="24">
        <f>ROUND(D16*0.338,0)-1</f>
        <v>995</v>
      </c>
      <c r="F16" s="24">
        <f t="shared" si="0"/>
        <v>59</v>
      </c>
      <c r="G16" s="24"/>
      <c r="H16" s="1">
        <v>0.5</v>
      </c>
    </row>
    <row r="17" spans="1:8" x14ac:dyDescent="0.25">
      <c r="A17" s="1" t="s">
        <v>815</v>
      </c>
      <c r="B17" s="1" t="s">
        <v>816</v>
      </c>
      <c r="C17" s="24">
        <v>30320</v>
      </c>
      <c r="D17" s="24">
        <f t="shared" si="1"/>
        <v>22327</v>
      </c>
      <c r="E17" s="24">
        <f>ROUND(D17*0.338,0)-1</f>
        <v>7546</v>
      </c>
      <c r="F17" s="24">
        <f t="shared" si="0"/>
        <v>447</v>
      </c>
      <c r="G17" s="24"/>
      <c r="H17" s="1">
        <v>3.79</v>
      </c>
    </row>
    <row r="18" spans="1:8" x14ac:dyDescent="0.25">
      <c r="A18" s="1" t="s">
        <v>817</v>
      </c>
      <c r="B18" s="1" t="s">
        <v>818</v>
      </c>
      <c r="C18" s="24">
        <v>4000</v>
      </c>
      <c r="D18" s="24">
        <f t="shared" si="1"/>
        <v>2946</v>
      </c>
      <c r="E18" s="24">
        <f>ROUND(D18*0.338,0)-1</f>
        <v>995</v>
      </c>
      <c r="F18" s="24">
        <f t="shared" si="0"/>
        <v>59</v>
      </c>
      <c r="G18" s="24"/>
      <c r="H18" s="1">
        <v>0.49999999999999994</v>
      </c>
    </row>
    <row r="19" spans="1:8" x14ac:dyDescent="0.25">
      <c r="A19" s="1" t="s">
        <v>819</v>
      </c>
      <c r="B19" s="1" t="s">
        <v>820</v>
      </c>
      <c r="C19" s="24">
        <v>10400</v>
      </c>
      <c r="D19" s="24">
        <f t="shared" si="1"/>
        <v>7658</v>
      </c>
      <c r="E19" s="24">
        <f>ROUND(D19*0.338,0)+1</f>
        <v>2589</v>
      </c>
      <c r="F19" s="24">
        <f t="shared" si="0"/>
        <v>153</v>
      </c>
      <c r="G19" s="24"/>
      <c r="H19" s="1">
        <v>1.3</v>
      </c>
    </row>
    <row r="20" spans="1:8" x14ac:dyDescent="0.25">
      <c r="A20" s="1" t="s">
        <v>821</v>
      </c>
      <c r="B20" s="1" t="s">
        <v>822</v>
      </c>
      <c r="C20" s="24">
        <v>28800</v>
      </c>
      <c r="D20" s="24">
        <f t="shared" si="1"/>
        <v>21208</v>
      </c>
      <c r="E20" s="24">
        <f t="shared" si="2"/>
        <v>7168</v>
      </c>
      <c r="F20" s="24">
        <f t="shared" si="0"/>
        <v>424</v>
      </c>
      <c r="G20" s="24"/>
      <c r="H20" s="1">
        <v>3.6</v>
      </c>
    </row>
    <row r="21" spans="1:8" x14ac:dyDescent="0.25">
      <c r="A21" s="1" t="s">
        <v>823</v>
      </c>
      <c r="B21" s="1" t="s">
        <v>824</v>
      </c>
      <c r="C21" s="24">
        <v>10080</v>
      </c>
      <c r="D21" s="24">
        <f t="shared" si="1"/>
        <v>7423</v>
      </c>
      <c r="E21" s="24">
        <f t="shared" si="2"/>
        <v>2509</v>
      </c>
      <c r="F21" s="24">
        <f t="shared" si="0"/>
        <v>148</v>
      </c>
      <c r="G21" s="24"/>
      <c r="H21" s="1">
        <v>1.2600000000000005</v>
      </c>
    </row>
    <row r="22" spans="1:8" x14ac:dyDescent="0.25">
      <c r="A22" s="1" t="s">
        <v>825</v>
      </c>
      <c r="B22" s="1" t="s">
        <v>826</v>
      </c>
      <c r="C22" s="24">
        <v>4000</v>
      </c>
      <c r="D22" s="24">
        <f t="shared" si="1"/>
        <v>2946</v>
      </c>
      <c r="E22" s="24">
        <f>ROUND(D22*0.338,0)-1</f>
        <v>995</v>
      </c>
      <c r="F22" s="24">
        <f t="shared" si="0"/>
        <v>59</v>
      </c>
      <c r="G22" s="24"/>
      <c r="H22" s="1">
        <v>0.5</v>
      </c>
    </row>
    <row r="23" spans="1:8" x14ac:dyDescent="0.25">
      <c r="A23" s="1" t="s">
        <v>827</v>
      </c>
      <c r="B23" s="1" t="s">
        <v>828</v>
      </c>
      <c r="C23" s="24">
        <v>16240</v>
      </c>
      <c r="D23" s="24">
        <f t="shared" si="1"/>
        <v>11959</v>
      </c>
      <c r="E23" s="24">
        <f t="shared" si="2"/>
        <v>4042</v>
      </c>
      <c r="F23" s="24">
        <f t="shared" si="0"/>
        <v>239</v>
      </c>
      <c r="G23" s="24"/>
      <c r="H23" s="1">
        <v>2.0300000000000011</v>
      </c>
    </row>
    <row r="24" spans="1:8" x14ac:dyDescent="0.25">
      <c r="A24" s="1" t="s">
        <v>829</v>
      </c>
      <c r="B24" s="1" t="s">
        <v>830</v>
      </c>
      <c r="C24" s="24">
        <v>6240</v>
      </c>
      <c r="D24" s="24">
        <f t="shared" si="1"/>
        <v>4595</v>
      </c>
      <c r="E24" s="24">
        <f t="shared" si="2"/>
        <v>1553</v>
      </c>
      <c r="F24" s="24">
        <f t="shared" si="0"/>
        <v>92</v>
      </c>
      <c r="G24" s="24"/>
      <c r="H24" s="1">
        <v>0.77999999999999992</v>
      </c>
    </row>
    <row r="25" spans="1:8" x14ac:dyDescent="0.25">
      <c r="A25" s="1" t="s">
        <v>831</v>
      </c>
      <c r="B25" s="1" t="s">
        <v>832</v>
      </c>
      <c r="C25" s="24">
        <v>12800</v>
      </c>
      <c r="D25" s="24">
        <f t="shared" si="1"/>
        <v>9426</v>
      </c>
      <c r="E25" s="24">
        <f>ROUND(D25*0.338,0)-1</f>
        <v>3185</v>
      </c>
      <c r="F25" s="24">
        <f t="shared" si="0"/>
        <v>189</v>
      </c>
      <c r="G25" s="24"/>
      <c r="H25" s="1">
        <v>1.6</v>
      </c>
    </row>
    <row r="26" spans="1:8" x14ac:dyDescent="0.25">
      <c r="A26" s="1" t="s">
        <v>833</v>
      </c>
      <c r="B26" s="1" t="s">
        <v>834</v>
      </c>
      <c r="C26" s="24">
        <v>27520</v>
      </c>
      <c r="D26" s="24">
        <f t="shared" si="1"/>
        <v>20265</v>
      </c>
      <c r="E26" s="24">
        <f t="shared" si="2"/>
        <v>6850</v>
      </c>
      <c r="F26" s="24">
        <f t="shared" si="0"/>
        <v>405</v>
      </c>
      <c r="G26" s="24"/>
      <c r="H26" s="1">
        <v>3.44</v>
      </c>
    </row>
    <row r="27" spans="1:8" x14ac:dyDescent="0.25">
      <c r="A27" s="1" t="s">
        <v>835</v>
      </c>
      <c r="B27" s="1" t="s">
        <v>836</v>
      </c>
      <c r="C27" s="24">
        <v>25040</v>
      </c>
      <c r="D27" s="24">
        <f t="shared" si="1"/>
        <v>18439</v>
      </c>
      <c r="E27" s="24">
        <f t="shared" si="2"/>
        <v>6232</v>
      </c>
      <c r="F27" s="24">
        <f t="shared" si="0"/>
        <v>369</v>
      </c>
      <c r="G27" s="24"/>
      <c r="H27" s="1">
        <v>3.13</v>
      </c>
    </row>
    <row r="28" spans="1:8" x14ac:dyDescent="0.25">
      <c r="A28" s="1" t="s">
        <v>837</v>
      </c>
      <c r="B28" s="1" t="s">
        <v>838</v>
      </c>
      <c r="C28" s="24">
        <v>4000</v>
      </c>
      <c r="D28" s="24">
        <f t="shared" si="1"/>
        <v>2946</v>
      </c>
      <c r="E28" s="24">
        <f>ROUND(D28*0.338,0)-1</f>
        <v>995</v>
      </c>
      <c r="F28" s="24">
        <f t="shared" si="0"/>
        <v>59</v>
      </c>
      <c r="G28" s="24"/>
      <c r="H28" s="1">
        <v>0.49999999999999994</v>
      </c>
    </row>
    <row r="29" spans="1:8" x14ac:dyDescent="0.25">
      <c r="A29" s="1" t="s">
        <v>839</v>
      </c>
      <c r="B29" s="1" t="s">
        <v>840</v>
      </c>
      <c r="C29" s="24">
        <v>2400</v>
      </c>
      <c r="D29" s="24">
        <f t="shared" si="1"/>
        <v>1767</v>
      </c>
      <c r="E29" s="24">
        <f>ROUND(D29*0.338,0)+1</f>
        <v>598</v>
      </c>
      <c r="F29" s="24">
        <f t="shared" si="0"/>
        <v>35</v>
      </c>
      <c r="G29" s="24"/>
      <c r="H29" s="1">
        <v>0.3</v>
      </c>
    </row>
    <row r="30" spans="1:8" x14ac:dyDescent="0.25">
      <c r="A30" s="1" t="s">
        <v>841</v>
      </c>
      <c r="B30" s="1" t="s">
        <v>842</v>
      </c>
      <c r="C30" s="24">
        <v>4800</v>
      </c>
      <c r="D30" s="24">
        <f t="shared" si="1"/>
        <v>3535</v>
      </c>
      <c r="E30" s="24">
        <f>ROUND(D30*0.338,0)-1</f>
        <v>1194</v>
      </c>
      <c r="F30" s="24">
        <f t="shared" si="0"/>
        <v>71</v>
      </c>
      <c r="G30" s="24"/>
      <c r="H30" s="1">
        <v>0.6</v>
      </c>
    </row>
    <row r="31" spans="1:8" x14ac:dyDescent="0.25">
      <c r="A31" s="1" t="s">
        <v>843</v>
      </c>
      <c r="B31" s="1" t="s">
        <v>844</v>
      </c>
      <c r="C31" s="24">
        <v>2400</v>
      </c>
      <c r="D31" s="24">
        <f t="shared" si="1"/>
        <v>1767</v>
      </c>
      <c r="E31" s="24">
        <f>ROUND(D31*0.338,0)+1</f>
        <v>598</v>
      </c>
      <c r="F31" s="24">
        <f t="shared" si="0"/>
        <v>35</v>
      </c>
      <c r="G31" s="24"/>
      <c r="H31" s="1">
        <v>0.3</v>
      </c>
    </row>
    <row r="32" spans="1:8" x14ac:dyDescent="0.25">
      <c r="A32" s="1" t="s">
        <v>845</v>
      </c>
      <c r="B32" s="1" t="s">
        <v>846</v>
      </c>
      <c r="C32" s="24">
        <v>2400</v>
      </c>
      <c r="D32" s="24">
        <f t="shared" si="1"/>
        <v>1767</v>
      </c>
      <c r="E32" s="24">
        <f>ROUND(D32*0.338,0)+1</f>
        <v>598</v>
      </c>
      <c r="F32" s="24">
        <f t="shared" si="0"/>
        <v>35</v>
      </c>
      <c r="G32" s="24"/>
      <c r="H32" s="1">
        <v>0.3</v>
      </c>
    </row>
    <row r="33" spans="1:8" x14ac:dyDescent="0.25">
      <c r="A33" s="1" t="s">
        <v>847</v>
      </c>
      <c r="B33" s="1" t="s">
        <v>848</v>
      </c>
      <c r="C33" s="24">
        <v>12800</v>
      </c>
      <c r="D33" s="24">
        <f t="shared" si="1"/>
        <v>9426</v>
      </c>
      <c r="E33" s="24">
        <f>ROUND(D33*0.338,0)-1</f>
        <v>3185</v>
      </c>
      <c r="F33" s="24">
        <f t="shared" si="0"/>
        <v>189</v>
      </c>
      <c r="G33" s="24"/>
      <c r="H33" s="1">
        <v>1.6</v>
      </c>
    </row>
    <row r="34" spans="1:8" x14ac:dyDescent="0.25">
      <c r="A34" s="1" t="s">
        <v>849</v>
      </c>
      <c r="B34" s="1" t="s">
        <v>850</v>
      </c>
      <c r="C34" s="24">
        <v>3840</v>
      </c>
      <c r="D34" s="24">
        <f t="shared" si="1"/>
        <v>2828</v>
      </c>
      <c r="E34" s="24">
        <f>ROUND(D34*0.338,0)-1</f>
        <v>955</v>
      </c>
      <c r="F34" s="24">
        <f t="shared" si="0"/>
        <v>57</v>
      </c>
      <c r="G34" s="24"/>
      <c r="H34" s="1">
        <v>0.47999999999999993</v>
      </c>
    </row>
    <row r="35" spans="1:8" x14ac:dyDescent="0.25">
      <c r="A35" s="1" t="s">
        <v>851</v>
      </c>
      <c r="B35" s="1" t="s">
        <v>852</v>
      </c>
      <c r="C35" s="24">
        <v>9840</v>
      </c>
      <c r="D35" s="24">
        <f t="shared" si="1"/>
        <v>7246</v>
      </c>
      <c r="E35" s="24">
        <f t="shared" si="2"/>
        <v>2449</v>
      </c>
      <c r="F35" s="24">
        <f t="shared" si="0"/>
        <v>145</v>
      </c>
      <c r="G35" s="24"/>
      <c r="H35" s="1">
        <v>1.23</v>
      </c>
    </row>
    <row r="36" spans="1:8" x14ac:dyDescent="0.25">
      <c r="A36" s="1" t="s">
        <v>853</v>
      </c>
      <c r="B36" s="1" t="s">
        <v>854</v>
      </c>
      <c r="C36" s="24">
        <v>2400</v>
      </c>
      <c r="D36" s="24">
        <f t="shared" si="1"/>
        <v>1767</v>
      </c>
      <c r="E36" s="24">
        <f>ROUND(D36*0.338,0)+1</f>
        <v>598</v>
      </c>
      <c r="F36" s="24">
        <f t="shared" si="0"/>
        <v>35</v>
      </c>
      <c r="G36" s="24"/>
      <c r="H36" s="1">
        <v>0.3</v>
      </c>
    </row>
    <row r="37" spans="1:8" x14ac:dyDescent="0.25">
      <c r="A37" s="1" t="s">
        <v>855</v>
      </c>
      <c r="B37" s="1" t="s">
        <v>856</v>
      </c>
      <c r="C37" s="24">
        <v>8000</v>
      </c>
      <c r="D37" s="24">
        <f t="shared" si="1"/>
        <v>5891</v>
      </c>
      <c r="E37" s="24">
        <f t="shared" si="2"/>
        <v>1991</v>
      </c>
      <c r="F37" s="24">
        <f t="shared" si="0"/>
        <v>118</v>
      </c>
      <c r="G37" s="24"/>
      <c r="H37" s="1">
        <v>1</v>
      </c>
    </row>
    <row r="38" spans="1:8" x14ac:dyDescent="0.25">
      <c r="A38" s="1" t="s">
        <v>857</v>
      </c>
      <c r="B38" s="1" t="s">
        <v>858</v>
      </c>
      <c r="C38" s="24">
        <v>3840</v>
      </c>
      <c r="D38" s="24">
        <f t="shared" si="1"/>
        <v>2828</v>
      </c>
      <c r="E38" s="24">
        <f>ROUND(D38*0.338,0)-1</f>
        <v>955</v>
      </c>
      <c r="F38" s="24">
        <f t="shared" si="0"/>
        <v>57</v>
      </c>
      <c r="G38" s="24"/>
      <c r="H38" s="1">
        <v>0.47999999999999993</v>
      </c>
    </row>
    <row r="39" spans="1:8" s="12" customFormat="1" ht="19.899999999999999" customHeight="1" x14ac:dyDescent="0.25">
      <c r="A39" s="19" t="s">
        <v>6</v>
      </c>
      <c r="B39" s="19"/>
      <c r="C39" s="27">
        <f t="shared" ref="C39:H39" si="3">SUM(C3:C38)</f>
        <v>490080</v>
      </c>
      <c r="D39" s="27">
        <f t="shared" si="3"/>
        <v>360887</v>
      </c>
      <c r="E39" s="27">
        <f t="shared" si="3"/>
        <v>121974</v>
      </c>
      <c r="F39" s="27">
        <f t="shared" si="3"/>
        <v>7219</v>
      </c>
      <c r="G39" s="27">
        <f t="shared" si="3"/>
        <v>0</v>
      </c>
      <c r="H39" s="11">
        <f t="shared" si="3"/>
        <v>61.259999999999984</v>
      </c>
    </row>
    <row r="40" spans="1:8" x14ac:dyDescent="0.25">
      <c r="A40" s="7" t="s">
        <v>102</v>
      </c>
      <c r="B40" s="7"/>
      <c r="C40" s="28">
        <f>C39+G39</f>
        <v>490080</v>
      </c>
      <c r="D40" s="29"/>
      <c r="E40" s="29"/>
      <c r="F40" s="29"/>
      <c r="G40" s="29"/>
      <c r="H40" s="7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2"/>
  <sheetViews>
    <sheetView topLeftCell="A40" workbookViewId="0">
      <selection activeCell="C34" sqref="C1:G1048576"/>
    </sheetView>
  </sheetViews>
  <sheetFormatPr defaultColWidth="8.85546875" defaultRowHeight="15" x14ac:dyDescent="0.25"/>
  <cols>
    <col min="1" max="1" width="14" style="5" customWidth="1"/>
    <col min="2" max="2" width="79.28515625" style="5" customWidth="1"/>
    <col min="3" max="3" width="8.28515625" style="16" customWidth="1"/>
    <col min="4" max="4" width="12.140625" style="16" customWidth="1"/>
    <col min="5" max="5" width="9.140625" style="16" customWidth="1"/>
    <col min="6" max="6" width="5.7109375" style="16" customWidth="1"/>
    <col min="7" max="7" width="7.28515625" style="16" customWidth="1"/>
    <col min="8" max="8" width="5.7109375" style="5" bestFit="1" customWidth="1"/>
    <col min="9" max="16384" width="8.85546875" style="5"/>
  </cols>
  <sheetData>
    <row r="1" spans="1:8" ht="30" customHeight="1" x14ac:dyDescent="0.3">
      <c r="A1" s="40" t="s">
        <v>7</v>
      </c>
      <c r="B1" s="38"/>
      <c r="C1" s="38"/>
      <c r="D1" s="38"/>
      <c r="E1" s="38"/>
      <c r="F1" s="38"/>
      <c r="G1" s="38"/>
    </row>
    <row r="2" spans="1:8" s="3" customFormat="1" ht="37.9" customHeight="1" x14ac:dyDescent="0.25">
      <c r="A2" s="2" t="s">
        <v>0</v>
      </c>
      <c r="B2" s="2" t="s">
        <v>1</v>
      </c>
      <c r="C2" s="26" t="s">
        <v>2</v>
      </c>
      <c r="D2" s="26" t="s">
        <v>101</v>
      </c>
      <c r="E2" s="26" t="s">
        <v>3</v>
      </c>
      <c r="F2" s="26" t="s">
        <v>4</v>
      </c>
      <c r="G2" s="26" t="s">
        <v>5</v>
      </c>
      <c r="H2" s="2" t="s">
        <v>100</v>
      </c>
    </row>
    <row r="3" spans="1:8" x14ac:dyDescent="0.25">
      <c r="A3" s="1" t="s">
        <v>8</v>
      </c>
      <c r="B3" s="1" t="s">
        <v>9</v>
      </c>
      <c r="C3" s="24">
        <v>46400</v>
      </c>
      <c r="D3" s="24">
        <f>ROUND(C3/1.358,0)</f>
        <v>34168</v>
      </c>
      <c r="E3" s="24">
        <f>ROUND(D3*0.338,0)</f>
        <v>11549</v>
      </c>
      <c r="F3" s="24">
        <f t="shared" ref="F3:F50" si="0">ROUND(D3*0.02,0)</f>
        <v>683</v>
      </c>
      <c r="G3" s="24"/>
      <c r="H3" s="1">
        <v>5.8</v>
      </c>
    </row>
    <row r="4" spans="1:8" x14ac:dyDescent="0.25">
      <c r="A4" s="1" t="s">
        <v>10</v>
      </c>
      <c r="B4" s="1" t="s">
        <v>11</v>
      </c>
      <c r="C4" s="24">
        <v>13600</v>
      </c>
      <c r="D4" s="24">
        <f t="shared" ref="D4:D50" si="1">ROUND(C4/1.358,0)</f>
        <v>10015</v>
      </c>
      <c r="E4" s="24">
        <f t="shared" ref="E4:E49" si="2">ROUND(D4*0.338,0)</f>
        <v>3385</v>
      </c>
      <c r="F4" s="24">
        <f t="shared" si="0"/>
        <v>200</v>
      </c>
      <c r="G4" s="24"/>
      <c r="H4" s="1">
        <v>1.7000000000000004</v>
      </c>
    </row>
    <row r="5" spans="1:8" x14ac:dyDescent="0.25">
      <c r="A5" s="1" t="s">
        <v>12</v>
      </c>
      <c r="B5" s="1" t="s">
        <v>13</v>
      </c>
      <c r="C5" s="24">
        <v>20000</v>
      </c>
      <c r="D5" s="24">
        <f t="shared" si="1"/>
        <v>14728</v>
      </c>
      <c r="E5" s="24">
        <f>ROUND(D5*0.338,0)-1</f>
        <v>4977</v>
      </c>
      <c r="F5" s="24">
        <f t="shared" si="0"/>
        <v>295</v>
      </c>
      <c r="G5" s="24"/>
      <c r="H5" s="1">
        <v>2.5</v>
      </c>
    </row>
    <row r="6" spans="1:8" x14ac:dyDescent="0.25">
      <c r="A6" s="1" t="s">
        <v>14</v>
      </c>
      <c r="B6" s="1" t="s">
        <v>15</v>
      </c>
      <c r="C6" s="24">
        <v>7200</v>
      </c>
      <c r="D6" s="24">
        <f t="shared" si="1"/>
        <v>5302</v>
      </c>
      <c r="E6" s="24">
        <f t="shared" si="2"/>
        <v>1792</v>
      </c>
      <c r="F6" s="24">
        <f t="shared" si="0"/>
        <v>106</v>
      </c>
      <c r="G6" s="24"/>
      <c r="H6" s="1">
        <v>0.89999999999999991</v>
      </c>
    </row>
    <row r="7" spans="1:8" x14ac:dyDescent="0.25">
      <c r="A7" s="1" t="s">
        <v>16</v>
      </c>
      <c r="B7" s="1" t="s">
        <v>104</v>
      </c>
      <c r="C7" s="24">
        <v>4800</v>
      </c>
      <c r="D7" s="24">
        <f t="shared" si="1"/>
        <v>3535</v>
      </c>
      <c r="E7" s="24">
        <f>ROUND(D7*0.338,0)-1</f>
        <v>1194</v>
      </c>
      <c r="F7" s="24">
        <f t="shared" si="0"/>
        <v>71</v>
      </c>
      <c r="G7" s="24"/>
      <c r="H7" s="1">
        <v>0.6</v>
      </c>
    </row>
    <row r="8" spans="1:8" x14ac:dyDescent="0.25">
      <c r="A8" s="1" t="s">
        <v>17</v>
      </c>
      <c r="B8" s="1" t="s">
        <v>18</v>
      </c>
      <c r="C8" s="24">
        <v>6400</v>
      </c>
      <c r="D8" s="24">
        <f t="shared" si="1"/>
        <v>4713</v>
      </c>
      <c r="E8" s="24">
        <f t="shared" si="2"/>
        <v>1593</v>
      </c>
      <c r="F8" s="24">
        <f t="shared" si="0"/>
        <v>94</v>
      </c>
      <c r="G8" s="24"/>
      <c r="H8" s="1">
        <v>0.8</v>
      </c>
    </row>
    <row r="9" spans="1:8" x14ac:dyDescent="0.25">
      <c r="A9" s="1" t="s">
        <v>19</v>
      </c>
      <c r="B9" s="1" t="s">
        <v>20</v>
      </c>
      <c r="C9" s="24">
        <v>10400</v>
      </c>
      <c r="D9" s="24">
        <f t="shared" si="1"/>
        <v>7658</v>
      </c>
      <c r="E9" s="24">
        <f>ROUND(D9*0.338,0)+1</f>
        <v>2589</v>
      </c>
      <c r="F9" s="24">
        <f t="shared" si="0"/>
        <v>153</v>
      </c>
      <c r="G9" s="24"/>
      <c r="H9" s="1">
        <v>1.3</v>
      </c>
    </row>
    <row r="10" spans="1:8" x14ac:dyDescent="0.25">
      <c r="A10" s="1" t="s">
        <v>21</v>
      </c>
      <c r="B10" s="1" t="s">
        <v>22</v>
      </c>
      <c r="C10" s="24">
        <v>12720</v>
      </c>
      <c r="D10" s="24">
        <f t="shared" si="1"/>
        <v>9367</v>
      </c>
      <c r="E10" s="24">
        <f t="shared" si="2"/>
        <v>3166</v>
      </c>
      <c r="F10" s="24">
        <f t="shared" si="0"/>
        <v>187</v>
      </c>
      <c r="G10" s="24"/>
      <c r="H10" s="1">
        <v>1.5900000000000003</v>
      </c>
    </row>
    <row r="11" spans="1:8" x14ac:dyDescent="0.25">
      <c r="A11" s="1" t="s">
        <v>23</v>
      </c>
      <c r="B11" s="8" t="s">
        <v>106</v>
      </c>
      <c r="C11" s="24">
        <v>4000</v>
      </c>
      <c r="D11" s="24">
        <f t="shared" si="1"/>
        <v>2946</v>
      </c>
      <c r="E11" s="24">
        <f>ROUND(D11*0.338,0)-1</f>
        <v>995</v>
      </c>
      <c r="F11" s="24">
        <f t="shared" si="0"/>
        <v>59</v>
      </c>
      <c r="G11" s="24"/>
      <c r="H11" s="1">
        <v>0.49999999999999994</v>
      </c>
    </row>
    <row r="12" spans="1:8" x14ac:dyDescent="0.25">
      <c r="A12" s="1" t="s">
        <v>24</v>
      </c>
      <c r="B12" s="1" t="s">
        <v>25</v>
      </c>
      <c r="C12" s="24">
        <v>4000</v>
      </c>
      <c r="D12" s="24">
        <f t="shared" si="1"/>
        <v>2946</v>
      </c>
      <c r="E12" s="24">
        <f>ROUND(D12*0.338,0)-1</f>
        <v>995</v>
      </c>
      <c r="F12" s="24">
        <f t="shared" si="0"/>
        <v>59</v>
      </c>
      <c r="G12" s="24"/>
      <c r="H12" s="1">
        <v>0.5</v>
      </c>
    </row>
    <row r="13" spans="1:8" x14ac:dyDescent="0.25">
      <c r="A13" s="1" t="s">
        <v>26</v>
      </c>
      <c r="B13" s="1" t="s">
        <v>27</v>
      </c>
      <c r="C13" s="24">
        <v>4320</v>
      </c>
      <c r="D13" s="24">
        <f t="shared" si="1"/>
        <v>3181</v>
      </c>
      <c r="E13" s="24">
        <f t="shared" si="2"/>
        <v>1075</v>
      </c>
      <c r="F13" s="24">
        <f t="shared" si="0"/>
        <v>64</v>
      </c>
      <c r="G13" s="24"/>
      <c r="H13" s="1">
        <v>0.54</v>
      </c>
    </row>
    <row r="14" spans="1:8" x14ac:dyDescent="0.25">
      <c r="A14" s="1" t="s">
        <v>28</v>
      </c>
      <c r="B14" s="1" t="s">
        <v>29</v>
      </c>
      <c r="C14" s="24">
        <v>10400</v>
      </c>
      <c r="D14" s="24">
        <f t="shared" si="1"/>
        <v>7658</v>
      </c>
      <c r="E14" s="24">
        <f>ROUND(D14*0.338,0)+1</f>
        <v>2589</v>
      </c>
      <c r="F14" s="24">
        <f t="shared" si="0"/>
        <v>153</v>
      </c>
      <c r="G14" s="24"/>
      <c r="H14" s="1">
        <v>1.3</v>
      </c>
    </row>
    <row r="15" spans="1:8" x14ac:dyDescent="0.25">
      <c r="A15" s="1" t="s">
        <v>30</v>
      </c>
      <c r="B15" s="1" t="s">
        <v>31</v>
      </c>
      <c r="C15" s="24">
        <v>24960</v>
      </c>
      <c r="D15" s="24">
        <f t="shared" si="1"/>
        <v>18380</v>
      </c>
      <c r="E15" s="24">
        <f t="shared" si="2"/>
        <v>6212</v>
      </c>
      <c r="F15" s="24">
        <f t="shared" si="0"/>
        <v>368</v>
      </c>
      <c r="G15" s="24"/>
      <c r="H15" s="1">
        <v>3.1200000000000014</v>
      </c>
    </row>
    <row r="16" spans="1:8" x14ac:dyDescent="0.25">
      <c r="A16" s="1" t="s">
        <v>32</v>
      </c>
      <c r="B16" s="1" t="s">
        <v>33</v>
      </c>
      <c r="C16" s="24">
        <v>20000</v>
      </c>
      <c r="D16" s="24">
        <f t="shared" si="1"/>
        <v>14728</v>
      </c>
      <c r="E16" s="24">
        <f>ROUND(D16*0.338,0)-1</f>
        <v>4977</v>
      </c>
      <c r="F16" s="24">
        <f t="shared" si="0"/>
        <v>295</v>
      </c>
      <c r="G16" s="24"/>
      <c r="H16" s="1">
        <v>2.5</v>
      </c>
    </row>
    <row r="17" spans="1:8" x14ac:dyDescent="0.25">
      <c r="A17" s="1" t="s">
        <v>34</v>
      </c>
      <c r="B17" s="1" t="s">
        <v>35</v>
      </c>
      <c r="C17" s="24">
        <v>4000</v>
      </c>
      <c r="D17" s="24">
        <f t="shared" si="1"/>
        <v>2946</v>
      </c>
      <c r="E17" s="24">
        <f>ROUND(D17*0.338,0)-1</f>
        <v>995</v>
      </c>
      <c r="F17" s="24">
        <f t="shared" si="0"/>
        <v>59</v>
      </c>
      <c r="G17" s="24"/>
      <c r="H17" s="1">
        <v>0.49999999999999994</v>
      </c>
    </row>
    <row r="18" spans="1:8" x14ac:dyDescent="0.25">
      <c r="A18" s="1" t="s">
        <v>36</v>
      </c>
      <c r="B18" s="1" t="s">
        <v>37</v>
      </c>
      <c r="C18" s="24">
        <v>4000</v>
      </c>
      <c r="D18" s="24">
        <f t="shared" si="1"/>
        <v>2946</v>
      </c>
      <c r="E18" s="24">
        <f>ROUND(D18*0.338,0)-1</f>
        <v>995</v>
      </c>
      <c r="F18" s="24">
        <f t="shared" si="0"/>
        <v>59</v>
      </c>
      <c r="G18" s="24"/>
      <c r="H18" s="1">
        <v>0.5</v>
      </c>
    </row>
    <row r="19" spans="1:8" x14ac:dyDescent="0.25">
      <c r="A19" s="1" t="s">
        <v>38</v>
      </c>
      <c r="B19" s="1" t="s">
        <v>39</v>
      </c>
      <c r="C19" s="24">
        <v>8320</v>
      </c>
      <c r="D19" s="24">
        <f t="shared" si="1"/>
        <v>6127</v>
      </c>
      <c r="E19" s="24">
        <f>ROUND(D19*0.338,0)-1</f>
        <v>2070</v>
      </c>
      <c r="F19" s="24">
        <f t="shared" si="0"/>
        <v>123</v>
      </c>
      <c r="G19" s="24"/>
      <c r="H19" s="1">
        <v>1.0400000000000005</v>
      </c>
    </row>
    <row r="20" spans="1:8" x14ac:dyDescent="0.25">
      <c r="A20" s="1" t="s">
        <v>40</v>
      </c>
      <c r="B20" s="1" t="s">
        <v>41</v>
      </c>
      <c r="C20" s="24">
        <v>45600</v>
      </c>
      <c r="D20" s="24">
        <f t="shared" si="1"/>
        <v>33579</v>
      </c>
      <c r="E20" s="24">
        <f>ROUND(D20*0.338,0)-1</f>
        <v>11349</v>
      </c>
      <c r="F20" s="24">
        <f t="shared" si="0"/>
        <v>672</v>
      </c>
      <c r="G20" s="24"/>
      <c r="H20" s="1">
        <v>5.6999999999999993</v>
      </c>
    </row>
    <row r="21" spans="1:8" x14ac:dyDescent="0.25">
      <c r="A21" s="1" t="s">
        <v>42</v>
      </c>
      <c r="B21" s="1" t="s">
        <v>43</v>
      </c>
      <c r="C21" s="24">
        <v>10400</v>
      </c>
      <c r="D21" s="24">
        <f t="shared" si="1"/>
        <v>7658</v>
      </c>
      <c r="E21" s="24">
        <f>ROUND(D21*0.338,0)+1</f>
        <v>2589</v>
      </c>
      <c r="F21" s="24">
        <f t="shared" si="0"/>
        <v>153</v>
      </c>
      <c r="G21" s="24"/>
      <c r="H21" s="1">
        <v>1.3</v>
      </c>
    </row>
    <row r="22" spans="1:8" x14ac:dyDescent="0.25">
      <c r="A22" s="1" t="s">
        <v>44</v>
      </c>
      <c r="B22" s="8" t="s">
        <v>105</v>
      </c>
      <c r="C22" s="24">
        <v>12800</v>
      </c>
      <c r="D22" s="24">
        <f t="shared" si="1"/>
        <v>9426</v>
      </c>
      <c r="E22" s="24">
        <f>ROUND(D22*0.338,0)-1</f>
        <v>3185</v>
      </c>
      <c r="F22" s="24">
        <f t="shared" si="0"/>
        <v>189</v>
      </c>
      <c r="G22" s="24"/>
      <c r="H22" s="1">
        <v>1.6</v>
      </c>
    </row>
    <row r="23" spans="1:8" x14ac:dyDescent="0.25">
      <c r="A23" s="1" t="s">
        <v>45</v>
      </c>
      <c r="B23" s="1" t="s">
        <v>46</v>
      </c>
      <c r="C23" s="24">
        <v>4000</v>
      </c>
      <c r="D23" s="24">
        <f t="shared" si="1"/>
        <v>2946</v>
      </c>
      <c r="E23" s="24">
        <f>ROUND(D23*0.338,0)-1</f>
        <v>995</v>
      </c>
      <c r="F23" s="24">
        <f t="shared" si="0"/>
        <v>59</v>
      </c>
      <c r="G23" s="24"/>
      <c r="H23" s="1">
        <v>0.5</v>
      </c>
    </row>
    <row r="24" spans="1:8" x14ac:dyDescent="0.25">
      <c r="A24" s="1" t="s">
        <v>47</v>
      </c>
      <c r="B24" s="1" t="s">
        <v>48</v>
      </c>
      <c r="C24" s="24">
        <v>2400</v>
      </c>
      <c r="D24" s="24">
        <f t="shared" si="1"/>
        <v>1767</v>
      </c>
      <c r="E24" s="24">
        <f>ROUND(D24*0.338,0)+1</f>
        <v>598</v>
      </c>
      <c r="F24" s="24">
        <f t="shared" si="0"/>
        <v>35</v>
      </c>
      <c r="G24" s="24"/>
      <c r="H24" s="1">
        <v>0.3</v>
      </c>
    </row>
    <row r="25" spans="1:8" x14ac:dyDescent="0.25">
      <c r="A25" s="1" t="s">
        <v>49</v>
      </c>
      <c r="B25" s="1" t="s">
        <v>50</v>
      </c>
      <c r="C25" s="24">
        <v>4320</v>
      </c>
      <c r="D25" s="24">
        <f t="shared" si="1"/>
        <v>3181</v>
      </c>
      <c r="E25" s="24">
        <f>ROUND(D25*0.338,0)</f>
        <v>1075</v>
      </c>
      <c r="F25" s="24">
        <f t="shared" si="0"/>
        <v>64</v>
      </c>
      <c r="G25" s="24"/>
      <c r="H25" s="1">
        <v>0.54</v>
      </c>
    </row>
    <row r="26" spans="1:8" x14ac:dyDescent="0.25">
      <c r="A26" s="1" t="s">
        <v>51</v>
      </c>
      <c r="B26" s="1" t="s">
        <v>52</v>
      </c>
      <c r="C26" s="24">
        <v>4000</v>
      </c>
      <c r="D26" s="24">
        <f t="shared" si="1"/>
        <v>2946</v>
      </c>
      <c r="E26" s="24">
        <f>ROUND(D26*0.338,0)-1</f>
        <v>995</v>
      </c>
      <c r="F26" s="24">
        <f t="shared" si="0"/>
        <v>59</v>
      </c>
      <c r="G26" s="24"/>
      <c r="H26" s="1">
        <v>0.5</v>
      </c>
    </row>
    <row r="27" spans="1:8" x14ac:dyDescent="0.25">
      <c r="A27" s="1" t="s">
        <v>53</v>
      </c>
      <c r="B27" s="1" t="s">
        <v>54</v>
      </c>
      <c r="C27" s="24">
        <v>2400</v>
      </c>
      <c r="D27" s="24">
        <f t="shared" si="1"/>
        <v>1767</v>
      </c>
      <c r="E27" s="24">
        <f>ROUND(D27*0.338,0)+1</f>
        <v>598</v>
      </c>
      <c r="F27" s="24">
        <f t="shared" si="0"/>
        <v>35</v>
      </c>
      <c r="G27" s="24"/>
      <c r="H27" s="1">
        <v>0.3</v>
      </c>
    </row>
    <row r="28" spans="1:8" x14ac:dyDescent="0.25">
      <c r="A28" s="1" t="s">
        <v>55</v>
      </c>
      <c r="B28" s="1" t="s">
        <v>56</v>
      </c>
      <c r="C28" s="24">
        <v>16320</v>
      </c>
      <c r="D28" s="24">
        <f t="shared" si="1"/>
        <v>12018</v>
      </c>
      <c r="E28" s="24">
        <f t="shared" si="2"/>
        <v>4062</v>
      </c>
      <c r="F28" s="24">
        <f t="shared" si="0"/>
        <v>240</v>
      </c>
      <c r="G28" s="24"/>
      <c r="H28" s="1">
        <v>2.0400000000000009</v>
      </c>
    </row>
    <row r="29" spans="1:8" x14ac:dyDescent="0.25">
      <c r="A29" s="1" t="s">
        <v>57</v>
      </c>
      <c r="B29" s="1" t="s">
        <v>58</v>
      </c>
      <c r="C29" s="24">
        <v>2400</v>
      </c>
      <c r="D29" s="24">
        <f t="shared" si="1"/>
        <v>1767</v>
      </c>
      <c r="E29" s="24">
        <f>ROUND(D29*0.338,0)+1</f>
        <v>598</v>
      </c>
      <c r="F29" s="24">
        <f t="shared" si="0"/>
        <v>35</v>
      </c>
      <c r="G29" s="24"/>
      <c r="H29" s="1">
        <v>0.3</v>
      </c>
    </row>
    <row r="30" spans="1:8" x14ac:dyDescent="0.25">
      <c r="A30" s="1" t="s">
        <v>59</v>
      </c>
      <c r="B30" s="1" t="s">
        <v>60</v>
      </c>
      <c r="C30" s="24">
        <v>4000</v>
      </c>
      <c r="D30" s="24">
        <f t="shared" si="1"/>
        <v>2946</v>
      </c>
      <c r="E30" s="24">
        <f>ROUND(D30*0.338,0)-1</f>
        <v>995</v>
      </c>
      <c r="F30" s="24">
        <f t="shared" si="0"/>
        <v>59</v>
      </c>
      <c r="G30" s="24"/>
      <c r="H30" s="1">
        <v>0.5</v>
      </c>
    </row>
    <row r="31" spans="1:8" x14ac:dyDescent="0.25">
      <c r="A31" s="1" t="s">
        <v>61</v>
      </c>
      <c r="B31" s="1" t="s">
        <v>62</v>
      </c>
      <c r="C31" s="24">
        <v>15040</v>
      </c>
      <c r="D31" s="24">
        <f t="shared" si="1"/>
        <v>11075</v>
      </c>
      <c r="E31" s="24">
        <f t="shared" si="2"/>
        <v>3743</v>
      </c>
      <c r="F31" s="24">
        <f t="shared" si="0"/>
        <v>222</v>
      </c>
      <c r="G31" s="24"/>
      <c r="H31" s="1">
        <v>1.8800000000000003</v>
      </c>
    </row>
    <row r="32" spans="1:8" x14ac:dyDescent="0.25">
      <c r="A32" s="1" t="s">
        <v>63</v>
      </c>
      <c r="B32" s="1" t="s">
        <v>64</v>
      </c>
      <c r="C32" s="24">
        <v>8000</v>
      </c>
      <c r="D32" s="24">
        <f t="shared" si="1"/>
        <v>5891</v>
      </c>
      <c r="E32" s="24">
        <f t="shared" si="2"/>
        <v>1991</v>
      </c>
      <c r="F32" s="24">
        <f t="shared" si="0"/>
        <v>118</v>
      </c>
      <c r="G32" s="24"/>
      <c r="H32" s="1">
        <v>1</v>
      </c>
    </row>
    <row r="33" spans="1:8" x14ac:dyDescent="0.25">
      <c r="A33" s="1" t="s">
        <v>65</v>
      </c>
      <c r="B33" s="1" t="s">
        <v>66</v>
      </c>
      <c r="C33" s="24">
        <v>16320</v>
      </c>
      <c r="D33" s="24">
        <f t="shared" si="1"/>
        <v>12018</v>
      </c>
      <c r="E33" s="24">
        <f t="shared" si="2"/>
        <v>4062</v>
      </c>
      <c r="F33" s="24">
        <f t="shared" si="0"/>
        <v>240</v>
      </c>
      <c r="G33" s="24"/>
      <c r="H33" s="1">
        <v>2.0400000000000005</v>
      </c>
    </row>
    <row r="34" spans="1:8" x14ac:dyDescent="0.25">
      <c r="A34" s="1" t="s">
        <v>67</v>
      </c>
      <c r="B34" s="1" t="s">
        <v>68</v>
      </c>
      <c r="C34" s="24">
        <v>3840</v>
      </c>
      <c r="D34" s="24">
        <f t="shared" si="1"/>
        <v>2828</v>
      </c>
      <c r="E34" s="24">
        <f>ROUND(D34*0.338,0)-1</f>
        <v>955</v>
      </c>
      <c r="F34" s="24">
        <f t="shared" si="0"/>
        <v>57</v>
      </c>
      <c r="G34" s="24"/>
      <c r="H34" s="1">
        <v>0.47999999999999993</v>
      </c>
    </row>
    <row r="35" spans="1:8" x14ac:dyDescent="0.25">
      <c r="A35" s="1" t="s">
        <v>69</v>
      </c>
      <c r="B35" s="1" t="s">
        <v>70</v>
      </c>
      <c r="C35" s="24">
        <v>4000</v>
      </c>
      <c r="D35" s="24">
        <f t="shared" si="1"/>
        <v>2946</v>
      </c>
      <c r="E35" s="24">
        <f>ROUND(D35*0.338,0)-1</f>
        <v>995</v>
      </c>
      <c r="F35" s="24">
        <f t="shared" si="0"/>
        <v>59</v>
      </c>
      <c r="G35" s="24"/>
      <c r="H35" s="1">
        <v>0.49999999999999994</v>
      </c>
    </row>
    <row r="36" spans="1:8" x14ac:dyDescent="0.25">
      <c r="A36" s="1" t="s">
        <v>71</v>
      </c>
      <c r="B36" s="1" t="s">
        <v>72</v>
      </c>
      <c r="C36" s="24">
        <v>3840</v>
      </c>
      <c r="D36" s="24">
        <f t="shared" si="1"/>
        <v>2828</v>
      </c>
      <c r="E36" s="24">
        <f>ROUND(D36*0.338,0)-1</f>
        <v>955</v>
      </c>
      <c r="F36" s="24">
        <f t="shared" si="0"/>
        <v>57</v>
      </c>
      <c r="G36" s="24"/>
      <c r="H36" s="1">
        <v>0.47999999999999993</v>
      </c>
    </row>
    <row r="37" spans="1:8" x14ac:dyDescent="0.25">
      <c r="A37" s="1" t="s">
        <v>73</v>
      </c>
      <c r="B37" s="1" t="s">
        <v>74</v>
      </c>
      <c r="C37" s="24">
        <v>2400</v>
      </c>
      <c r="D37" s="24">
        <f t="shared" si="1"/>
        <v>1767</v>
      </c>
      <c r="E37" s="24">
        <f>ROUND(D37*0.338,0)+1</f>
        <v>598</v>
      </c>
      <c r="F37" s="24">
        <f t="shared" si="0"/>
        <v>35</v>
      </c>
      <c r="G37" s="24"/>
      <c r="H37" s="1">
        <v>0.3</v>
      </c>
    </row>
    <row r="38" spans="1:8" x14ac:dyDescent="0.25">
      <c r="A38" s="1" t="s">
        <v>75</v>
      </c>
      <c r="B38" s="1" t="s">
        <v>103</v>
      </c>
      <c r="C38" s="24">
        <v>8000</v>
      </c>
      <c r="D38" s="24">
        <f t="shared" si="1"/>
        <v>5891</v>
      </c>
      <c r="E38" s="24">
        <f t="shared" si="2"/>
        <v>1991</v>
      </c>
      <c r="F38" s="24">
        <f t="shared" si="0"/>
        <v>118</v>
      </c>
      <c r="G38" s="24"/>
      <c r="H38" s="1">
        <v>1</v>
      </c>
    </row>
    <row r="39" spans="1:8" x14ac:dyDescent="0.25">
      <c r="A39" s="1" t="s">
        <v>76</v>
      </c>
      <c r="B39" s="1" t="s">
        <v>77</v>
      </c>
      <c r="C39" s="24">
        <v>2400</v>
      </c>
      <c r="D39" s="24">
        <f t="shared" si="1"/>
        <v>1767</v>
      </c>
      <c r="E39" s="24">
        <f>ROUND(D39*0.338,0)+1</f>
        <v>598</v>
      </c>
      <c r="F39" s="24">
        <f t="shared" si="0"/>
        <v>35</v>
      </c>
      <c r="G39" s="24"/>
      <c r="H39" s="1">
        <v>0.3</v>
      </c>
    </row>
    <row r="40" spans="1:8" x14ac:dyDescent="0.25">
      <c r="A40" s="1" t="s">
        <v>78</v>
      </c>
      <c r="B40" s="1" t="s">
        <v>79</v>
      </c>
      <c r="C40" s="24">
        <v>11600</v>
      </c>
      <c r="D40" s="24">
        <f t="shared" si="1"/>
        <v>8542</v>
      </c>
      <c r="E40" s="24">
        <f t="shared" si="2"/>
        <v>2887</v>
      </c>
      <c r="F40" s="24">
        <f t="shared" si="0"/>
        <v>171</v>
      </c>
      <c r="G40" s="24"/>
      <c r="H40" s="1">
        <v>1.4500000000000008</v>
      </c>
    </row>
    <row r="41" spans="1:8" x14ac:dyDescent="0.25">
      <c r="A41" s="1" t="s">
        <v>80</v>
      </c>
      <c r="B41" s="1" t="s">
        <v>81</v>
      </c>
      <c r="C41" s="24">
        <v>8160</v>
      </c>
      <c r="D41" s="24">
        <f t="shared" si="1"/>
        <v>6009</v>
      </c>
      <c r="E41" s="24">
        <f t="shared" si="2"/>
        <v>2031</v>
      </c>
      <c r="F41" s="24">
        <f t="shared" si="0"/>
        <v>120</v>
      </c>
      <c r="G41" s="24"/>
      <c r="H41" s="1">
        <v>1.0200000000000002</v>
      </c>
    </row>
    <row r="42" spans="1:8" x14ac:dyDescent="0.25">
      <c r="A42" s="1" t="s">
        <v>82</v>
      </c>
      <c r="B42" s="1" t="s">
        <v>83</v>
      </c>
      <c r="C42" s="24">
        <v>12000</v>
      </c>
      <c r="D42" s="24">
        <f t="shared" si="1"/>
        <v>8837</v>
      </c>
      <c r="E42" s="24">
        <f>ROUND(D42*0.338,0)-1</f>
        <v>2986</v>
      </c>
      <c r="F42" s="24">
        <f t="shared" si="0"/>
        <v>177</v>
      </c>
      <c r="G42" s="24"/>
      <c r="H42" s="1">
        <v>1.5</v>
      </c>
    </row>
    <row r="43" spans="1:8" x14ac:dyDescent="0.25">
      <c r="A43" s="1" t="s">
        <v>84</v>
      </c>
      <c r="B43" s="1" t="s">
        <v>85</v>
      </c>
      <c r="C43" s="24">
        <v>8160</v>
      </c>
      <c r="D43" s="24">
        <f t="shared" si="1"/>
        <v>6009</v>
      </c>
      <c r="E43" s="24">
        <f t="shared" si="2"/>
        <v>2031</v>
      </c>
      <c r="F43" s="24">
        <f t="shared" si="0"/>
        <v>120</v>
      </c>
      <c r="G43" s="24"/>
      <c r="H43" s="1">
        <v>1.0200000000000005</v>
      </c>
    </row>
    <row r="44" spans="1:8" x14ac:dyDescent="0.25">
      <c r="A44" s="1" t="s">
        <v>86</v>
      </c>
      <c r="B44" s="1" t="s">
        <v>87</v>
      </c>
      <c r="C44" s="24">
        <v>20000</v>
      </c>
      <c r="D44" s="24">
        <f t="shared" si="1"/>
        <v>14728</v>
      </c>
      <c r="E44" s="24">
        <f>ROUND(D44*0.338,0)-1</f>
        <v>4977</v>
      </c>
      <c r="F44" s="24">
        <f t="shared" si="0"/>
        <v>295</v>
      </c>
      <c r="G44" s="24"/>
      <c r="H44" s="1">
        <v>2.5</v>
      </c>
    </row>
    <row r="45" spans="1:8" x14ac:dyDescent="0.25">
      <c r="A45" s="1" t="s">
        <v>88</v>
      </c>
      <c r="B45" s="1" t="s">
        <v>89</v>
      </c>
      <c r="C45" s="24">
        <v>4000</v>
      </c>
      <c r="D45" s="24">
        <f t="shared" si="1"/>
        <v>2946</v>
      </c>
      <c r="E45" s="24">
        <f>ROUND(D45*0.338,0)-1</f>
        <v>995</v>
      </c>
      <c r="F45" s="24">
        <f t="shared" si="0"/>
        <v>59</v>
      </c>
      <c r="G45" s="24"/>
      <c r="H45" s="1">
        <v>0.49999999999999994</v>
      </c>
    </row>
    <row r="46" spans="1:8" x14ac:dyDescent="0.25">
      <c r="A46" s="1" t="s">
        <v>90</v>
      </c>
      <c r="B46" s="1" t="s">
        <v>91</v>
      </c>
      <c r="C46" s="24">
        <v>3600</v>
      </c>
      <c r="D46" s="24">
        <f t="shared" si="1"/>
        <v>2651</v>
      </c>
      <c r="E46" s="24">
        <f t="shared" si="2"/>
        <v>896</v>
      </c>
      <c r="F46" s="24">
        <f t="shared" si="0"/>
        <v>53</v>
      </c>
      <c r="G46" s="24"/>
      <c r="H46" s="1">
        <v>0.45000000000000018</v>
      </c>
    </row>
    <row r="47" spans="1:8" x14ac:dyDescent="0.25">
      <c r="A47" s="1" t="s">
        <v>92</v>
      </c>
      <c r="B47" s="1" t="s">
        <v>93</v>
      </c>
      <c r="C47" s="24">
        <v>4320</v>
      </c>
      <c r="D47" s="24">
        <f t="shared" si="1"/>
        <v>3181</v>
      </c>
      <c r="E47" s="24">
        <f t="shared" si="2"/>
        <v>1075</v>
      </c>
      <c r="F47" s="24">
        <f t="shared" si="0"/>
        <v>64</v>
      </c>
      <c r="G47" s="24"/>
      <c r="H47" s="1">
        <v>0.54</v>
      </c>
    </row>
    <row r="48" spans="1:8" x14ac:dyDescent="0.25">
      <c r="A48" s="1" t="s">
        <v>94</v>
      </c>
      <c r="B48" s="1" t="s">
        <v>95</v>
      </c>
      <c r="C48" s="24">
        <v>4320</v>
      </c>
      <c r="D48" s="24">
        <f t="shared" si="1"/>
        <v>3181</v>
      </c>
      <c r="E48" s="24">
        <f t="shared" si="2"/>
        <v>1075</v>
      </c>
      <c r="F48" s="24">
        <f t="shared" si="0"/>
        <v>64</v>
      </c>
      <c r="G48" s="24"/>
      <c r="H48" s="1">
        <v>0.54</v>
      </c>
    </row>
    <row r="49" spans="1:8" x14ac:dyDescent="0.25">
      <c r="A49" s="1" t="s">
        <v>96</v>
      </c>
      <c r="B49" s="1" t="s">
        <v>97</v>
      </c>
      <c r="C49" s="24">
        <v>20800</v>
      </c>
      <c r="D49" s="24">
        <f t="shared" si="1"/>
        <v>15317</v>
      </c>
      <c r="E49" s="24">
        <f t="shared" si="2"/>
        <v>5177</v>
      </c>
      <c r="F49" s="24">
        <f t="shared" si="0"/>
        <v>306</v>
      </c>
      <c r="G49" s="24"/>
      <c r="H49" s="1">
        <v>2.6</v>
      </c>
    </row>
    <row r="50" spans="1:8" x14ac:dyDescent="0.25">
      <c r="A50" s="1" t="s">
        <v>98</v>
      </c>
      <c r="B50" s="1" t="s">
        <v>99</v>
      </c>
      <c r="C50" s="24">
        <v>4000</v>
      </c>
      <c r="D50" s="24">
        <f t="shared" si="1"/>
        <v>2946</v>
      </c>
      <c r="E50" s="24">
        <f>ROUND(D50*0.338,0)-1</f>
        <v>995</v>
      </c>
      <c r="F50" s="24">
        <f t="shared" si="0"/>
        <v>59</v>
      </c>
      <c r="G50" s="24"/>
      <c r="H50" s="1">
        <v>0.5</v>
      </c>
    </row>
    <row r="51" spans="1:8" s="4" customFormat="1" ht="19.899999999999999" customHeight="1" x14ac:dyDescent="0.25">
      <c r="A51" s="45" t="s">
        <v>6</v>
      </c>
      <c r="B51" s="45"/>
      <c r="C51" s="34">
        <f t="shared" ref="C51:H51" si="3">SUM(C3:C50)</f>
        <v>478960</v>
      </c>
      <c r="D51" s="34">
        <f t="shared" si="3"/>
        <v>352703</v>
      </c>
      <c r="E51" s="34">
        <f t="shared" si="3"/>
        <v>119200</v>
      </c>
      <c r="F51" s="34">
        <f t="shared" si="3"/>
        <v>7057</v>
      </c>
      <c r="G51" s="34">
        <f t="shared" si="3"/>
        <v>0</v>
      </c>
      <c r="H51" s="6">
        <f t="shared" si="3"/>
        <v>59.86999999999999</v>
      </c>
    </row>
    <row r="52" spans="1:8" x14ac:dyDescent="0.25">
      <c r="A52" s="7" t="s">
        <v>102</v>
      </c>
      <c r="B52" s="7"/>
      <c r="C52" s="35">
        <f>C51+G51</f>
        <v>478960</v>
      </c>
      <c r="D52" s="29"/>
      <c r="E52" s="29"/>
      <c r="F52" s="29"/>
      <c r="G52" s="29"/>
      <c r="H52" s="7"/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51:B51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 alignWithMargins="0"/>
  <ignoredErrors>
    <ignoredError sqref="E42:E43 E38:E39 E28 E21 E14 E9 E6:E7 E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8C74-E6A4-4097-8A15-13E1468E4838}">
  <dimension ref="A1:K51"/>
  <sheetViews>
    <sheetView topLeftCell="A7" workbookViewId="0">
      <selection activeCell="C28" sqref="C1:G1048576"/>
    </sheetView>
  </sheetViews>
  <sheetFormatPr defaultColWidth="8.85546875" defaultRowHeight="15" x14ac:dyDescent="0.25"/>
  <cols>
    <col min="1" max="1" width="14" style="9" customWidth="1"/>
    <col min="2" max="2" width="74.42578125" style="9" customWidth="1"/>
    <col min="3" max="3" width="8.28515625" style="16" customWidth="1"/>
    <col min="4" max="4" width="10.28515625" style="16" customWidth="1"/>
    <col min="5" max="5" width="9.5703125" style="16" customWidth="1"/>
    <col min="6" max="6" width="5.7109375" style="16" customWidth="1"/>
    <col min="7" max="7" width="9.28515625" style="16" customWidth="1"/>
    <col min="8" max="8" width="5.7109375" style="9" bestFit="1" customWidth="1"/>
    <col min="9" max="16384" width="8.85546875" style="9"/>
  </cols>
  <sheetData>
    <row r="1" spans="1:11" ht="24.6" customHeight="1" x14ac:dyDescent="0.3">
      <c r="A1" s="37" t="s">
        <v>859</v>
      </c>
      <c r="B1" s="38"/>
      <c r="C1" s="38"/>
      <c r="D1" s="38"/>
      <c r="E1" s="38"/>
      <c r="F1" s="38"/>
      <c r="G1" s="38"/>
    </row>
    <row r="2" spans="1:11" s="3" customFormat="1" ht="44.45" customHeight="1" x14ac:dyDescent="0.25">
      <c r="A2" s="10" t="s">
        <v>0</v>
      </c>
      <c r="B2" s="10" t="s">
        <v>1</v>
      </c>
      <c r="C2" s="23" t="s">
        <v>2</v>
      </c>
      <c r="D2" s="23" t="s">
        <v>101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11" x14ac:dyDescent="0.25">
      <c r="A3" s="1" t="s">
        <v>860</v>
      </c>
      <c r="B3" s="1" t="s">
        <v>861</v>
      </c>
      <c r="C3" s="24">
        <v>15200</v>
      </c>
      <c r="D3" s="24">
        <f>ROUND(C3/1.358,0)</f>
        <v>11193</v>
      </c>
      <c r="E3" s="24">
        <f>ROUND(D3*0.338,0)</f>
        <v>3783</v>
      </c>
      <c r="F3" s="24">
        <f t="shared" ref="F3:F49" si="0">ROUND(D3*0.02,0)</f>
        <v>224</v>
      </c>
      <c r="G3" s="24"/>
      <c r="H3" s="1">
        <v>1.9000000000000001</v>
      </c>
    </row>
    <row r="4" spans="1:11" x14ac:dyDescent="0.25">
      <c r="A4" s="1" t="s">
        <v>862</v>
      </c>
      <c r="B4" s="1" t="s">
        <v>863</v>
      </c>
      <c r="C4" s="24">
        <v>8000</v>
      </c>
      <c r="D4" s="24">
        <f t="shared" ref="D4:D49" si="1">ROUND(C4/1.358,0)</f>
        <v>5891</v>
      </c>
      <c r="E4" s="24">
        <f t="shared" ref="E4:E48" si="2">ROUND(D4*0.338,0)</f>
        <v>1991</v>
      </c>
      <c r="F4" s="24">
        <f t="shared" si="0"/>
        <v>118</v>
      </c>
      <c r="G4" s="24"/>
      <c r="H4" s="1">
        <v>1</v>
      </c>
    </row>
    <row r="5" spans="1:11" x14ac:dyDescent="0.25">
      <c r="A5" s="1" t="s">
        <v>864</v>
      </c>
      <c r="B5" s="1" t="s">
        <v>865</v>
      </c>
      <c r="C5" s="24">
        <v>56640</v>
      </c>
      <c r="D5" s="24">
        <f t="shared" si="1"/>
        <v>41708</v>
      </c>
      <c r="E5" s="24">
        <f>ROUND(D5*0.338,0)+1</f>
        <v>14098</v>
      </c>
      <c r="F5" s="24">
        <f t="shared" si="0"/>
        <v>834</v>
      </c>
      <c r="G5" s="24"/>
      <c r="H5" s="1">
        <v>7.08</v>
      </c>
    </row>
    <row r="6" spans="1:11" x14ac:dyDescent="0.25">
      <c r="A6" s="1" t="s">
        <v>866</v>
      </c>
      <c r="B6" s="1" t="s">
        <v>867</v>
      </c>
      <c r="C6" s="24">
        <v>16800</v>
      </c>
      <c r="D6" s="24">
        <f t="shared" si="1"/>
        <v>12371</v>
      </c>
      <c r="E6" s="24">
        <f>ROUND(D6*0.338,0)+1</f>
        <v>4182</v>
      </c>
      <c r="F6" s="24">
        <f t="shared" si="0"/>
        <v>247</v>
      </c>
      <c r="G6" s="24"/>
      <c r="H6" s="1">
        <v>2.1</v>
      </c>
    </row>
    <row r="7" spans="1:11" x14ac:dyDescent="0.25">
      <c r="A7" s="1" t="s">
        <v>868</v>
      </c>
      <c r="B7" s="1" t="s">
        <v>869</v>
      </c>
      <c r="C7" s="24">
        <v>16000</v>
      </c>
      <c r="D7" s="24">
        <f t="shared" si="1"/>
        <v>11782</v>
      </c>
      <c r="E7" s="24">
        <f t="shared" si="2"/>
        <v>3982</v>
      </c>
      <c r="F7" s="24">
        <f t="shared" si="0"/>
        <v>236</v>
      </c>
      <c r="G7" s="24"/>
      <c r="H7" s="1">
        <v>2</v>
      </c>
    </row>
    <row r="8" spans="1:11" x14ac:dyDescent="0.25">
      <c r="A8" s="1" t="s">
        <v>870</v>
      </c>
      <c r="B8" s="1" t="s">
        <v>871</v>
      </c>
      <c r="C8" s="24">
        <v>12800</v>
      </c>
      <c r="D8" s="24">
        <f t="shared" si="1"/>
        <v>9426</v>
      </c>
      <c r="E8" s="24">
        <f>ROUND(D8*0.338,0)-1</f>
        <v>3185</v>
      </c>
      <c r="F8" s="24">
        <f t="shared" si="0"/>
        <v>189</v>
      </c>
      <c r="G8" s="24"/>
      <c r="H8" s="1">
        <v>1.6</v>
      </c>
    </row>
    <row r="9" spans="1:11" x14ac:dyDescent="0.25">
      <c r="A9" s="1" t="s">
        <v>872</v>
      </c>
      <c r="B9" s="1" t="s">
        <v>873</v>
      </c>
      <c r="C9" s="24">
        <v>29600</v>
      </c>
      <c r="D9" s="24">
        <f t="shared" si="1"/>
        <v>21797</v>
      </c>
      <c r="E9" s="24">
        <f t="shared" si="2"/>
        <v>7367</v>
      </c>
      <c r="F9" s="24">
        <f t="shared" si="0"/>
        <v>436</v>
      </c>
      <c r="G9" s="24"/>
      <c r="H9" s="1">
        <v>3.6999999999999997</v>
      </c>
    </row>
    <row r="10" spans="1:11" x14ac:dyDescent="0.25">
      <c r="A10" s="1" t="s">
        <v>874</v>
      </c>
      <c r="B10" s="1" t="s">
        <v>875</v>
      </c>
      <c r="C10" s="24">
        <v>4000</v>
      </c>
      <c r="D10" s="24">
        <f t="shared" si="1"/>
        <v>2946</v>
      </c>
      <c r="E10" s="24">
        <f>ROUND(D10*0.338,0)-1</f>
        <v>995</v>
      </c>
      <c r="F10" s="24">
        <f t="shared" si="0"/>
        <v>59</v>
      </c>
      <c r="G10" s="24"/>
      <c r="H10" s="1">
        <v>0.5</v>
      </c>
    </row>
    <row r="11" spans="1:11" x14ac:dyDescent="0.25">
      <c r="A11" s="1" t="s">
        <v>876</v>
      </c>
      <c r="B11" s="1" t="s">
        <v>877</v>
      </c>
      <c r="C11" s="24">
        <v>10400</v>
      </c>
      <c r="D11" s="24">
        <f t="shared" si="1"/>
        <v>7658</v>
      </c>
      <c r="E11" s="24">
        <f>ROUND(D11*0.338,0)+1</f>
        <v>2589</v>
      </c>
      <c r="F11" s="24">
        <f t="shared" si="0"/>
        <v>153</v>
      </c>
      <c r="G11" s="24"/>
      <c r="H11" s="1">
        <v>1.3</v>
      </c>
    </row>
    <row r="12" spans="1:11" x14ac:dyDescent="0.25">
      <c r="A12" s="1" t="s">
        <v>878</v>
      </c>
      <c r="B12" s="1" t="s">
        <v>879</v>
      </c>
      <c r="C12" s="24">
        <v>8000</v>
      </c>
      <c r="D12" s="24">
        <f t="shared" si="1"/>
        <v>5891</v>
      </c>
      <c r="E12" s="24">
        <f t="shared" si="2"/>
        <v>1991</v>
      </c>
      <c r="F12" s="24">
        <f t="shared" si="0"/>
        <v>118</v>
      </c>
      <c r="G12" s="24"/>
      <c r="H12" s="1">
        <v>1</v>
      </c>
    </row>
    <row r="13" spans="1:11" x14ac:dyDescent="0.25">
      <c r="A13" s="1" t="s">
        <v>880</v>
      </c>
      <c r="B13" s="1" t="s">
        <v>881</v>
      </c>
      <c r="C13" s="24">
        <v>6240</v>
      </c>
      <c r="D13" s="24">
        <f t="shared" si="1"/>
        <v>4595</v>
      </c>
      <c r="E13" s="24">
        <f t="shared" si="2"/>
        <v>1553</v>
      </c>
      <c r="F13" s="24">
        <f t="shared" si="0"/>
        <v>92</v>
      </c>
      <c r="G13" s="24"/>
      <c r="H13" s="1">
        <v>0.77999999999999992</v>
      </c>
    </row>
    <row r="14" spans="1:11" x14ac:dyDescent="0.25">
      <c r="A14" s="1" t="s">
        <v>882</v>
      </c>
      <c r="B14" s="1" t="s">
        <v>883</v>
      </c>
      <c r="C14" s="24">
        <v>6400</v>
      </c>
      <c r="D14" s="24">
        <f t="shared" si="1"/>
        <v>4713</v>
      </c>
      <c r="E14" s="24">
        <f t="shared" si="2"/>
        <v>1593</v>
      </c>
      <c r="F14" s="24">
        <f t="shared" si="0"/>
        <v>94</v>
      </c>
      <c r="G14" s="24"/>
      <c r="H14" s="1">
        <v>0.8</v>
      </c>
      <c r="K14" s="20"/>
    </row>
    <row r="15" spans="1:11" x14ac:dyDescent="0.25">
      <c r="A15" s="1" t="s">
        <v>884</v>
      </c>
      <c r="B15" s="1" t="s">
        <v>885</v>
      </c>
      <c r="C15" s="24">
        <v>4000</v>
      </c>
      <c r="D15" s="24">
        <f t="shared" si="1"/>
        <v>2946</v>
      </c>
      <c r="E15" s="24">
        <f>ROUND(D15*0.338,0)-1</f>
        <v>995</v>
      </c>
      <c r="F15" s="24">
        <f t="shared" si="0"/>
        <v>59</v>
      </c>
      <c r="G15" s="24"/>
      <c r="H15" s="1">
        <v>0.5</v>
      </c>
    </row>
    <row r="16" spans="1:11" x14ac:dyDescent="0.25">
      <c r="A16" s="1" t="s">
        <v>886</v>
      </c>
      <c r="B16" s="1" t="s">
        <v>887</v>
      </c>
      <c r="C16" s="24">
        <v>2160</v>
      </c>
      <c r="D16" s="24">
        <f t="shared" si="1"/>
        <v>1591</v>
      </c>
      <c r="E16" s="24">
        <f>ROUND(D16*0.338,0)-1</f>
        <v>537</v>
      </c>
      <c r="F16" s="24">
        <f t="shared" si="0"/>
        <v>32</v>
      </c>
      <c r="G16" s="24"/>
      <c r="H16" s="1">
        <v>0.27</v>
      </c>
    </row>
    <row r="17" spans="1:8" x14ac:dyDescent="0.25">
      <c r="A17" s="1" t="s">
        <v>888</v>
      </c>
      <c r="B17" s="1" t="s">
        <v>889</v>
      </c>
      <c r="C17" s="24">
        <v>3840</v>
      </c>
      <c r="D17" s="24">
        <f t="shared" si="1"/>
        <v>2828</v>
      </c>
      <c r="E17" s="24">
        <f>ROUND(D17*0.338,0)-1</f>
        <v>955</v>
      </c>
      <c r="F17" s="24">
        <f t="shared" si="0"/>
        <v>57</v>
      </c>
      <c r="G17" s="24"/>
      <c r="H17" s="1">
        <v>0.47999999999999993</v>
      </c>
    </row>
    <row r="18" spans="1:8" x14ac:dyDescent="0.25">
      <c r="A18" s="1" t="s">
        <v>890</v>
      </c>
      <c r="B18" s="1" t="s">
        <v>891</v>
      </c>
      <c r="C18" s="24">
        <v>6720</v>
      </c>
      <c r="D18" s="24">
        <f t="shared" si="1"/>
        <v>4948</v>
      </c>
      <c r="E18" s="24">
        <f>ROUND(D18*0.338,0)+1</f>
        <v>1673</v>
      </c>
      <c r="F18" s="24">
        <f t="shared" si="0"/>
        <v>99</v>
      </c>
      <c r="G18" s="24"/>
      <c r="H18" s="1">
        <v>0.8400000000000003</v>
      </c>
    </row>
    <row r="19" spans="1:8" x14ac:dyDescent="0.25">
      <c r="A19" s="1" t="s">
        <v>892</v>
      </c>
      <c r="B19" s="1" t="s">
        <v>893</v>
      </c>
      <c r="C19" s="24">
        <v>14400</v>
      </c>
      <c r="D19" s="24">
        <f t="shared" si="1"/>
        <v>10604</v>
      </c>
      <c r="E19" s="24">
        <f t="shared" si="2"/>
        <v>3584</v>
      </c>
      <c r="F19" s="24">
        <f t="shared" si="0"/>
        <v>212</v>
      </c>
      <c r="G19" s="24"/>
      <c r="H19" s="1">
        <v>1.8</v>
      </c>
    </row>
    <row r="20" spans="1:8" x14ac:dyDescent="0.25">
      <c r="A20" s="1" t="s">
        <v>894</v>
      </c>
      <c r="B20" s="1" t="s">
        <v>895</v>
      </c>
      <c r="C20" s="24">
        <v>8000</v>
      </c>
      <c r="D20" s="24">
        <f t="shared" si="1"/>
        <v>5891</v>
      </c>
      <c r="E20" s="24">
        <f t="shared" si="2"/>
        <v>1991</v>
      </c>
      <c r="F20" s="24">
        <f t="shared" si="0"/>
        <v>118</v>
      </c>
      <c r="G20" s="24"/>
      <c r="H20" s="1">
        <v>1</v>
      </c>
    </row>
    <row r="21" spans="1:8" x14ac:dyDescent="0.25">
      <c r="A21" s="1" t="s">
        <v>896</v>
      </c>
      <c r="B21" s="1" t="s">
        <v>897</v>
      </c>
      <c r="C21" s="24">
        <v>4000</v>
      </c>
      <c r="D21" s="24">
        <f t="shared" si="1"/>
        <v>2946</v>
      </c>
      <c r="E21" s="24">
        <f>ROUND(D21*0.338,0)-1</f>
        <v>995</v>
      </c>
      <c r="F21" s="24">
        <f t="shared" si="0"/>
        <v>59</v>
      </c>
      <c r="G21" s="24"/>
      <c r="H21" s="1">
        <v>0.5</v>
      </c>
    </row>
    <row r="22" spans="1:8" x14ac:dyDescent="0.25">
      <c r="A22" s="1" t="s">
        <v>898</v>
      </c>
      <c r="B22" s="1" t="s">
        <v>899</v>
      </c>
      <c r="C22" s="24">
        <v>4000</v>
      </c>
      <c r="D22" s="24">
        <f t="shared" si="1"/>
        <v>2946</v>
      </c>
      <c r="E22" s="24">
        <f>ROUND(D22*0.338,0)-1</f>
        <v>995</v>
      </c>
      <c r="F22" s="24">
        <f t="shared" si="0"/>
        <v>59</v>
      </c>
      <c r="G22" s="24"/>
      <c r="H22" s="1">
        <v>0.49999999999999994</v>
      </c>
    </row>
    <row r="23" spans="1:8" x14ac:dyDescent="0.25">
      <c r="A23" s="1" t="s">
        <v>900</v>
      </c>
      <c r="B23" s="1" t="s">
        <v>901</v>
      </c>
      <c r="C23" s="24">
        <v>4400</v>
      </c>
      <c r="D23" s="24">
        <f t="shared" si="1"/>
        <v>3240</v>
      </c>
      <c r="E23" s="24">
        <f t="shared" si="2"/>
        <v>1095</v>
      </c>
      <c r="F23" s="24">
        <f t="shared" si="0"/>
        <v>65</v>
      </c>
      <c r="G23" s="24"/>
      <c r="H23" s="1">
        <v>0.54999999999999993</v>
      </c>
    </row>
    <row r="24" spans="1:8" x14ac:dyDescent="0.25">
      <c r="A24" s="1" t="s">
        <v>902</v>
      </c>
      <c r="B24" s="1" t="s">
        <v>903</v>
      </c>
      <c r="C24" s="24">
        <v>2400</v>
      </c>
      <c r="D24" s="24">
        <f t="shared" si="1"/>
        <v>1767</v>
      </c>
      <c r="E24" s="24">
        <f>ROUND(D24*0.338,0)+1</f>
        <v>598</v>
      </c>
      <c r="F24" s="24">
        <f t="shared" si="0"/>
        <v>35</v>
      </c>
      <c r="G24" s="24"/>
      <c r="H24" s="1">
        <v>0.3</v>
      </c>
    </row>
    <row r="25" spans="1:8" x14ac:dyDescent="0.25">
      <c r="A25" s="1" t="s">
        <v>904</v>
      </c>
      <c r="B25" s="1" t="s">
        <v>905</v>
      </c>
      <c r="C25" s="24">
        <v>12000</v>
      </c>
      <c r="D25" s="24">
        <f t="shared" si="1"/>
        <v>8837</v>
      </c>
      <c r="E25" s="24">
        <f>ROUND(D25*0.338,0)-1</f>
        <v>2986</v>
      </c>
      <c r="F25" s="24">
        <f t="shared" si="0"/>
        <v>177</v>
      </c>
      <c r="G25" s="24"/>
      <c r="H25" s="1">
        <v>1.5</v>
      </c>
    </row>
    <row r="26" spans="1:8" x14ac:dyDescent="0.25">
      <c r="A26" s="1" t="s">
        <v>906</v>
      </c>
      <c r="B26" s="1" t="s">
        <v>907</v>
      </c>
      <c r="C26" s="24">
        <v>3600</v>
      </c>
      <c r="D26" s="24">
        <f t="shared" si="1"/>
        <v>2651</v>
      </c>
      <c r="E26" s="24">
        <f t="shared" si="2"/>
        <v>896</v>
      </c>
      <c r="F26" s="24">
        <f t="shared" si="0"/>
        <v>53</v>
      </c>
      <c r="G26" s="24"/>
      <c r="H26" s="1">
        <v>0.45000000000000018</v>
      </c>
    </row>
    <row r="27" spans="1:8" x14ac:dyDescent="0.25">
      <c r="A27" s="1" t="s">
        <v>908</v>
      </c>
      <c r="B27" s="1" t="s">
        <v>909</v>
      </c>
      <c r="C27" s="24">
        <v>8000</v>
      </c>
      <c r="D27" s="24">
        <f t="shared" si="1"/>
        <v>5891</v>
      </c>
      <c r="E27" s="24">
        <f t="shared" si="2"/>
        <v>1991</v>
      </c>
      <c r="F27" s="24">
        <f t="shared" si="0"/>
        <v>118</v>
      </c>
      <c r="G27" s="24"/>
      <c r="H27" s="1">
        <v>1</v>
      </c>
    </row>
    <row r="28" spans="1:8" x14ac:dyDescent="0.25">
      <c r="A28" s="1" t="s">
        <v>910</v>
      </c>
      <c r="B28" s="1" t="s">
        <v>911</v>
      </c>
      <c r="C28" s="24">
        <v>7440</v>
      </c>
      <c r="D28" s="24">
        <f t="shared" si="1"/>
        <v>5479</v>
      </c>
      <c r="E28" s="24">
        <f>ROUND(D28*0.338,0)-1</f>
        <v>1851</v>
      </c>
      <c r="F28" s="24">
        <f t="shared" si="0"/>
        <v>110</v>
      </c>
      <c r="G28" s="24"/>
      <c r="H28" s="1">
        <v>0.92999999999999994</v>
      </c>
    </row>
    <row r="29" spans="1:8" x14ac:dyDescent="0.25">
      <c r="A29" s="1" t="s">
        <v>912</v>
      </c>
      <c r="B29" s="1" t="s">
        <v>913</v>
      </c>
      <c r="C29" s="24">
        <v>4800</v>
      </c>
      <c r="D29" s="24">
        <f t="shared" si="1"/>
        <v>3535</v>
      </c>
      <c r="E29" s="24">
        <f>ROUND(D29*0.338,0)-1</f>
        <v>1194</v>
      </c>
      <c r="F29" s="24">
        <f t="shared" si="0"/>
        <v>71</v>
      </c>
      <c r="G29" s="24"/>
      <c r="H29" s="1">
        <v>0.6</v>
      </c>
    </row>
    <row r="30" spans="1:8" x14ac:dyDescent="0.25">
      <c r="A30" s="1" t="s">
        <v>914</v>
      </c>
      <c r="B30" s="1" t="s">
        <v>915</v>
      </c>
      <c r="C30" s="24">
        <v>4000</v>
      </c>
      <c r="D30" s="24">
        <f t="shared" si="1"/>
        <v>2946</v>
      </c>
      <c r="E30" s="24">
        <f>ROUND(D30*0.338,0)-1</f>
        <v>995</v>
      </c>
      <c r="F30" s="24">
        <f t="shared" si="0"/>
        <v>59</v>
      </c>
      <c r="G30" s="24"/>
      <c r="H30" s="1">
        <v>0.5</v>
      </c>
    </row>
    <row r="31" spans="1:8" x14ac:dyDescent="0.25">
      <c r="A31" s="1" t="s">
        <v>916</v>
      </c>
      <c r="B31" s="1" t="s">
        <v>917</v>
      </c>
      <c r="C31" s="24">
        <v>6400</v>
      </c>
      <c r="D31" s="24">
        <f t="shared" si="1"/>
        <v>4713</v>
      </c>
      <c r="E31" s="24">
        <f t="shared" si="2"/>
        <v>1593</v>
      </c>
      <c r="F31" s="24">
        <f t="shared" si="0"/>
        <v>94</v>
      </c>
      <c r="G31" s="24"/>
      <c r="H31" s="1">
        <v>0.8</v>
      </c>
    </row>
    <row r="32" spans="1:8" x14ac:dyDescent="0.25">
      <c r="A32" s="1" t="s">
        <v>918</v>
      </c>
      <c r="B32" s="1" t="s">
        <v>919</v>
      </c>
      <c r="C32" s="24">
        <v>10400</v>
      </c>
      <c r="D32" s="24">
        <f t="shared" si="1"/>
        <v>7658</v>
      </c>
      <c r="E32" s="24">
        <f>ROUND(D32*0.338,0)+1</f>
        <v>2589</v>
      </c>
      <c r="F32" s="24">
        <f t="shared" si="0"/>
        <v>153</v>
      </c>
      <c r="G32" s="24"/>
      <c r="H32" s="1">
        <v>1.3</v>
      </c>
    </row>
    <row r="33" spans="1:8" x14ac:dyDescent="0.25">
      <c r="A33" s="1" t="s">
        <v>920</v>
      </c>
      <c r="B33" s="1" t="s">
        <v>921</v>
      </c>
      <c r="C33" s="24">
        <v>12000</v>
      </c>
      <c r="D33" s="24">
        <f t="shared" si="1"/>
        <v>8837</v>
      </c>
      <c r="E33" s="24">
        <f>ROUND(D33*0.338,0)-1</f>
        <v>2986</v>
      </c>
      <c r="F33" s="24">
        <f t="shared" si="0"/>
        <v>177</v>
      </c>
      <c r="G33" s="24"/>
      <c r="H33" s="1">
        <v>1.5</v>
      </c>
    </row>
    <row r="34" spans="1:8" x14ac:dyDescent="0.25">
      <c r="A34" s="1" t="s">
        <v>922</v>
      </c>
      <c r="B34" s="1" t="s">
        <v>923</v>
      </c>
      <c r="C34" s="24">
        <v>2400</v>
      </c>
      <c r="D34" s="24">
        <f t="shared" si="1"/>
        <v>1767</v>
      </c>
      <c r="E34" s="24">
        <f>ROUND(D34*0.338,0)+1</f>
        <v>598</v>
      </c>
      <c r="F34" s="24">
        <f t="shared" si="0"/>
        <v>35</v>
      </c>
      <c r="G34" s="24"/>
      <c r="H34" s="1">
        <v>0.3</v>
      </c>
    </row>
    <row r="35" spans="1:8" x14ac:dyDescent="0.25">
      <c r="A35" s="1" t="s">
        <v>924</v>
      </c>
      <c r="B35" s="1" t="s">
        <v>925</v>
      </c>
      <c r="C35" s="24">
        <v>2400</v>
      </c>
      <c r="D35" s="24">
        <f t="shared" si="1"/>
        <v>1767</v>
      </c>
      <c r="E35" s="24">
        <f>ROUND(D35*0.338,0)+1</f>
        <v>598</v>
      </c>
      <c r="F35" s="24">
        <f t="shared" si="0"/>
        <v>35</v>
      </c>
      <c r="G35" s="24"/>
      <c r="H35" s="1">
        <v>0.3</v>
      </c>
    </row>
    <row r="36" spans="1:8" x14ac:dyDescent="0.25">
      <c r="A36" s="1" t="s">
        <v>926</v>
      </c>
      <c r="B36" s="1" t="s">
        <v>927</v>
      </c>
      <c r="C36" s="24">
        <v>7840</v>
      </c>
      <c r="D36" s="24">
        <f t="shared" si="1"/>
        <v>5773</v>
      </c>
      <c r="E36" s="24">
        <f>ROUND(D36*0.338,0)+1</f>
        <v>1952</v>
      </c>
      <c r="F36" s="24">
        <f t="shared" si="0"/>
        <v>115</v>
      </c>
      <c r="G36" s="24"/>
      <c r="H36" s="1">
        <v>0.98000000000000032</v>
      </c>
    </row>
    <row r="37" spans="1:8" x14ac:dyDescent="0.25">
      <c r="A37" s="1" t="s">
        <v>928</v>
      </c>
      <c r="B37" s="1" t="s">
        <v>929</v>
      </c>
      <c r="C37" s="24">
        <v>4000</v>
      </c>
      <c r="D37" s="24">
        <f t="shared" si="1"/>
        <v>2946</v>
      </c>
      <c r="E37" s="24">
        <f>ROUND(D37*0.338,0)-1</f>
        <v>995</v>
      </c>
      <c r="F37" s="24">
        <f t="shared" si="0"/>
        <v>59</v>
      </c>
      <c r="G37" s="24"/>
      <c r="H37" s="1">
        <v>0.49999999999999994</v>
      </c>
    </row>
    <row r="38" spans="1:8" x14ac:dyDescent="0.25">
      <c r="A38" s="1" t="s">
        <v>930</v>
      </c>
      <c r="B38" s="1" t="s">
        <v>931</v>
      </c>
      <c r="C38" s="24">
        <v>2400</v>
      </c>
      <c r="D38" s="24">
        <f t="shared" si="1"/>
        <v>1767</v>
      </c>
      <c r="E38" s="24">
        <f>ROUND(D38*0.338,0)+1</f>
        <v>598</v>
      </c>
      <c r="F38" s="24">
        <f t="shared" si="0"/>
        <v>35</v>
      </c>
      <c r="G38" s="24"/>
      <c r="H38" s="1">
        <v>0.3</v>
      </c>
    </row>
    <row r="39" spans="1:8" x14ac:dyDescent="0.25">
      <c r="A39" s="1" t="s">
        <v>932</v>
      </c>
      <c r="B39" s="1" t="s">
        <v>933</v>
      </c>
      <c r="C39" s="24">
        <v>4320</v>
      </c>
      <c r="D39" s="24">
        <f t="shared" si="1"/>
        <v>3181</v>
      </c>
      <c r="E39" s="24">
        <f t="shared" si="2"/>
        <v>1075</v>
      </c>
      <c r="F39" s="24">
        <f t="shared" si="0"/>
        <v>64</v>
      </c>
      <c r="G39" s="24"/>
      <c r="H39" s="1">
        <v>0.54</v>
      </c>
    </row>
    <row r="40" spans="1:8" x14ac:dyDescent="0.25">
      <c r="A40" s="1" t="s">
        <v>934</v>
      </c>
      <c r="B40" s="1" t="s">
        <v>935</v>
      </c>
      <c r="C40" s="24">
        <v>8000</v>
      </c>
      <c r="D40" s="24">
        <f t="shared" si="1"/>
        <v>5891</v>
      </c>
      <c r="E40" s="24">
        <f t="shared" si="2"/>
        <v>1991</v>
      </c>
      <c r="F40" s="24">
        <f t="shared" si="0"/>
        <v>118</v>
      </c>
      <c r="G40" s="24"/>
      <c r="H40" s="1">
        <v>1</v>
      </c>
    </row>
    <row r="41" spans="1:8" x14ac:dyDescent="0.25">
      <c r="A41" s="1" t="s">
        <v>936</v>
      </c>
      <c r="B41" s="1" t="s">
        <v>937</v>
      </c>
      <c r="C41" s="24">
        <v>6240</v>
      </c>
      <c r="D41" s="24">
        <f t="shared" si="1"/>
        <v>4595</v>
      </c>
      <c r="E41" s="24">
        <f t="shared" si="2"/>
        <v>1553</v>
      </c>
      <c r="F41" s="24">
        <f t="shared" si="0"/>
        <v>92</v>
      </c>
      <c r="G41" s="24"/>
      <c r="H41" s="1">
        <v>0.78000000000000014</v>
      </c>
    </row>
    <row r="42" spans="1:8" x14ac:dyDescent="0.25">
      <c r="A42" s="1" t="s">
        <v>938</v>
      </c>
      <c r="B42" s="1" t="s">
        <v>939</v>
      </c>
      <c r="C42" s="24">
        <v>12240</v>
      </c>
      <c r="D42" s="24">
        <f t="shared" si="1"/>
        <v>9013</v>
      </c>
      <c r="E42" s="24">
        <f>ROUND(D42*0.338,0)+1</f>
        <v>3047</v>
      </c>
      <c r="F42" s="24">
        <f t="shared" si="0"/>
        <v>180</v>
      </c>
      <c r="G42" s="24"/>
      <c r="H42" s="1">
        <v>1.5300000000000007</v>
      </c>
    </row>
    <row r="43" spans="1:8" x14ac:dyDescent="0.25">
      <c r="A43" s="1" t="s">
        <v>940</v>
      </c>
      <c r="B43" s="1" t="s">
        <v>941</v>
      </c>
      <c r="C43" s="24">
        <v>16000</v>
      </c>
      <c r="D43" s="24">
        <f t="shared" si="1"/>
        <v>11782</v>
      </c>
      <c r="E43" s="24">
        <f t="shared" si="2"/>
        <v>3982</v>
      </c>
      <c r="F43" s="24">
        <f t="shared" si="0"/>
        <v>236</v>
      </c>
      <c r="G43" s="24"/>
      <c r="H43" s="1">
        <v>2.0000000000000009</v>
      </c>
    </row>
    <row r="44" spans="1:8" x14ac:dyDescent="0.25">
      <c r="A44" s="1" t="s">
        <v>942</v>
      </c>
      <c r="B44" s="1" t="s">
        <v>943</v>
      </c>
      <c r="C44" s="24">
        <v>7840</v>
      </c>
      <c r="D44" s="24">
        <f t="shared" si="1"/>
        <v>5773</v>
      </c>
      <c r="E44" s="24">
        <f>ROUND(D44*0.338,0)+1</f>
        <v>1952</v>
      </c>
      <c r="F44" s="24">
        <f t="shared" si="0"/>
        <v>115</v>
      </c>
      <c r="G44" s="24"/>
      <c r="H44" s="1">
        <v>0.98</v>
      </c>
    </row>
    <row r="45" spans="1:8" x14ac:dyDescent="0.25">
      <c r="A45" s="1" t="s">
        <v>944</v>
      </c>
      <c r="B45" s="1" t="s">
        <v>945</v>
      </c>
      <c r="C45" s="24">
        <v>45840</v>
      </c>
      <c r="D45" s="24">
        <f t="shared" si="1"/>
        <v>33756</v>
      </c>
      <c r="E45" s="24">
        <f>ROUND(D45*0.338,0)-1</f>
        <v>11409</v>
      </c>
      <c r="F45" s="24">
        <f t="shared" si="0"/>
        <v>675</v>
      </c>
      <c r="G45" s="24"/>
      <c r="H45" s="1">
        <v>5.7300000000000013</v>
      </c>
    </row>
    <row r="46" spans="1:8" x14ac:dyDescent="0.25">
      <c r="A46" s="1" t="s">
        <v>946</v>
      </c>
      <c r="B46" s="1" t="s">
        <v>947</v>
      </c>
      <c r="C46" s="24">
        <v>12000</v>
      </c>
      <c r="D46" s="24">
        <f t="shared" si="1"/>
        <v>8837</v>
      </c>
      <c r="E46" s="24">
        <f>ROUND(D46*0.338,0)-1</f>
        <v>2986</v>
      </c>
      <c r="F46" s="24">
        <f t="shared" si="0"/>
        <v>177</v>
      </c>
      <c r="G46" s="24"/>
      <c r="H46" s="1">
        <v>1.5</v>
      </c>
    </row>
    <row r="47" spans="1:8" x14ac:dyDescent="0.25">
      <c r="A47" s="1" t="s">
        <v>948</v>
      </c>
      <c r="B47" s="1" t="s">
        <v>949</v>
      </c>
      <c r="C47" s="24">
        <v>4000</v>
      </c>
      <c r="D47" s="24">
        <f t="shared" si="1"/>
        <v>2946</v>
      </c>
      <c r="E47" s="24">
        <f>ROUND(D47*0.338,0)-1</f>
        <v>995</v>
      </c>
      <c r="F47" s="24">
        <f t="shared" si="0"/>
        <v>59</v>
      </c>
      <c r="G47" s="24"/>
      <c r="H47" s="1">
        <v>0.5</v>
      </c>
    </row>
    <row r="48" spans="1:8" x14ac:dyDescent="0.25">
      <c r="A48" s="1" t="s">
        <v>950</v>
      </c>
      <c r="B48" s="1" t="s">
        <v>951</v>
      </c>
      <c r="C48" s="24">
        <v>8000</v>
      </c>
      <c r="D48" s="24">
        <f t="shared" si="1"/>
        <v>5891</v>
      </c>
      <c r="E48" s="24">
        <f t="shared" si="2"/>
        <v>1991</v>
      </c>
      <c r="F48" s="24">
        <f t="shared" si="0"/>
        <v>118</v>
      </c>
      <c r="G48" s="24"/>
      <c r="H48" s="1">
        <v>1</v>
      </c>
    </row>
    <row r="49" spans="1:8" x14ac:dyDescent="0.25">
      <c r="A49" s="1" t="s">
        <v>952</v>
      </c>
      <c r="B49" s="1" t="s">
        <v>953</v>
      </c>
      <c r="C49" s="24">
        <v>4000</v>
      </c>
      <c r="D49" s="24">
        <f t="shared" si="1"/>
        <v>2946</v>
      </c>
      <c r="E49" s="24">
        <f>ROUND(D49*0.338,0)-1</f>
        <v>995</v>
      </c>
      <c r="F49" s="24">
        <f t="shared" si="0"/>
        <v>59</v>
      </c>
      <c r="G49" s="24"/>
      <c r="H49" s="1">
        <v>0.5</v>
      </c>
    </row>
    <row r="50" spans="1:8" s="12" customFormat="1" ht="19.899999999999999" customHeight="1" x14ac:dyDescent="0.25">
      <c r="A50" s="39" t="s">
        <v>6</v>
      </c>
      <c r="B50" s="39"/>
      <c r="C50" s="27">
        <f t="shared" ref="C50:H50" si="3">SUM(C3:C49)</f>
        <v>460160</v>
      </c>
      <c r="D50" s="27">
        <f t="shared" si="3"/>
        <v>338856</v>
      </c>
      <c r="E50" s="27">
        <f t="shared" si="3"/>
        <v>114525</v>
      </c>
      <c r="F50" s="27">
        <f t="shared" si="3"/>
        <v>6779</v>
      </c>
      <c r="G50" s="27">
        <f t="shared" si="3"/>
        <v>0</v>
      </c>
      <c r="H50" s="11">
        <f t="shared" si="3"/>
        <v>57.519999999999989</v>
      </c>
    </row>
    <row r="51" spans="1:8" x14ac:dyDescent="0.25">
      <c r="A51" s="7" t="s">
        <v>102</v>
      </c>
      <c r="B51" s="7"/>
      <c r="C51" s="28">
        <f>C50+G50</f>
        <v>460160</v>
      </c>
      <c r="D51" s="29"/>
      <c r="E51" s="29"/>
      <c r="F51" s="29"/>
      <c r="G51" s="29"/>
      <c r="H51" s="7"/>
    </row>
  </sheetData>
  <mergeCells count="2">
    <mergeCell ref="A1:G1"/>
    <mergeCell ref="A50:B5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EC38-A3A5-44FD-BE78-5C2D2B999993}">
  <dimension ref="A1:F20"/>
  <sheetViews>
    <sheetView tabSelected="1" workbookViewId="0">
      <selection activeCell="A2" sqref="A1:A1048576"/>
    </sheetView>
  </sheetViews>
  <sheetFormatPr defaultRowHeight="15" x14ac:dyDescent="0.25"/>
  <cols>
    <col min="1" max="1" width="14" style="9" customWidth="1"/>
    <col min="2" max="2" width="70.7109375" style="9" customWidth="1"/>
    <col min="3" max="3" width="9.85546875" style="16" bestFit="1" customWidth="1"/>
    <col min="4" max="6" width="8.42578125" style="9" customWidth="1"/>
    <col min="7" max="255" width="9.140625" style="9"/>
    <col min="256" max="256" width="4.5703125" style="9" customWidth="1"/>
    <col min="257" max="257" width="14" style="9" customWidth="1"/>
    <col min="258" max="258" width="70.7109375" style="9" customWidth="1"/>
    <col min="259" max="259" width="9.85546875" style="9" bestFit="1" customWidth="1"/>
    <col min="260" max="262" width="8.42578125" style="9" customWidth="1"/>
    <col min="263" max="511" width="9.140625" style="9"/>
    <col min="512" max="512" width="4.5703125" style="9" customWidth="1"/>
    <col min="513" max="513" width="14" style="9" customWidth="1"/>
    <col min="514" max="514" width="70.7109375" style="9" customWidth="1"/>
    <col min="515" max="515" width="9.85546875" style="9" bestFit="1" customWidth="1"/>
    <col min="516" max="518" width="8.42578125" style="9" customWidth="1"/>
    <col min="519" max="767" width="9.140625" style="9"/>
    <col min="768" max="768" width="4.5703125" style="9" customWidth="1"/>
    <col min="769" max="769" width="14" style="9" customWidth="1"/>
    <col min="770" max="770" width="70.7109375" style="9" customWidth="1"/>
    <col min="771" max="771" width="9.85546875" style="9" bestFit="1" customWidth="1"/>
    <col min="772" max="774" width="8.42578125" style="9" customWidth="1"/>
    <col min="775" max="1023" width="9.140625" style="9"/>
    <col min="1024" max="1024" width="4.5703125" style="9" customWidth="1"/>
    <col min="1025" max="1025" width="14" style="9" customWidth="1"/>
    <col min="1026" max="1026" width="70.7109375" style="9" customWidth="1"/>
    <col min="1027" max="1027" width="9.85546875" style="9" bestFit="1" customWidth="1"/>
    <col min="1028" max="1030" width="8.42578125" style="9" customWidth="1"/>
    <col min="1031" max="1279" width="9.140625" style="9"/>
    <col min="1280" max="1280" width="4.5703125" style="9" customWidth="1"/>
    <col min="1281" max="1281" width="14" style="9" customWidth="1"/>
    <col min="1282" max="1282" width="70.7109375" style="9" customWidth="1"/>
    <col min="1283" max="1283" width="9.85546875" style="9" bestFit="1" customWidth="1"/>
    <col min="1284" max="1286" width="8.42578125" style="9" customWidth="1"/>
    <col min="1287" max="1535" width="9.140625" style="9"/>
    <col min="1536" max="1536" width="4.5703125" style="9" customWidth="1"/>
    <col min="1537" max="1537" width="14" style="9" customWidth="1"/>
    <col min="1538" max="1538" width="70.7109375" style="9" customWidth="1"/>
    <col min="1539" max="1539" width="9.85546875" style="9" bestFit="1" customWidth="1"/>
    <col min="1540" max="1542" width="8.42578125" style="9" customWidth="1"/>
    <col min="1543" max="1791" width="9.140625" style="9"/>
    <col min="1792" max="1792" width="4.5703125" style="9" customWidth="1"/>
    <col min="1793" max="1793" width="14" style="9" customWidth="1"/>
    <col min="1794" max="1794" width="70.7109375" style="9" customWidth="1"/>
    <col min="1795" max="1795" width="9.85546875" style="9" bestFit="1" customWidth="1"/>
    <col min="1796" max="1798" width="8.42578125" style="9" customWidth="1"/>
    <col min="1799" max="2047" width="9.140625" style="9"/>
    <col min="2048" max="2048" width="4.5703125" style="9" customWidth="1"/>
    <col min="2049" max="2049" width="14" style="9" customWidth="1"/>
    <col min="2050" max="2050" width="70.7109375" style="9" customWidth="1"/>
    <col min="2051" max="2051" width="9.85546875" style="9" bestFit="1" customWidth="1"/>
    <col min="2052" max="2054" width="8.42578125" style="9" customWidth="1"/>
    <col min="2055" max="2303" width="9.140625" style="9"/>
    <col min="2304" max="2304" width="4.5703125" style="9" customWidth="1"/>
    <col min="2305" max="2305" width="14" style="9" customWidth="1"/>
    <col min="2306" max="2306" width="70.7109375" style="9" customWidth="1"/>
    <col min="2307" max="2307" width="9.85546875" style="9" bestFit="1" customWidth="1"/>
    <col min="2308" max="2310" width="8.42578125" style="9" customWidth="1"/>
    <col min="2311" max="2559" width="9.140625" style="9"/>
    <col min="2560" max="2560" width="4.5703125" style="9" customWidth="1"/>
    <col min="2561" max="2561" width="14" style="9" customWidth="1"/>
    <col min="2562" max="2562" width="70.7109375" style="9" customWidth="1"/>
    <col min="2563" max="2563" width="9.85546875" style="9" bestFit="1" customWidth="1"/>
    <col min="2564" max="2566" width="8.42578125" style="9" customWidth="1"/>
    <col min="2567" max="2815" width="9.140625" style="9"/>
    <col min="2816" max="2816" width="4.5703125" style="9" customWidth="1"/>
    <col min="2817" max="2817" width="14" style="9" customWidth="1"/>
    <col min="2818" max="2818" width="70.7109375" style="9" customWidth="1"/>
    <col min="2819" max="2819" width="9.85546875" style="9" bestFit="1" customWidth="1"/>
    <col min="2820" max="2822" width="8.42578125" style="9" customWidth="1"/>
    <col min="2823" max="3071" width="9.140625" style="9"/>
    <col min="3072" max="3072" width="4.5703125" style="9" customWidth="1"/>
    <col min="3073" max="3073" width="14" style="9" customWidth="1"/>
    <col min="3074" max="3074" width="70.7109375" style="9" customWidth="1"/>
    <col min="3075" max="3075" width="9.85546875" style="9" bestFit="1" customWidth="1"/>
    <col min="3076" max="3078" width="8.42578125" style="9" customWidth="1"/>
    <col min="3079" max="3327" width="9.140625" style="9"/>
    <col min="3328" max="3328" width="4.5703125" style="9" customWidth="1"/>
    <col min="3329" max="3329" width="14" style="9" customWidth="1"/>
    <col min="3330" max="3330" width="70.7109375" style="9" customWidth="1"/>
    <col min="3331" max="3331" width="9.85546875" style="9" bestFit="1" customWidth="1"/>
    <col min="3332" max="3334" width="8.42578125" style="9" customWidth="1"/>
    <col min="3335" max="3583" width="9.140625" style="9"/>
    <col min="3584" max="3584" width="4.5703125" style="9" customWidth="1"/>
    <col min="3585" max="3585" width="14" style="9" customWidth="1"/>
    <col min="3586" max="3586" width="70.7109375" style="9" customWidth="1"/>
    <col min="3587" max="3587" width="9.85546875" style="9" bestFit="1" customWidth="1"/>
    <col min="3588" max="3590" width="8.42578125" style="9" customWidth="1"/>
    <col min="3591" max="3839" width="9.140625" style="9"/>
    <col min="3840" max="3840" width="4.5703125" style="9" customWidth="1"/>
    <col min="3841" max="3841" width="14" style="9" customWidth="1"/>
    <col min="3842" max="3842" width="70.7109375" style="9" customWidth="1"/>
    <col min="3843" max="3843" width="9.85546875" style="9" bestFit="1" customWidth="1"/>
    <col min="3844" max="3846" width="8.42578125" style="9" customWidth="1"/>
    <col min="3847" max="4095" width="9.140625" style="9"/>
    <col min="4096" max="4096" width="4.5703125" style="9" customWidth="1"/>
    <col min="4097" max="4097" width="14" style="9" customWidth="1"/>
    <col min="4098" max="4098" width="70.7109375" style="9" customWidth="1"/>
    <col min="4099" max="4099" width="9.85546875" style="9" bestFit="1" customWidth="1"/>
    <col min="4100" max="4102" width="8.42578125" style="9" customWidth="1"/>
    <col min="4103" max="4351" width="9.140625" style="9"/>
    <col min="4352" max="4352" width="4.5703125" style="9" customWidth="1"/>
    <col min="4353" max="4353" width="14" style="9" customWidth="1"/>
    <col min="4354" max="4354" width="70.7109375" style="9" customWidth="1"/>
    <col min="4355" max="4355" width="9.85546875" style="9" bestFit="1" customWidth="1"/>
    <col min="4356" max="4358" width="8.42578125" style="9" customWidth="1"/>
    <col min="4359" max="4607" width="9.140625" style="9"/>
    <col min="4608" max="4608" width="4.5703125" style="9" customWidth="1"/>
    <col min="4609" max="4609" width="14" style="9" customWidth="1"/>
    <col min="4610" max="4610" width="70.7109375" style="9" customWidth="1"/>
    <col min="4611" max="4611" width="9.85546875" style="9" bestFit="1" customWidth="1"/>
    <col min="4612" max="4614" width="8.42578125" style="9" customWidth="1"/>
    <col min="4615" max="4863" width="9.140625" style="9"/>
    <col min="4864" max="4864" width="4.5703125" style="9" customWidth="1"/>
    <col min="4865" max="4865" width="14" style="9" customWidth="1"/>
    <col min="4866" max="4866" width="70.7109375" style="9" customWidth="1"/>
    <col min="4867" max="4867" width="9.85546875" style="9" bestFit="1" customWidth="1"/>
    <col min="4868" max="4870" width="8.42578125" style="9" customWidth="1"/>
    <col min="4871" max="5119" width="9.140625" style="9"/>
    <col min="5120" max="5120" width="4.5703125" style="9" customWidth="1"/>
    <col min="5121" max="5121" width="14" style="9" customWidth="1"/>
    <col min="5122" max="5122" width="70.7109375" style="9" customWidth="1"/>
    <col min="5123" max="5123" width="9.85546875" style="9" bestFit="1" customWidth="1"/>
    <col min="5124" max="5126" width="8.42578125" style="9" customWidth="1"/>
    <col min="5127" max="5375" width="9.140625" style="9"/>
    <col min="5376" max="5376" width="4.5703125" style="9" customWidth="1"/>
    <col min="5377" max="5377" width="14" style="9" customWidth="1"/>
    <col min="5378" max="5378" width="70.7109375" style="9" customWidth="1"/>
    <col min="5379" max="5379" width="9.85546875" style="9" bestFit="1" customWidth="1"/>
    <col min="5380" max="5382" width="8.42578125" style="9" customWidth="1"/>
    <col min="5383" max="5631" width="9.140625" style="9"/>
    <col min="5632" max="5632" width="4.5703125" style="9" customWidth="1"/>
    <col min="5633" max="5633" width="14" style="9" customWidth="1"/>
    <col min="5634" max="5634" width="70.7109375" style="9" customWidth="1"/>
    <col min="5635" max="5635" width="9.85546875" style="9" bestFit="1" customWidth="1"/>
    <col min="5636" max="5638" width="8.42578125" style="9" customWidth="1"/>
    <col min="5639" max="5887" width="9.140625" style="9"/>
    <col min="5888" max="5888" width="4.5703125" style="9" customWidth="1"/>
    <col min="5889" max="5889" width="14" style="9" customWidth="1"/>
    <col min="5890" max="5890" width="70.7109375" style="9" customWidth="1"/>
    <col min="5891" max="5891" width="9.85546875" style="9" bestFit="1" customWidth="1"/>
    <col min="5892" max="5894" width="8.42578125" style="9" customWidth="1"/>
    <col min="5895" max="6143" width="9.140625" style="9"/>
    <col min="6144" max="6144" width="4.5703125" style="9" customWidth="1"/>
    <col min="6145" max="6145" width="14" style="9" customWidth="1"/>
    <col min="6146" max="6146" width="70.7109375" style="9" customWidth="1"/>
    <col min="6147" max="6147" width="9.85546875" style="9" bestFit="1" customWidth="1"/>
    <col min="6148" max="6150" width="8.42578125" style="9" customWidth="1"/>
    <col min="6151" max="6399" width="9.140625" style="9"/>
    <col min="6400" max="6400" width="4.5703125" style="9" customWidth="1"/>
    <col min="6401" max="6401" width="14" style="9" customWidth="1"/>
    <col min="6402" max="6402" width="70.7109375" style="9" customWidth="1"/>
    <col min="6403" max="6403" width="9.85546875" style="9" bestFit="1" customWidth="1"/>
    <col min="6404" max="6406" width="8.42578125" style="9" customWidth="1"/>
    <col min="6407" max="6655" width="9.140625" style="9"/>
    <col min="6656" max="6656" width="4.5703125" style="9" customWidth="1"/>
    <col min="6657" max="6657" width="14" style="9" customWidth="1"/>
    <col min="6658" max="6658" width="70.7109375" style="9" customWidth="1"/>
    <col min="6659" max="6659" width="9.85546875" style="9" bestFit="1" customWidth="1"/>
    <col min="6660" max="6662" width="8.42578125" style="9" customWidth="1"/>
    <col min="6663" max="6911" width="9.140625" style="9"/>
    <col min="6912" max="6912" width="4.5703125" style="9" customWidth="1"/>
    <col min="6913" max="6913" width="14" style="9" customWidth="1"/>
    <col min="6914" max="6914" width="70.7109375" style="9" customWidth="1"/>
    <col min="6915" max="6915" width="9.85546875" style="9" bestFit="1" customWidth="1"/>
    <col min="6916" max="6918" width="8.42578125" style="9" customWidth="1"/>
    <col min="6919" max="7167" width="9.140625" style="9"/>
    <col min="7168" max="7168" width="4.5703125" style="9" customWidth="1"/>
    <col min="7169" max="7169" width="14" style="9" customWidth="1"/>
    <col min="7170" max="7170" width="70.7109375" style="9" customWidth="1"/>
    <col min="7171" max="7171" width="9.85546875" style="9" bestFit="1" customWidth="1"/>
    <col min="7172" max="7174" width="8.42578125" style="9" customWidth="1"/>
    <col min="7175" max="7423" width="9.140625" style="9"/>
    <col min="7424" max="7424" width="4.5703125" style="9" customWidth="1"/>
    <col min="7425" max="7425" width="14" style="9" customWidth="1"/>
    <col min="7426" max="7426" width="70.7109375" style="9" customWidth="1"/>
    <col min="7427" max="7427" width="9.85546875" style="9" bestFit="1" customWidth="1"/>
    <col min="7428" max="7430" width="8.42578125" style="9" customWidth="1"/>
    <col min="7431" max="7679" width="9.140625" style="9"/>
    <col min="7680" max="7680" width="4.5703125" style="9" customWidth="1"/>
    <col min="7681" max="7681" width="14" style="9" customWidth="1"/>
    <col min="7682" max="7682" width="70.7109375" style="9" customWidth="1"/>
    <col min="7683" max="7683" width="9.85546875" style="9" bestFit="1" customWidth="1"/>
    <col min="7684" max="7686" width="8.42578125" style="9" customWidth="1"/>
    <col min="7687" max="7935" width="9.140625" style="9"/>
    <col min="7936" max="7936" width="4.5703125" style="9" customWidth="1"/>
    <col min="7937" max="7937" width="14" style="9" customWidth="1"/>
    <col min="7938" max="7938" width="70.7109375" style="9" customWidth="1"/>
    <col min="7939" max="7939" width="9.85546875" style="9" bestFit="1" customWidth="1"/>
    <col min="7940" max="7942" width="8.42578125" style="9" customWidth="1"/>
    <col min="7943" max="8191" width="9.140625" style="9"/>
    <col min="8192" max="8192" width="4.5703125" style="9" customWidth="1"/>
    <col min="8193" max="8193" width="14" style="9" customWidth="1"/>
    <col min="8194" max="8194" width="70.7109375" style="9" customWidth="1"/>
    <col min="8195" max="8195" width="9.85546875" style="9" bestFit="1" customWidth="1"/>
    <col min="8196" max="8198" width="8.42578125" style="9" customWidth="1"/>
    <col min="8199" max="8447" width="9.140625" style="9"/>
    <col min="8448" max="8448" width="4.5703125" style="9" customWidth="1"/>
    <col min="8449" max="8449" width="14" style="9" customWidth="1"/>
    <col min="8450" max="8450" width="70.7109375" style="9" customWidth="1"/>
    <col min="8451" max="8451" width="9.85546875" style="9" bestFit="1" customWidth="1"/>
    <col min="8452" max="8454" width="8.42578125" style="9" customWidth="1"/>
    <col min="8455" max="8703" width="9.140625" style="9"/>
    <col min="8704" max="8704" width="4.5703125" style="9" customWidth="1"/>
    <col min="8705" max="8705" width="14" style="9" customWidth="1"/>
    <col min="8706" max="8706" width="70.7109375" style="9" customWidth="1"/>
    <col min="8707" max="8707" width="9.85546875" style="9" bestFit="1" customWidth="1"/>
    <col min="8708" max="8710" width="8.42578125" style="9" customWidth="1"/>
    <col min="8711" max="8959" width="9.140625" style="9"/>
    <col min="8960" max="8960" width="4.5703125" style="9" customWidth="1"/>
    <col min="8961" max="8961" width="14" style="9" customWidth="1"/>
    <col min="8962" max="8962" width="70.7109375" style="9" customWidth="1"/>
    <col min="8963" max="8963" width="9.85546875" style="9" bestFit="1" customWidth="1"/>
    <col min="8964" max="8966" width="8.42578125" style="9" customWidth="1"/>
    <col min="8967" max="9215" width="9.140625" style="9"/>
    <col min="9216" max="9216" width="4.5703125" style="9" customWidth="1"/>
    <col min="9217" max="9217" width="14" style="9" customWidth="1"/>
    <col min="9218" max="9218" width="70.7109375" style="9" customWidth="1"/>
    <col min="9219" max="9219" width="9.85546875" style="9" bestFit="1" customWidth="1"/>
    <col min="9220" max="9222" width="8.42578125" style="9" customWidth="1"/>
    <col min="9223" max="9471" width="9.140625" style="9"/>
    <col min="9472" max="9472" width="4.5703125" style="9" customWidth="1"/>
    <col min="9473" max="9473" width="14" style="9" customWidth="1"/>
    <col min="9474" max="9474" width="70.7109375" style="9" customWidth="1"/>
    <col min="9475" max="9475" width="9.85546875" style="9" bestFit="1" customWidth="1"/>
    <col min="9476" max="9478" width="8.42578125" style="9" customWidth="1"/>
    <col min="9479" max="9727" width="9.140625" style="9"/>
    <col min="9728" max="9728" width="4.5703125" style="9" customWidth="1"/>
    <col min="9729" max="9729" width="14" style="9" customWidth="1"/>
    <col min="9730" max="9730" width="70.7109375" style="9" customWidth="1"/>
    <col min="9731" max="9731" width="9.85546875" style="9" bestFit="1" customWidth="1"/>
    <col min="9732" max="9734" width="8.42578125" style="9" customWidth="1"/>
    <col min="9735" max="9983" width="9.140625" style="9"/>
    <col min="9984" max="9984" width="4.5703125" style="9" customWidth="1"/>
    <col min="9985" max="9985" width="14" style="9" customWidth="1"/>
    <col min="9986" max="9986" width="70.7109375" style="9" customWidth="1"/>
    <col min="9987" max="9987" width="9.85546875" style="9" bestFit="1" customWidth="1"/>
    <col min="9988" max="9990" width="8.42578125" style="9" customWidth="1"/>
    <col min="9991" max="10239" width="9.140625" style="9"/>
    <col min="10240" max="10240" width="4.5703125" style="9" customWidth="1"/>
    <col min="10241" max="10241" width="14" style="9" customWidth="1"/>
    <col min="10242" max="10242" width="70.7109375" style="9" customWidth="1"/>
    <col min="10243" max="10243" width="9.85546875" style="9" bestFit="1" customWidth="1"/>
    <col min="10244" max="10246" width="8.42578125" style="9" customWidth="1"/>
    <col min="10247" max="10495" width="9.140625" style="9"/>
    <col min="10496" max="10496" width="4.5703125" style="9" customWidth="1"/>
    <col min="10497" max="10497" width="14" style="9" customWidth="1"/>
    <col min="10498" max="10498" width="70.7109375" style="9" customWidth="1"/>
    <col min="10499" max="10499" width="9.85546875" style="9" bestFit="1" customWidth="1"/>
    <col min="10500" max="10502" width="8.42578125" style="9" customWidth="1"/>
    <col min="10503" max="10751" width="9.140625" style="9"/>
    <col min="10752" max="10752" width="4.5703125" style="9" customWidth="1"/>
    <col min="10753" max="10753" width="14" style="9" customWidth="1"/>
    <col min="10754" max="10754" width="70.7109375" style="9" customWidth="1"/>
    <col min="10755" max="10755" width="9.85546875" style="9" bestFit="1" customWidth="1"/>
    <col min="10756" max="10758" width="8.42578125" style="9" customWidth="1"/>
    <col min="10759" max="11007" width="9.140625" style="9"/>
    <col min="11008" max="11008" width="4.5703125" style="9" customWidth="1"/>
    <col min="11009" max="11009" width="14" style="9" customWidth="1"/>
    <col min="11010" max="11010" width="70.7109375" style="9" customWidth="1"/>
    <col min="11011" max="11011" width="9.85546875" style="9" bestFit="1" customWidth="1"/>
    <col min="11012" max="11014" width="8.42578125" style="9" customWidth="1"/>
    <col min="11015" max="11263" width="9.140625" style="9"/>
    <col min="11264" max="11264" width="4.5703125" style="9" customWidth="1"/>
    <col min="11265" max="11265" width="14" style="9" customWidth="1"/>
    <col min="11266" max="11266" width="70.7109375" style="9" customWidth="1"/>
    <col min="11267" max="11267" width="9.85546875" style="9" bestFit="1" customWidth="1"/>
    <col min="11268" max="11270" width="8.42578125" style="9" customWidth="1"/>
    <col min="11271" max="11519" width="9.140625" style="9"/>
    <col min="11520" max="11520" width="4.5703125" style="9" customWidth="1"/>
    <col min="11521" max="11521" width="14" style="9" customWidth="1"/>
    <col min="11522" max="11522" width="70.7109375" style="9" customWidth="1"/>
    <col min="11523" max="11523" width="9.85546875" style="9" bestFit="1" customWidth="1"/>
    <col min="11524" max="11526" width="8.42578125" style="9" customWidth="1"/>
    <col min="11527" max="11775" width="9.140625" style="9"/>
    <col min="11776" max="11776" width="4.5703125" style="9" customWidth="1"/>
    <col min="11777" max="11777" width="14" style="9" customWidth="1"/>
    <col min="11778" max="11778" width="70.7109375" style="9" customWidth="1"/>
    <col min="11779" max="11779" width="9.85546875" style="9" bestFit="1" customWidth="1"/>
    <col min="11780" max="11782" width="8.42578125" style="9" customWidth="1"/>
    <col min="11783" max="12031" width="9.140625" style="9"/>
    <col min="12032" max="12032" width="4.5703125" style="9" customWidth="1"/>
    <col min="12033" max="12033" width="14" style="9" customWidth="1"/>
    <col min="12034" max="12034" width="70.7109375" style="9" customWidth="1"/>
    <col min="12035" max="12035" width="9.85546875" style="9" bestFit="1" customWidth="1"/>
    <col min="12036" max="12038" width="8.42578125" style="9" customWidth="1"/>
    <col min="12039" max="12287" width="9.140625" style="9"/>
    <col min="12288" max="12288" width="4.5703125" style="9" customWidth="1"/>
    <col min="12289" max="12289" width="14" style="9" customWidth="1"/>
    <col min="12290" max="12290" width="70.7109375" style="9" customWidth="1"/>
    <col min="12291" max="12291" width="9.85546875" style="9" bestFit="1" customWidth="1"/>
    <col min="12292" max="12294" width="8.42578125" style="9" customWidth="1"/>
    <col min="12295" max="12543" width="9.140625" style="9"/>
    <col min="12544" max="12544" width="4.5703125" style="9" customWidth="1"/>
    <col min="12545" max="12545" width="14" style="9" customWidth="1"/>
    <col min="12546" max="12546" width="70.7109375" style="9" customWidth="1"/>
    <col min="12547" max="12547" width="9.85546875" style="9" bestFit="1" customWidth="1"/>
    <col min="12548" max="12550" width="8.42578125" style="9" customWidth="1"/>
    <col min="12551" max="12799" width="9.140625" style="9"/>
    <col min="12800" max="12800" width="4.5703125" style="9" customWidth="1"/>
    <col min="12801" max="12801" width="14" style="9" customWidth="1"/>
    <col min="12802" max="12802" width="70.7109375" style="9" customWidth="1"/>
    <col min="12803" max="12803" width="9.85546875" style="9" bestFit="1" customWidth="1"/>
    <col min="12804" max="12806" width="8.42578125" style="9" customWidth="1"/>
    <col min="12807" max="13055" width="9.140625" style="9"/>
    <col min="13056" max="13056" width="4.5703125" style="9" customWidth="1"/>
    <col min="13057" max="13057" width="14" style="9" customWidth="1"/>
    <col min="13058" max="13058" width="70.7109375" style="9" customWidth="1"/>
    <col min="13059" max="13059" width="9.85546875" style="9" bestFit="1" customWidth="1"/>
    <col min="13060" max="13062" width="8.42578125" style="9" customWidth="1"/>
    <col min="13063" max="13311" width="9.140625" style="9"/>
    <col min="13312" max="13312" width="4.5703125" style="9" customWidth="1"/>
    <col min="13313" max="13313" width="14" style="9" customWidth="1"/>
    <col min="13314" max="13314" width="70.7109375" style="9" customWidth="1"/>
    <col min="13315" max="13315" width="9.85546875" style="9" bestFit="1" customWidth="1"/>
    <col min="13316" max="13318" width="8.42578125" style="9" customWidth="1"/>
    <col min="13319" max="13567" width="9.140625" style="9"/>
    <col min="13568" max="13568" width="4.5703125" style="9" customWidth="1"/>
    <col min="13569" max="13569" width="14" style="9" customWidth="1"/>
    <col min="13570" max="13570" width="70.7109375" style="9" customWidth="1"/>
    <col min="13571" max="13571" width="9.85546875" style="9" bestFit="1" customWidth="1"/>
    <col min="13572" max="13574" width="8.42578125" style="9" customWidth="1"/>
    <col min="13575" max="13823" width="9.140625" style="9"/>
    <col min="13824" max="13824" width="4.5703125" style="9" customWidth="1"/>
    <col min="13825" max="13825" width="14" style="9" customWidth="1"/>
    <col min="13826" max="13826" width="70.7109375" style="9" customWidth="1"/>
    <col min="13827" max="13827" width="9.85546875" style="9" bestFit="1" customWidth="1"/>
    <col min="13828" max="13830" width="8.42578125" style="9" customWidth="1"/>
    <col min="13831" max="14079" width="9.140625" style="9"/>
    <col min="14080" max="14080" width="4.5703125" style="9" customWidth="1"/>
    <col min="14081" max="14081" width="14" style="9" customWidth="1"/>
    <col min="14082" max="14082" width="70.7109375" style="9" customWidth="1"/>
    <col min="14083" max="14083" width="9.85546875" style="9" bestFit="1" customWidth="1"/>
    <col min="14084" max="14086" width="8.42578125" style="9" customWidth="1"/>
    <col min="14087" max="14335" width="9.140625" style="9"/>
    <col min="14336" max="14336" width="4.5703125" style="9" customWidth="1"/>
    <col min="14337" max="14337" width="14" style="9" customWidth="1"/>
    <col min="14338" max="14338" width="70.7109375" style="9" customWidth="1"/>
    <col min="14339" max="14339" width="9.85546875" style="9" bestFit="1" customWidth="1"/>
    <col min="14340" max="14342" width="8.42578125" style="9" customWidth="1"/>
    <col min="14343" max="14591" width="9.140625" style="9"/>
    <col min="14592" max="14592" width="4.5703125" style="9" customWidth="1"/>
    <col min="14593" max="14593" width="14" style="9" customWidth="1"/>
    <col min="14594" max="14594" width="70.7109375" style="9" customWidth="1"/>
    <col min="14595" max="14595" width="9.85546875" style="9" bestFit="1" customWidth="1"/>
    <col min="14596" max="14598" width="8.42578125" style="9" customWidth="1"/>
    <col min="14599" max="14847" width="9.140625" style="9"/>
    <col min="14848" max="14848" width="4.5703125" style="9" customWidth="1"/>
    <col min="14849" max="14849" width="14" style="9" customWidth="1"/>
    <col min="14850" max="14850" width="70.7109375" style="9" customWidth="1"/>
    <col min="14851" max="14851" width="9.85546875" style="9" bestFit="1" customWidth="1"/>
    <col min="14852" max="14854" width="8.42578125" style="9" customWidth="1"/>
    <col min="14855" max="15103" width="9.140625" style="9"/>
    <col min="15104" max="15104" width="4.5703125" style="9" customWidth="1"/>
    <col min="15105" max="15105" width="14" style="9" customWidth="1"/>
    <col min="15106" max="15106" width="70.7109375" style="9" customWidth="1"/>
    <col min="15107" max="15107" width="9.85546875" style="9" bestFit="1" customWidth="1"/>
    <col min="15108" max="15110" width="8.42578125" style="9" customWidth="1"/>
    <col min="15111" max="15359" width="9.140625" style="9"/>
    <col min="15360" max="15360" width="4.5703125" style="9" customWidth="1"/>
    <col min="15361" max="15361" width="14" style="9" customWidth="1"/>
    <col min="15362" max="15362" width="70.7109375" style="9" customWidth="1"/>
    <col min="15363" max="15363" width="9.85546875" style="9" bestFit="1" customWidth="1"/>
    <col min="15364" max="15366" width="8.42578125" style="9" customWidth="1"/>
    <col min="15367" max="15615" width="9.140625" style="9"/>
    <col min="15616" max="15616" width="4.5703125" style="9" customWidth="1"/>
    <col min="15617" max="15617" width="14" style="9" customWidth="1"/>
    <col min="15618" max="15618" width="70.7109375" style="9" customWidth="1"/>
    <col min="15619" max="15619" width="9.85546875" style="9" bestFit="1" customWidth="1"/>
    <col min="15620" max="15622" width="8.42578125" style="9" customWidth="1"/>
    <col min="15623" max="15871" width="9.140625" style="9"/>
    <col min="15872" max="15872" width="4.5703125" style="9" customWidth="1"/>
    <col min="15873" max="15873" width="14" style="9" customWidth="1"/>
    <col min="15874" max="15874" width="70.7109375" style="9" customWidth="1"/>
    <col min="15875" max="15875" width="9.85546875" style="9" bestFit="1" customWidth="1"/>
    <col min="15876" max="15878" width="8.42578125" style="9" customWidth="1"/>
    <col min="15879" max="16127" width="9.140625" style="9"/>
    <col min="16128" max="16128" width="4.5703125" style="9" customWidth="1"/>
    <col min="16129" max="16129" width="14" style="9" customWidth="1"/>
    <col min="16130" max="16130" width="70.7109375" style="9" customWidth="1"/>
    <col min="16131" max="16131" width="9.85546875" style="9" bestFit="1" customWidth="1"/>
    <col min="16132" max="16134" width="8.42578125" style="9" customWidth="1"/>
    <col min="16135" max="16384" width="9.140625" style="9"/>
  </cols>
  <sheetData>
    <row r="1" spans="1:6" ht="19.5" x14ac:dyDescent="0.3">
      <c r="A1" s="46" t="s">
        <v>954</v>
      </c>
      <c r="B1" s="47"/>
      <c r="C1" s="47"/>
    </row>
    <row r="2" spans="1:6" s="3" customFormat="1" x14ac:dyDescent="0.25">
      <c r="A2" s="10" t="s">
        <v>0</v>
      </c>
      <c r="B2" s="10" t="s">
        <v>1</v>
      </c>
      <c r="C2" s="23" t="s">
        <v>2</v>
      </c>
      <c r="D2" s="10" t="s">
        <v>100</v>
      </c>
      <c r="E2" s="21"/>
      <c r="F2" s="22"/>
    </row>
    <row r="3" spans="1:6" x14ac:dyDescent="0.25">
      <c r="A3" s="1" t="s">
        <v>955</v>
      </c>
      <c r="B3" s="1" t="s">
        <v>956</v>
      </c>
      <c r="C3" s="24">
        <v>20800</v>
      </c>
      <c r="D3" s="1">
        <v>2.6</v>
      </c>
    </row>
    <row r="4" spans="1:6" x14ac:dyDescent="0.25">
      <c r="A4" s="1" t="s">
        <v>957</v>
      </c>
      <c r="B4" s="1" t="s">
        <v>958</v>
      </c>
      <c r="C4" s="24">
        <v>2400</v>
      </c>
      <c r="D4" s="1">
        <v>0.3</v>
      </c>
    </row>
    <row r="5" spans="1:6" x14ac:dyDescent="0.25">
      <c r="A5" s="1" t="s">
        <v>959</v>
      </c>
      <c r="B5" s="1" t="s">
        <v>960</v>
      </c>
      <c r="C5" s="24">
        <v>26400</v>
      </c>
      <c r="D5" s="1">
        <v>3.3</v>
      </c>
    </row>
    <row r="6" spans="1:6" x14ac:dyDescent="0.25">
      <c r="A6" s="1" t="s">
        <v>961</v>
      </c>
      <c r="B6" s="1" t="s">
        <v>962</v>
      </c>
      <c r="C6" s="24">
        <v>17600</v>
      </c>
      <c r="D6" s="1">
        <v>2.2000000000000002</v>
      </c>
    </row>
    <row r="7" spans="1:6" x14ac:dyDescent="0.25">
      <c r="A7" s="1" t="s">
        <v>963</v>
      </c>
      <c r="B7" s="1" t="s">
        <v>988</v>
      </c>
      <c r="C7" s="24">
        <v>4000</v>
      </c>
      <c r="D7" s="1">
        <v>0.5</v>
      </c>
    </row>
    <row r="8" spans="1:6" x14ac:dyDescent="0.25">
      <c r="A8" s="1" t="s">
        <v>964</v>
      </c>
      <c r="B8" s="1" t="s">
        <v>965</v>
      </c>
      <c r="C8" s="24">
        <v>4000</v>
      </c>
      <c r="D8" s="1">
        <v>0.5</v>
      </c>
    </row>
    <row r="9" spans="1:6" x14ac:dyDescent="0.25">
      <c r="A9" s="1" t="s">
        <v>966</v>
      </c>
      <c r="B9" s="1" t="s">
        <v>967</v>
      </c>
      <c r="C9" s="24">
        <v>38400</v>
      </c>
      <c r="D9" s="1">
        <v>4.7999999999999989</v>
      </c>
    </row>
    <row r="10" spans="1:6" x14ac:dyDescent="0.25">
      <c r="A10" s="1" t="s">
        <v>968</v>
      </c>
      <c r="B10" s="1" t="s">
        <v>969</v>
      </c>
      <c r="C10" s="24">
        <v>2400</v>
      </c>
      <c r="D10" s="1">
        <v>0.3</v>
      </c>
    </row>
    <row r="11" spans="1:6" x14ac:dyDescent="0.25">
      <c r="A11" s="1" t="s">
        <v>970</v>
      </c>
      <c r="B11" s="1" t="s">
        <v>971</v>
      </c>
      <c r="C11" s="24">
        <v>12000</v>
      </c>
      <c r="D11" s="1">
        <v>1.5</v>
      </c>
    </row>
    <row r="12" spans="1:6" x14ac:dyDescent="0.25">
      <c r="A12" s="1" t="s">
        <v>972</v>
      </c>
      <c r="B12" s="1" t="s">
        <v>973</v>
      </c>
      <c r="C12" s="24">
        <v>2400</v>
      </c>
      <c r="D12" s="1">
        <v>0.3</v>
      </c>
    </row>
    <row r="13" spans="1:6" x14ac:dyDescent="0.25">
      <c r="A13" s="1" t="s">
        <v>974</v>
      </c>
      <c r="B13" s="1" t="s">
        <v>975</v>
      </c>
      <c r="C13" s="24">
        <v>4000</v>
      </c>
      <c r="D13" s="1">
        <v>0.5</v>
      </c>
    </row>
    <row r="14" spans="1:6" x14ac:dyDescent="0.25">
      <c r="A14" s="1" t="s">
        <v>976</v>
      </c>
      <c r="B14" s="1" t="s">
        <v>977</v>
      </c>
      <c r="C14" s="24">
        <v>26400</v>
      </c>
      <c r="D14" s="1">
        <v>3.3</v>
      </c>
    </row>
    <row r="15" spans="1:6" x14ac:dyDescent="0.25">
      <c r="A15" s="1" t="s">
        <v>978</v>
      </c>
      <c r="B15" s="1" t="s">
        <v>979</v>
      </c>
      <c r="C15" s="24">
        <v>4000</v>
      </c>
      <c r="D15" s="1">
        <v>0.5</v>
      </c>
    </row>
    <row r="16" spans="1:6" x14ac:dyDescent="0.25">
      <c r="A16" s="1" t="s">
        <v>980</v>
      </c>
      <c r="B16" s="1" t="s">
        <v>981</v>
      </c>
      <c r="C16" s="24">
        <v>2400</v>
      </c>
      <c r="D16" s="1">
        <v>0.3</v>
      </c>
    </row>
    <row r="17" spans="1:4" x14ac:dyDescent="0.25">
      <c r="A17" s="1" t="s">
        <v>982</v>
      </c>
      <c r="B17" s="1" t="s">
        <v>983</v>
      </c>
      <c r="C17" s="24">
        <v>3920</v>
      </c>
      <c r="D17" s="1">
        <v>0.49000000000000005</v>
      </c>
    </row>
    <row r="18" spans="1:4" x14ac:dyDescent="0.25">
      <c r="A18" s="1" t="s">
        <v>984</v>
      </c>
      <c r="B18" s="1" t="s">
        <v>985</v>
      </c>
      <c r="C18" s="24">
        <v>8000</v>
      </c>
      <c r="D18" s="1">
        <v>1</v>
      </c>
    </row>
    <row r="19" spans="1:4" x14ac:dyDescent="0.25">
      <c r="A19" s="1" t="s">
        <v>986</v>
      </c>
      <c r="B19" s="1" t="s">
        <v>987</v>
      </c>
      <c r="C19" s="24">
        <v>40000</v>
      </c>
      <c r="D19" s="1">
        <v>5</v>
      </c>
    </row>
    <row r="20" spans="1:4" s="12" customFormat="1" ht="19.899999999999999" customHeight="1" x14ac:dyDescent="0.25">
      <c r="A20" s="44" t="s">
        <v>6</v>
      </c>
      <c r="B20" s="44"/>
      <c r="C20" s="25">
        <f>SUM(C3:C19)</f>
        <v>219120</v>
      </c>
      <c r="D20" s="14">
        <f>SUM(D3:D19)</f>
        <v>27.389999999999997</v>
      </c>
    </row>
  </sheetData>
  <mergeCells count="2">
    <mergeCell ref="A1:C1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5ED0-562A-4D34-8901-E8C991DC05C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74ED-196A-4297-97F2-48D7A9DFD83B}">
  <dimension ref="A1:H56"/>
  <sheetViews>
    <sheetView topLeftCell="A34" workbookViewId="0">
      <selection activeCell="J36" sqref="J36"/>
    </sheetView>
  </sheetViews>
  <sheetFormatPr defaultColWidth="8.85546875" defaultRowHeight="15" x14ac:dyDescent="0.25"/>
  <cols>
    <col min="1" max="1" width="14" style="9" customWidth="1"/>
    <col min="2" max="2" width="81.85546875" style="9" customWidth="1"/>
    <col min="3" max="3" width="8.28515625" style="16" customWidth="1"/>
    <col min="4" max="4" width="10.140625" style="16" customWidth="1"/>
    <col min="5" max="5" width="9.42578125" style="16" customWidth="1"/>
    <col min="6" max="6" width="5.7109375" style="16" customWidth="1"/>
    <col min="7" max="7" width="7" style="16" customWidth="1"/>
    <col min="8" max="8" width="5.7109375" style="9" bestFit="1" customWidth="1"/>
    <col min="9" max="16384" width="8.85546875" style="9"/>
  </cols>
  <sheetData>
    <row r="1" spans="1:8" ht="30" customHeight="1" x14ac:dyDescent="0.3">
      <c r="A1" s="40" t="s">
        <v>279</v>
      </c>
      <c r="B1" s="38"/>
      <c r="C1" s="38"/>
      <c r="D1" s="38"/>
      <c r="E1" s="38"/>
      <c r="F1" s="38"/>
      <c r="G1" s="38"/>
    </row>
    <row r="2" spans="1:8" s="3" customFormat="1" ht="30.6" customHeight="1" x14ac:dyDescent="0.25">
      <c r="A2" s="2" t="s">
        <v>0</v>
      </c>
      <c r="B2" s="2" t="s">
        <v>1</v>
      </c>
      <c r="C2" s="26" t="s">
        <v>2</v>
      </c>
      <c r="D2" s="26" t="s">
        <v>108</v>
      </c>
      <c r="E2" s="26" t="s">
        <v>3</v>
      </c>
      <c r="F2" s="26" t="s">
        <v>4</v>
      </c>
      <c r="G2" s="26" t="s">
        <v>5</v>
      </c>
      <c r="H2" s="2" t="s">
        <v>100</v>
      </c>
    </row>
    <row r="3" spans="1:8" x14ac:dyDescent="0.25">
      <c r="A3" s="1" t="s">
        <v>280</v>
      </c>
      <c r="B3" s="1" t="s">
        <v>281</v>
      </c>
      <c r="C3" s="24"/>
      <c r="D3" s="24"/>
      <c r="E3" s="24"/>
      <c r="F3" s="24"/>
      <c r="G3" s="24">
        <v>11840</v>
      </c>
      <c r="H3" s="1">
        <v>1.48</v>
      </c>
    </row>
    <row r="4" spans="1:8" x14ac:dyDescent="0.25">
      <c r="A4" s="1" t="s">
        <v>282</v>
      </c>
      <c r="B4" s="1" t="s">
        <v>283</v>
      </c>
      <c r="C4" s="24">
        <v>8320</v>
      </c>
      <c r="D4" s="24">
        <f t="shared" ref="D4:D49" si="0">ROUND(C4/1.358,0)</f>
        <v>6127</v>
      </c>
      <c r="E4" s="24">
        <f>ROUND(D4*0.338,0)-1</f>
        <v>2070</v>
      </c>
      <c r="F4" s="24">
        <f t="shared" ref="F4:F49" si="1">ROUND(D4*0.02,0)</f>
        <v>123</v>
      </c>
      <c r="G4" s="24"/>
      <c r="H4" s="1">
        <v>1.0400000000000005</v>
      </c>
    </row>
    <row r="5" spans="1:8" x14ac:dyDescent="0.25">
      <c r="A5" s="1" t="s">
        <v>284</v>
      </c>
      <c r="B5" s="1" t="s">
        <v>285</v>
      </c>
      <c r="C5" s="24">
        <v>16000</v>
      </c>
      <c r="D5" s="24">
        <f t="shared" si="0"/>
        <v>11782</v>
      </c>
      <c r="E5" s="24">
        <f t="shared" ref="E5:E49" si="2">ROUND(D5*0.338,0)</f>
        <v>3982</v>
      </c>
      <c r="F5" s="24">
        <f t="shared" si="1"/>
        <v>236</v>
      </c>
      <c r="G5" s="24"/>
      <c r="H5" s="1">
        <v>2</v>
      </c>
    </row>
    <row r="6" spans="1:8" x14ac:dyDescent="0.25">
      <c r="A6" s="1" t="s">
        <v>286</v>
      </c>
      <c r="B6" s="1" t="s">
        <v>287</v>
      </c>
      <c r="C6" s="24">
        <v>8000</v>
      </c>
      <c r="D6" s="24">
        <f t="shared" si="0"/>
        <v>5891</v>
      </c>
      <c r="E6" s="24">
        <f t="shared" si="2"/>
        <v>1991</v>
      </c>
      <c r="F6" s="24">
        <f t="shared" si="1"/>
        <v>118</v>
      </c>
      <c r="G6" s="24"/>
      <c r="H6" s="1">
        <v>1</v>
      </c>
    </row>
    <row r="7" spans="1:8" x14ac:dyDescent="0.25">
      <c r="A7" s="1" t="s">
        <v>288</v>
      </c>
      <c r="B7" s="1" t="s">
        <v>289</v>
      </c>
      <c r="C7" s="24">
        <v>7840</v>
      </c>
      <c r="D7" s="24">
        <f t="shared" si="0"/>
        <v>5773</v>
      </c>
      <c r="E7" s="24">
        <f>ROUND(D7*0.338,0)+1</f>
        <v>1952</v>
      </c>
      <c r="F7" s="24">
        <f t="shared" si="1"/>
        <v>115</v>
      </c>
      <c r="G7" s="24"/>
      <c r="H7" s="1">
        <v>0.98000000000000032</v>
      </c>
    </row>
    <row r="8" spans="1:8" x14ac:dyDescent="0.25">
      <c r="A8" s="1" t="s">
        <v>290</v>
      </c>
      <c r="B8" s="1" t="s">
        <v>291</v>
      </c>
      <c r="C8" s="24">
        <v>4000</v>
      </c>
      <c r="D8" s="24">
        <f t="shared" si="0"/>
        <v>2946</v>
      </c>
      <c r="E8" s="24">
        <f>ROUND(D8*0.338,0)-1</f>
        <v>995</v>
      </c>
      <c r="F8" s="24">
        <f t="shared" si="1"/>
        <v>59</v>
      </c>
      <c r="G8" s="24"/>
      <c r="H8" s="1">
        <v>0.5</v>
      </c>
    </row>
    <row r="9" spans="1:8" x14ac:dyDescent="0.25">
      <c r="A9" s="1" t="s">
        <v>292</v>
      </c>
      <c r="B9" s="1" t="s">
        <v>293</v>
      </c>
      <c r="C9" s="24">
        <v>2400</v>
      </c>
      <c r="D9" s="24">
        <f t="shared" si="0"/>
        <v>1767</v>
      </c>
      <c r="E9" s="24">
        <f>ROUND(D9*0.338,0)+1</f>
        <v>598</v>
      </c>
      <c r="F9" s="24">
        <f t="shared" si="1"/>
        <v>35</v>
      </c>
      <c r="G9" s="24"/>
      <c r="H9" s="1">
        <v>0.3</v>
      </c>
    </row>
    <row r="10" spans="1:8" x14ac:dyDescent="0.25">
      <c r="A10" s="1" t="s">
        <v>294</v>
      </c>
      <c r="B10" s="1" t="s">
        <v>295</v>
      </c>
      <c r="C10" s="24">
        <v>11920</v>
      </c>
      <c r="D10" s="24">
        <f t="shared" si="0"/>
        <v>8778</v>
      </c>
      <c r="E10" s="24">
        <f>ROUND(D10*0.338,0)-1</f>
        <v>2966</v>
      </c>
      <c r="F10" s="24">
        <f t="shared" si="1"/>
        <v>176</v>
      </c>
      <c r="G10" s="24"/>
      <c r="H10" s="1">
        <v>1.49</v>
      </c>
    </row>
    <row r="11" spans="1:8" x14ac:dyDescent="0.25">
      <c r="A11" s="1" t="s">
        <v>296</v>
      </c>
      <c r="B11" s="1" t="s">
        <v>297</v>
      </c>
      <c r="C11" s="24">
        <v>4000</v>
      </c>
      <c r="D11" s="24">
        <f t="shared" si="0"/>
        <v>2946</v>
      </c>
      <c r="E11" s="24">
        <f>ROUND(D11*0.338,0)-1</f>
        <v>995</v>
      </c>
      <c r="F11" s="24">
        <f t="shared" si="1"/>
        <v>59</v>
      </c>
      <c r="G11" s="24"/>
      <c r="H11" s="1">
        <v>0.5</v>
      </c>
    </row>
    <row r="12" spans="1:8" x14ac:dyDescent="0.25">
      <c r="A12" s="1" t="s">
        <v>298</v>
      </c>
      <c r="B12" s="1" t="s">
        <v>299</v>
      </c>
      <c r="C12" s="24">
        <v>8240</v>
      </c>
      <c r="D12" s="24">
        <f t="shared" si="0"/>
        <v>6068</v>
      </c>
      <c r="E12" s="24">
        <f t="shared" si="2"/>
        <v>2051</v>
      </c>
      <c r="F12" s="24">
        <f t="shared" si="1"/>
        <v>121</v>
      </c>
      <c r="G12" s="24"/>
      <c r="H12" s="1">
        <v>1.0300000000000002</v>
      </c>
    </row>
    <row r="13" spans="1:8" x14ac:dyDescent="0.25">
      <c r="A13" s="1" t="s">
        <v>300</v>
      </c>
      <c r="B13" s="1" t="s">
        <v>301</v>
      </c>
      <c r="C13" s="24">
        <v>4800</v>
      </c>
      <c r="D13" s="24">
        <f t="shared" si="0"/>
        <v>3535</v>
      </c>
      <c r="E13" s="24">
        <f>ROUND(D13*0.338,0)-1</f>
        <v>1194</v>
      </c>
      <c r="F13" s="24">
        <f t="shared" si="1"/>
        <v>71</v>
      </c>
      <c r="G13" s="24"/>
      <c r="H13" s="1">
        <v>0.6</v>
      </c>
    </row>
    <row r="14" spans="1:8" x14ac:dyDescent="0.25">
      <c r="A14" s="1" t="s">
        <v>302</v>
      </c>
      <c r="B14" s="8" t="s">
        <v>303</v>
      </c>
      <c r="C14" s="24">
        <v>12080</v>
      </c>
      <c r="D14" s="24">
        <f t="shared" si="0"/>
        <v>8895</v>
      </c>
      <c r="E14" s="24">
        <f t="shared" si="2"/>
        <v>3007</v>
      </c>
      <c r="F14" s="24">
        <f t="shared" si="1"/>
        <v>178</v>
      </c>
      <c r="G14" s="24"/>
      <c r="H14" s="1">
        <v>1.5100000000000007</v>
      </c>
    </row>
    <row r="15" spans="1:8" x14ac:dyDescent="0.25">
      <c r="A15" s="1" t="s">
        <v>304</v>
      </c>
      <c r="B15" s="1" t="s">
        <v>305</v>
      </c>
      <c r="C15" s="24">
        <v>22400</v>
      </c>
      <c r="D15" s="24">
        <f t="shared" si="0"/>
        <v>16495</v>
      </c>
      <c r="E15" s="24">
        <f t="shared" si="2"/>
        <v>5575</v>
      </c>
      <c r="F15" s="24">
        <f t="shared" si="1"/>
        <v>330</v>
      </c>
      <c r="G15" s="24"/>
      <c r="H15" s="1">
        <v>2.8</v>
      </c>
    </row>
    <row r="16" spans="1:8" x14ac:dyDescent="0.25">
      <c r="A16" s="1" t="s">
        <v>306</v>
      </c>
      <c r="B16" s="1" t="s">
        <v>307</v>
      </c>
      <c r="C16" s="24">
        <v>6800</v>
      </c>
      <c r="D16" s="24">
        <f t="shared" si="0"/>
        <v>5007</v>
      </c>
      <c r="E16" s="24">
        <f>ROUND(D16*0.338,0)+1</f>
        <v>1693</v>
      </c>
      <c r="F16" s="24">
        <f t="shared" si="1"/>
        <v>100</v>
      </c>
      <c r="G16" s="24"/>
      <c r="H16" s="1">
        <v>0.84999999999999987</v>
      </c>
    </row>
    <row r="17" spans="1:8" x14ac:dyDescent="0.25">
      <c r="A17" s="1" t="s">
        <v>308</v>
      </c>
      <c r="B17" s="1" t="s">
        <v>309</v>
      </c>
      <c r="C17" s="24">
        <v>6400</v>
      </c>
      <c r="D17" s="24">
        <f t="shared" si="0"/>
        <v>4713</v>
      </c>
      <c r="E17" s="24">
        <f t="shared" si="2"/>
        <v>1593</v>
      </c>
      <c r="F17" s="24">
        <f t="shared" si="1"/>
        <v>94</v>
      </c>
      <c r="G17" s="24"/>
      <c r="H17" s="1">
        <v>0.8</v>
      </c>
    </row>
    <row r="18" spans="1:8" x14ac:dyDescent="0.25">
      <c r="A18" s="1" t="s">
        <v>310</v>
      </c>
      <c r="B18" s="1" t="s">
        <v>311</v>
      </c>
      <c r="C18" s="24">
        <v>8000</v>
      </c>
      <c r="D18" s="24">
        <f t="shared" si="0"/>
        <v>5891</v>
      </c>
      <c r="E18" s="24">
        <f t="shared" si="2"/>
        <v>1991</v>
      </c>
      <c r="F18" s="24">
        <f t="shared" si="1"/>
        <v>118</v>
      </c>
      <c r="G18" s="24"/>
      <c r="H18" s="1">
        <v>1</v>
      </c>
    </row>
    <row r="19" spans="1:8" x14ac:dyDescent="0.25">
      <c r="A19" s="1" t="s">
        <v>312</v>
      </c>
      <c r="B19" s="1" t="s">
        <v>313</v>
      </c>
      <c r="C19" s="24">
        <v>6400</v>
      </c>
      <c r="D19" s="24">
        <f t="shared" si="0"/>
        <v>4713</v>
      </c>
      <c r="E19" s="24">
        <f t="shared" si="2"/>
        <v>1593</v>
      </c>
      <c r="F19" s="24">
        <f t="shared" si="1"/>
        <v>94</v>
      </c>
      <c r="G19" s="24"/>
      <c r="H19" s="1">
        <v>0.8</v>
      </c>
    </row>
    <row r="20" spans="1:8" x14ac:dyDescent="0.25">
      <c r="A20" s="1" t="s">
        <v>314</v>
      </c>
      <c r="B20" s="1" t="s">
        <v>315</v>
      </c>
      <c r="C20" s="24">
        <v>10800</v>
      </c>
      <c r="D20" s="24">
        <f t="shared" si="0"/>
        <v>7953</v>
      </c>
      <c r="E20" s="24">
        <f t="shared" si="2"/>
        <v>2688</v>
      </c>
      <c r="F20" s="24">
        <f t="shared" si="1"/>
        <v>159</v>
      </c>
      <c r="G20" s="24"/>
      <c r="H20" s="1">
        <v>1.3500000000000003</v>
      </c>
    </row>
    <row r="21" spans="1:8" x14ac:dyDescent="0.25">
      <c r="A21" s="1" t="s">
        <v>316</v>
      </c>
      <c r="B21" s="1" t="s">
        <v>317</v>
      </c>
      <c r="C21" s="24">
        <v>8160</v>
      </c>
      <c r="D21" s="24">
        <f t="shared" si="0"/>
        <v>6009</v>
      </c>
      <c r="E21" s="24">
        <f t="shared" si="2"/>
        <v>2031</v>
      </c>
      <c r="F21" s="24">
        <f t="shared" si="1"/>
        <v>120</v>
      </c>
      <c r="G21" s="24"/>
      <c r="H21" s="1">
        <v>1.0200000000000005</v>
      </c>
    </row>
    <row r="22" spans="1:8" x14ac:dyDescent="0.25">
      <c r="A22" s="1" t="s">
        <v>318</v>
      </c>
      <c r="B22" s="1" t="s">
        <v>319</v>
      </c>
      <c r="C22" s="24">
        <v>10400</v>
      </c>
      <c r="D22" s="24">
        <f t="shared" si="0"/>
        <v>7658</v>
      </c>
      <c r="E22" s="24">
        <f>ROUND(D22*0.338,0)+1</f>
        <v>2589</v>
      </c>
      <c r="F22" s="24">
        <f t="shared" si="1"/>
        <v>153</v>
      </c>
      <c r="G22" s="24"/>
      <c r="H22" s="1">
        <v>1.3</v>
      </c>
    </row>
    <row r="23" spans="1:8" x14ac:dyDescent="0.25">
      <c r="A23" s="1" t="s">
        <v>320</v>
      </c>
      <c r="B23" s="1" t="s">
        <v>321</v>
      </c>
      <c r="C23" s="24">
        <v>8000</v>
      </c>
      <c r="D23" s="24">
        <f t="shared" si="0"/>
        <v>5891</v>
      </c>
      <c r="E23" s="24">
        <f t="shared" si="2"/>
        <v>1991</v>
      </c>
      <c r="F23" s="24">
        <f t="shared" si="1"/>
        <v>118</v>
      </c>
      <c r="G23" s="24"/>
      <c r="H23" s="1">
        <v>1</v>
      </c>
    </row>
    <row r="24" spans="1:8" x14ac:dyDescent="0.25">
      <c r="A24" s="1" t="s">
        <v>322</v>
      </c>
      <c r="B24" s="1" t="s">
        <v>323</v>
      </c>
      <c r="C24" s="24">
        <v>4000</v>
      </c>
      <c r="D24" s="24">
        <f t="shared" si="0"/>
        <v>2946</v>
      </c>
      <c r="E24" s="24">
        <f>ROUND(D24*0.338,0)-1</f>
        <v>995</v>
      </c>
      <c r="F24" s="24">
        <f t="shared" si="1"/>
        <v>59</v>
      </c>
      <c r="G24" s="24"/>
      <c r="H24" s="1">
        <v>0.5</v>
      </c>
    </row>
    <row r="25" spans="1:8" x14ac:dyDescent="0.25">
      <c r="A25" s="1" t="s">
        <v>324</v>
      </c>
      <c r="B25" s="1" t="s">
        <v>325</v>
      </c>
      <c r="C25" s="24">
        <v>48800</v>
      </c>
      <c r="D25" s="24">
        <f t="shared" si="0"/>
        <v>35935</v>
      </c>
      <c r="E25" s="24">
        <f t="shared" si="2"/>
        <v>12146</v>
      </c>
      <c r="F25" s="24">
        <f t="shared" si="1"/>
        <v>719</v>
      </c>
      <c r="G25" s="24"/>
      <c r="H25" s="1">
        <v>6.1</v>
      </c>
    </row>
    <row r="26" spans="1:8" x14ac:dyDescent="0.25">
      <c r="A26" s="1" t="s">
        <v>326</v>
      </c>
      <c r="B26" s="1" t="s">
        <v>327</v>
      </c>
      <c r="C26" s="24">
        <v>2400</v>
      </c>
      <c r="D26" s="24">
        <f t="shared" si="0"/>
        <v>1767</v>
      </c>
      <c r="E26" s="24">
        <f>ROUND(D26*0.338,0)+1</f>
        <v>598</v>
      </c>
      <c r="F26" s="24">
        <f t="shared" si="1"/>
        <v>35</v>
      </c>
      <c r="G26" s="24"/>
      <c r="H26" s="1">
        <v>0.3</v>
      </c>
    </row>
    <row r="27" spans="1:8" x14ac:dyDescent="0.25">
      <c r="A27" s="1" t="s">
        <v>328</v>
      </c>
      <c r="B27" s="1" t="s">
        <v>329</v>
      </c>
      <c r="C27" s="24">
        <v>2400</v>
      </c>
      <c r="D27" s="24">
        <f t="shared" si="0"/>
        <v>1767</v>
      </c>
      <c r="E27" s="24">
        <f>ROUND(D27*0.338,0)+1</f>
        <v>598</v>
      </c>
      <c r="F27" s="24">
        <f t="shared" si="1"/>
        <v>35</v>
      </c>
      <c r="G27" s="24"/>
      <c r="H27" s="1">
        <v>0.3</v>
      </c>
    </row>
    <row r="28" spans="1:8" x14ac:dyDescent="0.25">
      <c r="A28" s="1" t="s">
        <v>330</v>
      </c>
      <c r="B28" s="1" t="s">
        <v>331</v>
      </c>
      <c r="C28" s="24">
        <v>14400</v>
      </c>
      <c r="D28" s="24">
        <f t="shared" si="0"/>
        <v>10604</v>
      </c>
      <c r="E28" s="24">
        <f t="shared" si="2"/>
        <v>3584</v>
      </c>
      <c r="F28" s="24">
        <f t="shared" si="1"/>
        <v>212</v>
      </c>
      <c r="G28" s="24"/>
      <c r="H28" s="1">
        <v>1.8</v>
      </c>
    </row>
    <row r="29" spans="1:8" x14ac:dyDescent="0.25">
      <c r="A29" s="1" t="s">
        <v>332</v>
      </c>
      <c r="B29" s="1" t="s">
        <v>333</v>
      </c>
      <c r="C29" s="24">
        <v>6400</v>
      </c>
      <c r="D29" s="24">
        <f t="shared" si="0"/>
        <v>4713</v>
      </c>
      <c r="E29" s="24">
        <f t="shared" si="2"/>
        <v>1593</v>
      </c>
      <c r="F29" s="24">
        <f t="shared" si="1"/>
        <v>94</v>
      </c>
      <c r="G29" s="24"/>
      <c r="H29" s="1">
        <v>0.8</v>
      </c>
    </row>
    <row r="30" spans="1:8" x14ac:dyDescent="0.25">
      <c r="A30" s="1" t="s">
        <v>334</v>
      </c>
      <c r="B30" s="1" t="s">
        <v>335</v>
      </c>
      <c r="C30" s="24">
        <v>8320</v>
      </c>
      <c r="D30" s="24">
        <f t="shared" si="0"/>
        <v>6127</v>
      </c>
      <c r="E30" s="24">
        <f>ROUND(D30*0.338,0)-1</f>
        <v>2070</v>
      </c>
      <c r="F30" s="24">
        <f t="shared" si="1"/>
        <v>123</v>
      </c>
      <c r="G30" s="24"/>
      <c r="H30" s="1">
        <v>1.0400000000000003</v>
      </c>
    </row>
    <row r="31" spans="1:8" x14ac:dyDescent="0.25">
      <c r="A31" s="1" t="s">
        <v>336</v>
      </c>
      <c r="B31" s="1" t="s">
        <v>337</v>
      </c>
      <c r="C31" s="24">
        <v>2400</v>
      </c>
      <c r="D31" s="24">
        <f t="shared" si="0"/>
        <v>1767</v>
      </c>
      <c r="E31" s="24">
        <f>ROUND(D31*0.338,0)+1</f>
        <v>598</v>
      </c>
      <c r="F31" s="24">
        <f t="shared" si="1"/>
        <v>35</v>
      </c>
      <c r="G31" s="24"/>
      <c r="H31" s="1">
        <v>0.3</v>
      </c>
    </row>
    <row r="32" spans="1:8" x14ac:dyDescent="0.25">
      <c r="A32" s="1" t="s">
        <v>338</v>
      </c>
      <c r="B32" s="1" t="s">
        <v>339</v>
      </c>
      <c r="C32" s="24">
        <v>43200</v>
      </c>
      <c r="D32" s="24">
        <f t="shared" si="0"/>
        <v>31811</v>
      </c>
      <c r="E32" s="24">
        <f>ROUND(D32*0.338,0)+1</f>
        <v>10753</v>
      </c>
      <c r="F32" s="24">
        <f t="shared" si="1"/>
        <v>636</v>
      </c>
      <c r="G32" s="24"/>
      <c r="H32" s="1">
        <v>5.4</v>
      </c>
    </row>
    <row r="33" spans="1:8" x14ac:dyDescent="0.25">
      <c r="A33" s="1" t="s">
        <v>340</v>
      </c>
      <c r="B33" s="1" t="s">
        <v>341</v>
      </c>
      <c r="C33" s="24">
        <v>6240</v>
      </c>
      <c r="D33" s="24">
        <f t="shared" si="0"/>
        <v>4595</v>
      </c>
      <c r="E33" s="24">
        <f t="shared" si="2"/>
        <v>1553</v>
      </c>
      <c r="F33" s="24">
        <f t="shared" si="1"/>
        <v>92</v>
      </c>
      <c r="G33" s="24"/>
      <c r="H33" s="1">
        <v>0.77999999999999992</v>
      </c>
    </row>
    <row r="34" spans="1:8" x14ac:dyDescent="0.25">
      <c r="A34" s="1" t="s">
        <v>342</v>
      </c>
      <c r="B34" s="1" t="s">
        <v>343</v>
      </c>
      <c r="C34" s="24">
        <v>7920</v>
      </c>
      <c r="D34" s="24">
        <f t="shared" si="0"/>
        <v>5832</v>
      </c>
      <c r="E34" s="24">
        <f t="shared" si="2"/>
        <v>1971</v>
      </c>
      <c r="F34" s="24">
        <f t="shared" si="1"/>
        <v>117</v>
      </c>
      <c r="G34" s="24"/>
      <c r="H34" s="1">
        <v>0.99</v>
      </c>
    </row>
    <row r="35" spans="1:8" x14ac:dyDescent="0.25">
      <c r="A35" s="1" t="s">
        <v>344</v>
      </c>
      <c r="B35" s="1" t="s">
        <v>345</v>
      </c>
      <c r="C35" s="24">
        <v>16000</v>
      </c>
      <c r="D35" s="24">
        <f t="shared" si="0"/>
        <v>11782</v>
      </c>
      <c r="E35" s="24">
        <f t="shared" si="2"/>
        <v>3982</v>
      </c>
      <c r="F35" s="24">
        <f t="shared" si="1"/>
        <v>236</v>
      </c>
      <c r="G35" s="24"/>
      <c r="H35" s="1">
        <v>2</v>
      </c>
    </row>
    <row r="36" spans="1:8" x14ac:dyDescent="0.25">
      <c r="A36" s="36">
        <v>61894427</v>
      </c>
      <c r="B36" s="8" t="s">
        <v>346</v>
      </c>
      <c r="C36" s="24">
        <v>20800</v>
      </c>
      <c r="D36" s="24">
        <f t="shared" si="0"/>
        <v>15317</v>
      </c>
      <c r="E36" s="24">
        <f t="shared" si="2"/>
        <v>5177</v>
      </c>
      <c r="F36" s="24">
        <f t="shared" si="1"/>
        <v>306</v>
      </c>
      <c r="G36" s="24"/>
      <c r="H36" s="1">
        <v>2.5999999999999996</v>
      </c>
    </row>
    <row r="37" spans="1:8" x14ac:dyDescent="0.25">
      <c r="A37" s="1" t="s">
        <v>347</v>
      </c>
      <c r="B37" s="1" t="s">
        <v>348</v>
      </c>
      <c r="C37" s="24">
        <v>15200</v>
      </c>
      <c r="D37" s="24">
        <f t="shared" si="0"/>
        <v>11193</v>
      </c>
      <c r="E37" s="24">
        <f t="shared" si="2"/>
        <v>3783</v>
      </c>
      <c r="F37" s="24">
        <f t="shared" si="1"/>
        <v>224</v>
      </c>
      <c r="G37" s="24"/>
      <c r="H37" s="1">
        <v>1.9000000000000001</v>
      </c>
    </row>
    <row r="38" spans="1:8" x14ac:dyDescent="0.25">
      <c r="A38" s="1" t="s">
        <v>349</v>
      </c>
      <c r="B38" s="1" t="s">
        <v>350</v>
      </c>
      <c r="C38" s="24">
        <v>11840</v>
      </c>
      <c r="D38" s="24">
        <f t="shared" si="0"/>
        <v>8719</v>
      </c>
      <c r="E38" s="24">
        <f t="shared" si="2"/>
        <v>2947</v>
      </c>
      <c r="F38" s="24">
        <f t="shared" si="1"/>
        <v>174</v>
      </c>
      <c r="G38" s="24"/>
      <c r="H38" s="1">
        <v>1.4800000000000009</v>
      </c>
    </row>
    <row r="39" spans="1:8" x14ac:dyDescent="0.25">
      <c r="A39" s="1" t="s">
        <v>351</v>
      </c>
      <c r="B39" s="1" t="s">
        <v>352</v>
      </c>
      <c r="C39" s="24">
        <v>4000</v>
      </c>
      <c r="D39" s="24">
        <f t="shared" si="0"/>
        <v>2946</v>
      </c>
      <c r="E39" s="24">
        <f>ROUND(D39*0.338,0)-1</f>
        <v>995</v>
      </c>
      <c r="F39" s="24">
        <f t="shared" si="1"/>
        <v>59</v>
      </c>
      <c r="G39" s="24"/>
      <c r="H39" s="1">
        <v>0.5</v>
      </c>
    </row>
    <row r="40" spans="1:8" x14ac:dyDescent="0.25">
      <c r="A40" s="1" t="s">
        <v>353</v>
      </c>
      <c r="B40" s="1" t="s">
        <v>354</v>
      </c>
      <c r="C40" s="24">
        <v>20800</v>
      </c>
      <c r="D40" s="24">
        <f t="shared" si="0"/>
        <v>15317</v>
      </c>
      <c r="E40" s="24">
        <f t="shared" si="2"/>
        <v>5177</v>
      </c>
      <c r="F40" s="24">
        <f t="shared" si="1"/>
        <v>306</v>
      </c>
      <c r="G40" s="24"/>
      <c r="H40" s="1">
        <v>2.6</v>
      </c>
    </row>
    <row r="41" spans="1:8" x14ac:dyDescent="0.25">
      <c r="A41" s="1" t="s">
        <v>355</v>
      </c>
      <c r="B41" s="1" t="s">
        <v>356</v>
      </c>
      <c r="C41" s="24">
        <v>2400</v>
      </c>
      <c r="D41" s="24">
        <f t="shared" si="0"/>
        <v>1767</v>
      </c>
      <c r="E41" s="24">
        <f>ROUND(D41*0.338,0)+1</f>
        <v>598</v>
      </c>
      <c r="F41" s="24">
        <f t="shared" si="1"/>
        <v>35</v>
      </c>
      <c r="G41" s="24"/>
      <c r="H41" s="1">
        <v>0.3</v>
      </c>
    </row>
    <row r="42" spans="1:8" x14ac:dyDescent="0.25">
      <c r="A42" s="1" t="s">
        <v>357</v>
      </c>
      <c r="B42" s="1" t="s">
        <v>358</v>
      </c>
      <c r="C42" s="24">
        <v>4000</v>
      </c>
      <c r="D42" s="24">
        <f t="shared" si="0"/>
        <v>2946</v>
      </c>
      <c r="E42" s="24">
        <f>ROUND(D42*0.338,0)-1</f>
        <v>995</v>
      </c>
      <c r="F42" s="24">
        <f t="shared" si="1"/>
        <v>59</v>
      </c>
      <c r="G42" s="24"/>
      <c r="H42" s="1">
        <v>0.5</v>
      </c>
    </row>
    <row r="43" spans="1:8" x14ac:dyDescent="0.25">
      <c r="A43" s="1" t="s">
        <v>359</v>
      </c>
      <c r="B43" s="1" t="s">
        <v>360</v>
      </c>
      <c r="C43" s="24">
        <v>12320</v>
      </c>
      <c r="D43" s="24">
        <f t="shared" si="0"/>
        <v>9072</v>
      </c>
      <c r="E43" s="24">
        <f>ROUND(D43*0.338,0)+1</f>
        <v>3067</v>
      </c>
      <c r="F43" s="24">
        <f t="shared" si="1"/>
        <v>181</v>
      </c>
      <c r="G43" s="24"/>
      <c r="H43" s="1">
        <v>1.54</v>
      </c>
    </row>
    <row r="44" spans="1:8" x14ac:dyDescent="0.25">
      <c r="A44" s="1" t="s">
        <v>361</v>
      </c>
      <c r="B44" s="1" t="s">
        <v>362</v>
      </c>
      <c r="C44" s="24">
        <v>4400</v>
      </c>
      <c r="D44" s="24">
        <f t="shared" si="0"/>
        <v>3240</v>
      </c>
      <c r="E44" s="24">
        <f t="shared" si="2"/>
        <v>1095</v>
      </c>
      <c r="F44" s="24">
        <f t="shared" si="1"/>
        <v>65</v>
      </c>
      <c r="G44" s="24"/>
      <c r="H44" s="1">
        <v>0.54999999999999993</v>
      </c>
    </row>
    <row r="45" spans="1:8" x14ac:dyDescent="0.25">
      <c r="A45" s="1" t="s">
        <v>363</v>
      </c>
      <c r="B45" s="1" t="s">
        <v>364</v>
      </c>
      <c r="C45" s="24">
        <v>2400</v>
      </c>
      <c r="D45" s="24">
        <f t="shared" si="0"/>
        <v>1767</v>
      </c>
      <c r="E45" s="24">
        <f>ROUND(D45*0.338,0)+1</f>
        <v>598</v>
      </c>
      <c r="F45" s="24">
        <f t="shared" si="1"/>
        <v>35</v>
      </c>
      <c r="G45" s="24"/>
      <c r="H45" s="1">
        <v>0.3</v>
      </c>
    </row>
    <row r="46" spans="1:8" x14ac:dyDescent="0.25">
      <c r="A46" s="1" t="s">
        <v>365</v>
      </c>
      <c r="B46" s="1" t="s">
        <v>366</v>
      </c>
      <c r="C46" s="24">
        <v>8000</v>
      </c>
      <c r="D46" s="24">
        <f t="shared" si="0"/>
        <v>5891</v>
      </c>
      <c r="E46" s="24">
        <f t="shared" si="2"/>
        <v>1991</v>
      </c>
      <c r="F46" s="24">
        <f t="shared" si="1"/>
        <v>118</v>
      </c>
      <c r="G46" s="24"/>
      <c r="H46" s="1">
        <v>1</v>
      </c>
    </row>
    <row r="47" spans="1:8" x14ac:dyDescent="0.25">
      <c r="A47" s="1" t="s">
        <v>367</v>
      </c>
      <c r="B47" s="8" t="s">
        <v>368</v>
      </c>
      <c r="C47" s="24">
        <v>6400</v>
      </c>
      <c r="D47" s="24">
        <f t="shared" si="0"/>
        <v>4713</v>
      </c>
      <c r="E47" s="24">
        <f t="shared" si="2"/>
        <v>1593</v>
      </c>
      <c r="F47" s="24">
        <f t="shared" si="1"/>
        <v>94</v>
      </c>
      <c r="G47" s="24"/>
      <c r="H47" s="1">
        <v>0.8</v>
      </c>
    </row>
    <row r="48" spans="1:8" x14ac:dyDescent="0.25">
      <c r="A48" s="1" t="s">
        <v>369</v>
      </c>
      <c r="B48" s="1" t="s">
        <v>370</v>
      </c>
      <c r="C48" s="24">
        <v>2400</v>
      </c>
      <c r="D48" s="24">
        <f t="shared" si="0"/>
        <v>1767</v>
      </c>
      <c r="E48" s="24">
        <f>ROUND(D48*0.338,0)+1</f>
        <v>598</v>
      </c>
      <c r="F48" s="24">
        <f t="shared" si="1"/>
        <v>35</v>
      </c>
      <c r="G48" s="24"/>
      <c r="H48" s="1">
        <v>0.3</v>
      </c>
    </row>
    <row r="49" spans="1:8" x14ac:dyDescent="0.25">
      <c r="A49" s="1" t="s">
        <v>371</v>
      </c>
      <c r="B49" s="1" t="s">
        <v>372</v>
      </c>
      <c r="C49" s="24">
        <v>4320</v>
      </c>
      <c r="D49" s="24">
        <f t="shared" si="0"/>
        <v>3181</v>
      </c>
      <c r="E49" s="24">
        <f t="shared" si="2"/>
        <v>1075</v>
      </c>
      <c r="F49" s="24">
        <f t="shared" si="1"/>
        <v>64</v>
      </c>
      <c r="G49" s="24"/>
      <c r="H49" s="1">
        <v>0.54</v>
      </c>
    </row>
    <row r="50" spans="1:8" x14ac:dyDescent="0.25">
      <c r="A50" s="1" t="s">
        <v>373</v>
      </c>
      <c r="B50" s="1" t="s">
        <v>374</v>
      </c>
      <c r="C50" s="24">
        <v>8000</v>
      </c>
      <c r="D50" s="24">
        <f>ROUND(C50/1.358,0)</f>
        <v>5891</v>
      </c>
      <c r="E50" s="24">
        <f>ROUND(D50*0.338,0)</f>
        <v>1991</v>
      </c>
      <c r="F50" s="24">
        <f>ROUND(D50*0.02,0)</f>
        <v>118</v>
      </c>
      <c r="G50" s="24"/>
      <c r="H50" s="1">
        <v>1</v>
      </c>
    </row>
    <row r="51" spans="1:8" x14ac:dyDescent="0.25">
      <c r="A51" s="1" t="s">
        <v>375</v>
      </c>
      <c r="B51" s="1" t="s">
        <v>376</v>
      </c>
      <c r="C51" s="24">
        <v>16400</v>
      </c>
      <c r="D51" s="24">
        <f>ROUND(C51/1.358,0)</f>
        <v>12077</v>
      </c>
      <c r="E51" s="24">
        <f>ROUND(D51*0.338,0)-1</f>
        <v>4081</v>
      </c>
      <c r="F51" s="24">
        <f>ROUND(D51*0.02,0)</f>
        <v>242</v>
      </c>
      <c r="G51" s="24"/>
      <c r="H51" s="1">
        <v>2.0500000000000012</v>
      </c>
    </row>
    <row r="52" spans="1:8" x14ac:dyDescent="0.25">
      <c r="A52" s="1" t="s">
        <v>377</v>
      </c>
      <c r="B52" s="1" t="s">
        <v>378</v>
      </c>
      <c r="C52" s="24">
        <v>8000</v>
      </c>
      <c r="D52" s="24">
        <f>ROUND(C52/1.358,0)</f>
        <v>5891</v>
      </c>
      <c r="E52" s="24">
        <f>ROUND(D52*0.338,0)</f>
        <v>1991</v>
      </c>
      <c r="F52" s="24">
        <f>ROUND(D52*0.02,0)</f>
        <v>118</v>
      </c>
      <c r="G52" s="24"/>
      <c r="H52" s="1">
        <v>1</v>
      </c>
    </row>
    <row r="53" spans="1:8" x14ac:dyDescent="0.25">
      <c r="A53" s="1" t="s">
        <v>379</v>
      </c>
      <c r="B53" s="1" t="s">
        <v>380</v>
      </c>
      <c r="C53" s="24">
        <v>12320</v>
      </c>
      <c r="D53" s="24">
        <f>ROUND(C53/1.358,0)</f>
        <v>9072</v>
      </c>
      <c r="E53" s="24">
        <f>ROUND(D53*0.338,0)+1</f>
        <v>3067</v>
      </c>
      <c r="F53" s="24">
        <f>ROUND(D53*0.02,0)</f>
        <v>181</v>
      </c>
      <c r="G53" s="24"/>
      <c r="H53" s="1">
        <v>1.5400000000000007</v>
      </c>
    </row>
    <row r="54" spans="1:8" s="12" customFormat="1" ht="19.899999999999999" customHeight="1" x14ac:dyDescent="0.25">
      <c r="A54" s="39" t="s">
        <v>6</v>
      </c>
      <c r="B54" s="39"/>
      <c r="C54" s="27">
        <f t="shared" ref="C54:H54" si="3">SUM(C3:C53)</f>
        <v>501440</v>
      </c>
      <c r="D54" s="27">
        <f t="shared" si="3"/>
        <v>369251</v>
      </c>
      <c r="E54" s="27">
        <f t="shared" si="3"/>
        <v>124805</v>
      </c>
      <c r="F54" s="27">
        <f t="shared" si="3"/>
        <v>7384</v>
      </c>
      <c r="G54" s="27">
        <f t="shared" si="3"/>
        <v>11840</v>
      </c>
      <c r="H54" s="11">
        <f t="shared" si="3"/>
        <v>64.16</v>
      </c>
    </row>
    <row r="55" spans="1:8" x14ac:dyDescent="0.25">
      <c r="A55" s="7" t="s">
        <v>102</v>
      </c>
      <c r="B55" s="7"/>
      <c r="C55" s="28">
        <f>C54+G54</f>
        <v>513280</v>
      </c>
      <c r="D55" s="29"/>
      <c r="E55" s="29"/>
      <c r="F55" s="29"/>
      <c r="G55" s="29"/>
      <c r="H55" s="7"/>
    </row>
    <row r="56" spans="1:8" x14ac:dyDescent="0.25">
      <c r="D56" s="30"/>
    </row>
  </sheetData>
  <mergeCells count="2">
    <mergeCell ref="A1:G1"/>
    <mergeCell ref="A54:B5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16D8-44FA-4797-AF3F-FDFBC399D571}">
  <dimension ref="A1:J19"/>
  <sheetViews>
    <sheetView workbookViewId="0">
      <selection activeCell="K19" sqref="K19"/>
    </sheetView>
  </sheetViews>
  <sheetFormatPr defaultColWidth="8.85546875" defaultRowHeight="15" x14ac:dyDescent="0.25"/>
  <cols>
    <col min="1" max="1" width="14" style="9" customWidth="1"/>
    <col min="2" max="2" width="86" style="9" customWidth="1"/>
    <col min="3" max="3" width="8.28515625" style="16" customWidth="1"/>
    <col min="4" max="4" width="10.28515625" style="16" customWidth="1"/>
    <col min="5" max="5" width="10.140625" style="16" customWidth="1"/>
    <col min="6" max="6" width="5.7109375" style="16" customWidth="1"/>
    <col min="7" max="7" width="9.28515625" style="16" customWidth="1"/>
    <col min="8" max="8" width="5.7109375" style="9" bestFit="1" customWidth="1"/>
    <col min="9" max="16384" width="8.85546875" style="9"/>
  </cols>
  <sheetData>
    <row r="1" spans="1:10" ht="19.5" x14ac:dyDescent="0.3">
      <c r="A1" s="37" t="s">
        <v>248</v>
      </c>
      <c r="B1" s="38"/>
      <c r="C1" s="41"/>
      <c r="D1" s="41"/>
      <c r="E1" s="41"/>
      <c r="F1" s="41"/>
      <c r="G1" s="41"/>
    </row>
    <row r="2" spans="1:10" ht="30" x14ac:dyDescent="0.25">
      <c r="A2" s="15" t="s">
        <v>0</v>
      </c>
      <c r="B2" s="15" t="s">
        <v>1</v>
      </c>
      <c r="C2" s="23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10" x14ac:dyDescent="0.25">
      <c r="A3" s="1" t="s">
        <v>249</v>
      </c>
      <c r="B3" s="1" t="s">
        <v>250</v>
      </c>
      <c r="C3" s="24">
        <v>8000</v>
      </c>
      <c r="D3" s="24">
        <f>ROUND(C3/1.358,0)</f>
        <v>5891</v>
      </c>
      <c r="E3" s="24">
        <f>ROUND(D3*0.338,0)</f>
        <v>1991</v>
      </c>
      <c r="F3" s="24">
        <f t="shared" ref="F3:F17" si="0">ROUND(D3*0.02,0)</f>
        <v>118</v>
      </c>
      <c r="G3" s="24"/>
      <c r="H3" s="1">
        <v>1</v>
      </c>
    </row>
    <row r="4" spans="1:10" x14ac:dyDescent="0.25">
      <c r="A4" s="1" t="s">
        <v>251</v>
      </c>
      <c r="B4" s="1" t="s">
        <v>252</v>
      </c>
      <c r="C4" s="24">
        <v>10400</v>
      </c>
      <c r="D4" s="24">
        <f t="shared" ref="D4:D17" si="1">ROUND(C4/1.358,0)</f>
        <v>7658</v>
      </c>
      <c r="E4" s="24">
        <f>ROUND(D4*0.338,0)+1</f>
        <v>2589</v>
      </c>
      <c r="F4" s="24">
        <f t="shared" si="0"/>
        <v>153</v>
      </c>
      <c r="G4" s="24"/>
      <c r="H4" s="1">
        <v>1.3</v>
      </c>
    </row>
    <row r="5" spans="1:10" x14ac:dyDescent="0.25">
      <c r="A5" s="1" t="s">
        <v>253</v>
      </c>
      <c r="B5" s="1" t="s">
        <v>254</v>
      </c>
      <c r="C5" s="24">
        <v>18400</v>
      </c>
      <c r="D5" s="24">
        <f t="shared" si="1"/>
        <v>13549</v>
      </c>
      <c r="E5" s="24">
        <f t="shared" ref="E5:E17" si="2">ROUND(D5*0.338,0)</f>
        <v>4580</v>
      </c>
      <c r="F5" s="24">
        <f t="shared" si="0"/>
        <v>271</v>
      </c>
      <c r="G5" s="24"/>
      <c r="H5" s="1">
        <v>2.2999999999999998</v>
      </c>
    </row>
    <row r="6" spans="1:10" x14ac:dyDescent="0.25">
      <c r="A6" s="1" t="s">
        <v>255</v>
      </c>
      <c r="B6" s="1" t="s">
        <v>256</v>
      </c>
      <c r="C6" s="24">
        <v>27200</v>
      </c>
      <c r="D6" s="24">
        <f t="shared" si="1"/>
        <v>20029</v>
      </c>
      <c r="E6" s="24">
        <f t="shared" si="2"/>
        <v>6770</v>
      </c>
      <c r="F6" s="24">
        <f t="shared" si="0"/>
        <v>401</v>
      </c>
      <c r="G6" s="24"/>
      <c r="H6" s="1">
        <v>3.4</v>
      </c>
    </row>
    <row r="7" spans="1:10" x14ac:dyDescent="0.25">
      <c r="A7" s="1" t="s">
        <v>257</v>
      </c>
      <c r="B7" s="1" t="s">
        <v>258</v>
      </c>
      <c r="C7" s="24">
        <v>2400</v>
      </c>
      <c r="D7" s="24">
        <f t="shared" si="1"/>
        <v>1767</v>
      </c>
      <c r="E7" s="24">
        <f>ROUND(D7*0.338,0)+1</f>
        <v>598</v>
      </c>
      <c r="F7" s="24">
        <f t="shared" si="0"/>
        <v>35</v>
      </c>
      <c r="G7" s="24"/>
      <c r="H7" s="1">
        <v>0.3</v>
      </c>
    </row>
    <row r="8" spans="1:10" x14ac:dyDescent="0.25">
      <c r="A8" s="1" t="s">
        <v>259</v>
      </c>
      <c r="B8" s="1" t="s">
        <v>260</v>
      </c>
      <c r="C8" s="24">
        <v>32800</v>
      </c>
      <c r="D8" s="24">
        <f t="shared" si="1"/>
        <v>24153</v>
      </c>
      <c r="E8" s="24">
        <f t="shared" si="2"/>
        <v>8164</v>
      </c>
      <c r="F8" s="24">
        <f t="shared" si="0"/>
        <v>483</v>
      </c>
      <c r="G8" s="24"/>
      <c r="H8" s="1">
        <v>4.0999999999999996</v>
      </c>
    </row>
    <row r="9" spans="1:10" x14ac:dyDescent="0.25">
      <c r="A9" s="1" t="s">
        <v>261</v>
      </c>
      <c r="B9" s="1" t="s">
        <v>262</v>
      </c>
      <c r="C9" s="24">
        <v>2400</v>
      </c>
      <c r="D9" s="24">
        <f t="shared" si="1"/>
        <v>1767</v>
      </c>
      <c r="E9" s="24">
        <f>ROUND(D9*0.338,0)+1</f>
        <v>598</v>
      </c>
      <c r="F9" s="24">
        <f t="shared" si="0"/>
        <v>35</v>
      </c>
      <c r="G9" s="24"/>
      <c r="H9" s="1">
        <v>0.3</v>
      </c>
    </row>
    <row r="10" spans="1:10" x14ac:dyDescent="0.25">
      <c r="A10" s="1" t="s">
        <v>263</v>
      </c>
      <c r="B10" s="1" t="s">
        <v>264</v>
      </c>
      <c r="C10" s="24">
        <v>75680</v>
      </c>
      <c r="D10" s="24">
        <f t="shared" si="1"/>
        <v>55729</v>
      </c>
      <c r="E10" s="24">
        <f t="shared" si="2"/>
        <v>18836</v>
      </c>
      <c r="F10" s="24">
        <f t="shared" si="0"/>
        <v>1115</v>
      </c>
      <c r="G10" s="24"/>
      <c r="H10" s="1">
        <v>9.4600000000000009</v>
      </c>
    </row>
    <row r="11" spans="1:10" x14ac:dyDescent="0.25">
      <c r="A11" s="1" t="s">
        <v>265</v>
      </c>
      <c r="B11" s="1" t="s">
        <v>266</v>
      </c>
      <c r="C11" s="24">
        <v>25280</v>
      </c>
      <c r="D11" s="24">
        <f t="shared" si="1"/>
        <v>18616</v>
      </c>
      <c r="E11" s="24">
        <f t="shared" si="2"/>
        <v>6292</v>
      </c>
      <c r="F11" s="24">
        <f t="shared" si="0"/>
        <v>372</v>
      </c>
      <c r="G11" s="24"/>
      <c r="H11" s="1">
        <v>3.16</v>
      </c>
    </row>
    <row r="12" spans="1:10" x14ac:dyDescent="0.25">
      <c r="A12" s="1" t="s">
        <v>267</v>
      </c>
      <c r="B12" s="1" t="s">
        <v>268</v>
      </c>
      <c r="C12" s="24">
        <v>22960</v>
      </c>
      <c r="D12" s="24">
        <f t="shared" si="1"/>
        <v>16907</v>
      </c>
      <c r="E12" s="24">
        <f t="shared" si="2"/>
        <v>5715</v>
      </c>
      <c r="F12" s="24">
        <f t="shared" si="0"/>
        <v>338</v>
      </c>
      <c r="G12" s="24"/>
      <c r="H12" s="1">
        <v>2.87</v>
      </c>
    </row>
    <row r="13" spans="1:10" x14ac:dyDescent="0.25">
      <c r="A13" s="1" t="s">
        <v>269</v>
      </c>
      <c r="B13" s="1" t="s">
        <v>270</v>
      </c>
      <c r="C13" s="24">
        <v>18400</v>
      </c>
      <c r="D13" s="24">
        <f t="shared" si="1"/>
        <v>13549</v>
      </c>
      <c r="E13" s="24">
        <f t="shared" si="2"/>
        <v>4580</v>
      </c>
      <c r="F13" s="24">
        <f t="shared" si="0"/>
        <v>271</v>
      </c>
      <c r="G13" s="24"/>
      <c r="H13" s="1">
        <v>2.2999999999999998</v>
      </c>
    </row>
    <row r="14" spans="1:10" x14ac:dyDescent="0.25">
      <c r="A14" s="1" t="s">
        <v>271</v>
      </c>
      <c r="B14" s="1" t="s">
        <v>272</v>
      </c>
      <c r="C14" s="24">
        <v>8800</v>
      </c>
      <c r="D14" s="24">
        <f t="shared" si="1"/>
        <v>6480</v>
      </c>
      <c r="E14" s="24">
        <f t="shared" si="2"/>
        <v>2190</v>
      </c>
      <c r="F14" s="24">
        <f t="shared" si="0"/>
        <v>130</v>
      </c>
      <c r="G14" s="24"/>
      <c r="H14" s="1">
        <v>1.1000000000000001</v>
      </c>
      <c r="J14" s="16"/>
    </row>
    <row r="15" spans="1:10" x14ac:dyDescent="0.25">
      <c r="A15" s="1" t="s">
        <v>273</v>
      </c>
      <c r="B15" s="1" t="s">
        <v>274</v>
      </c>
      <c r="C15" s="24">
        <v>53600</v>
      </c>
      <c r="D15" s="24">
        <f t="shared" si="1"/>
        <v>39470</v>
      </c>
      <c r="E15" s="24">
        <f t="shared" si="2"/>
        <v>13341</v>
      </c>
      <c r="F15" s="24">
        <f t="shared" si="0"/>
        <v>789</v>
      </c>
      <c r="G15" s="24"/>
      <c r="H15" s="1">
        <v>6.6999999999999993</v>
      </c>
    </row>
    <row r="16" spans="1:10" x14ac:dyDescent="0.25">
      <c r="A16" s="1" t="s">
        <v>275</v>
      </c>
      <c r="B16" s="1" t="s">
        <v>276</v>
      </c>
      <c r="C16" s="24">
        <v>8000</v>
      </c>
      <c r="D16" s="24">
        <f t="shared" si="1"/>
        <v>5891</v>
      </c>
      <c r="E16" s="24">
        <f t="shared" si="2"/>
        <v>1991</v>
      </c>
      <c r="F16" s="24">
        <f t="shared" si="0"/>
        <v>118</v>
      </c>
      <c r="G16" s="24"/>
      <c r="H16" s="1">
        <v>1</v>
      </c>
    </row>
    <row r="17" spans="1:8" x14ac:dyDescent="0.25">
      <c r="A17" s="1" t="s">
        <v>277</v>
      </c>
      <c r="B17" s="1" t="s">
        <v>278</v>
      </c>
      <c r="C17" s="24">
        <v>6400</v>
      </c>
      <c r="D17" s="24">
        <f t="shared" si="1"/>
        <v>4713</v>
      </c>
      <c r="E17" s="24">
        <f t="shared" si="2"/>
        <v>1593</v>
      </c>
      <c r="F17" s="24">
        <f t="shared" si="0"/>
        <v>94</v>
      </c>
      <c r="G17" s="24"/>
      <c r="H17" s="1">
        <v>0.8</v>
      </c>
    </row>
    <row r="18" spans="1:8" s="12" customFormat="1" ht="19.899999999999999" customHeight="1" x14ac:dyDescent="0.25">
      <c r="A18" s="39" t="s">
        <v>6</v>
      </c>
      <c r="B18" s="39"/>
      <c r="C18" s="27">
        <f t="shared" ref="C18:H18" si="3">SUM(C3:C17)</f>
        <v>320720</v>
      </c>
      <c r="D18" s="27">
        <f t="shared" si="3"/>
        <v>236169</v>
      </c>
      <c r="E18" s="27">
        <f t="shared" si="3"/>
        <v>79828</v>
      </c>
      <c r="F18" s="27">
        <f t="shared" si="3"/>
        <v>4723</v>
      </c>
      <c r="G18" s="27">
        <f t="shared" si="3"/>
        <v>0</v>
      </c>
      <c r="H18" s="11">
        <f t="shared" si="3"/>
        <v>40.090000000000003</v>
      </c>
    </row>
    <row r="19" spans="1:8" x14ac:dyDescent="0.25">
      <c r="A19" s="7" t="s">
        <v>102</v>
      </c>
      <c r="B19" s="7"/>
      <c r="C19" s="28">
        <f>C18+G18</f>
        <v>320720</v>
      </c>
      <c r="D19" s="29"/>
      <c r="E19" s="29"/>
      <c r="F19" s="29"/>
      <c r="G19" s="29"/>
      <c r="H19" s="7"/>
    </row>
  </sheetData>
  <mergeCells count="2">
    <mergeCell ref="A1:G1"/>
    <mergeCell ref="A18:B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8D61-374F-4A49-BDCB-E658DAE8A86B}">
  <dimension ref="A1:H30"/>
  <sheetViews>
    <sheetView topLeftCell="A16" workbookViewId="0">
      <selection activeCell="B18" sqref="B18"/>
    </sheetView>
  </sheetViews>
  <sheetFormatPr defaultColWidth="8.85546875" defaultRowHeight="15" x14ac:dyDescent="0.25"/>
  <cols>
    <col min="1" max="1" width="14" style="9" customWidth="1"/>
    <col min="2" max="2" width="88.28515625" style="9" customWidth="1"/>
    <col min="3" max="3" width="8.28515625" style="16" customWidth="1"/>
    <col min="4" max="4" width="9.85546875" style="16" customWidth="1"/>
    <col min="5" max="5" width="9.7109375" style="16" customWidth="1"/>
    <col min="6" max="6" width="5.7109375" style="16" customWidth="1"/>
    <col min="7" max="7" width="6.7109375" style="16" customWidth="1"/>
    <col min="8" max="8" width="9" style="9" customWidth="1"/>
    <col min="9" max="16384" width="8.85546875" style="9"/>
  </cols>
  <sheetData>
    <row r="1" spans="1:8" ht="19.5" x14ac:dyDescent="0.3">
      <c r="A1" s="42" t="s">
        <v>381</v>
      </c>
      <c r="B1" s="43"/>
      <c r="C1" s="43"/>
      <c r="D1" s="43"/>
      <c r="E1" s="43"/>
      <c r="F1" s="43"/>
      <c r="G1" s="43"/>
    </row>
    <row r="2" spans="1:8" ht="30" x14ac:dyDescent="0.25">
      <c r="A2" s="15" t="s">
        <v>0</v>
      </c>
      <c r="B2" s="15" t="s">
        <v>1</v>
      </c>
      <c r="C2" s="23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8" x14ac:dyDescent="0.25">
      <c r="A3" s="1" t="s">
        <v>382</v>
      </c>
      <c r="B3" s="1" t="s">
        <v>383</v>
      </c>
      <c r="C3" s="24">
        <v>4320</v>
      </c>
      <c r="D3" s="24">
        <f>ROUND(C3/1.358,0)</f>
        <v>3181</v>
      </c>
      <c r="E3" s="24">
        <f>ROUND(D3*0.338,0)</f>
        <v>1075</v>
      </c>
      <c r="F3" s="24">
        <f t="shared" ref="F3:F28" si="0">ROUND(D3*0.02,0)</f>
        <v>64</v>
      </c>
      <c r="G3" s="24"/>
      <c r="H3" s="1">
        <v>0.54</v>
      </c>
    </row>
    <row r="4" spans="1:8" x14ac:dyDescent="0.25">
      <c r="A4" s="1" t="s">
        <v>384</v>
      </c>
      <c r="B4" s="1" t="s">
        <v>385</v>
      </c>
      <c r="C4" s="24">
        <v>43120</v>
      </c>
      <c r="D4" s="24">
        <f t="shared" ref="D4:D28" si="1">ROUND(C4/1.358,0)</f>
        <v>31753</v>
      </c>
      <c r="E4" s="24">
        <f>ROUND(D4*0.338,0)-1</f>
        <v>10732</v>
      </c>
      <c r="F4" s="24">
        <f t="shared" si="0"/>
        <v>635</v>
      </c>
      <c r="G4" s="24"/>
      <c r="H4" s="1">
        <v>5.3900000000000023</v>
      </c>
    </row>
    <row r="5" spans="1:8" x14ac:dyDescent="0.25">
      <c r="A5" s="1" t="s">
        <v>386</v>
      </c>
      <c r="B5" s="1" t="s">
        <v>387</v>
      </c>
      <c r="C5" s="24">
        <v>44800</v>
      </c>
      <c r="D5" s="24">
        <f t="shared" si="1"/>
        <v>32990</v>
      </c>
      <c r="E5" s="24">
        <f>ROUND(D5*0.338,0)-1</f>
        <v>11150</v>
      </c>
      <c r="F5" s="24">
        <f t="shared" si="0"/>
        <v>660</v>
      </c>
      <c r="G5" s="24"/>
      <c r="H5" s="1">
        <v>5.6</v>
      </c>
    </row>
    <row r="6" spans="1:8" x14ac:dyDescent="0.25">
      <c r="A6" s="1" t="s">
        <v>388</v>
      </c>
      <c r="B6" s="1" t="s">
        <v>389</v>
      </c>
      <c r="C6" s="24">
        <v>4000</v>
      </c>
      <c r="D6" s="24">
        <f t="shared" si="1"/>
        <v>2946</v>
      </c>
      <c r="E6" s="24">
        <f>ROUND(D6*0.338,0)-1</f>
        <v>995</v>
      </c>
      <c r="F6" s="24">
        <f t="shared" si="0"/>
        <v>59</v>
      </c>
      <c r="G6" s="24"/>
      <c r="H6" s="1">
        <v>0.5</v>
      </c>
    </row>
    <row r="7" spans="1:8" x14ac:dyDescent="0.25">
      <c r="A7" s="1" t="s">
        <v>390</v>
      </c>
      <c r="B7" s="1" t="s">
        <v>391</v>
      </c>
      <c r="C7" s="24">
        <v>28000</v>
      </c>
      <c r="D7" s="24">
        <f t="shared" si="1"/>
        <v>20619</v>
      </c>
      <c r="E7" s="24">
        <f t="shared" ref="E7:E28" si="2">ROUND(D7*0.338,0)</f>
        <v>6969</v>
      </c>
      <c r="F7" s="24">
        <f t="shared" si="0"/>
        <v>412</v>
      </c>
      <c r="G7" s="24"/>
      <c r="H7" s="1">
        <v>3.5</v>
      </c>
    </row>
    <row r="8" spans="1:8" x14ac:dyDescent="0.25">
      <c r="A8" s="1" t="s">
        <v>392</v>
      </c>
      <c r="B8" s="1" t="s">
        <v>393</v>
      </c>
      <c r="C8" s="24">
        <v>20320</v>
      </c>
      <c r="D8" s="24">
        <f t="shared" si="1"/>
        <v>14963</v>
      </c>
      <c r="E8" s="24">
        <f>ROUND(D8*0.338,0)+1</f>
        <v>5058</v>
      </c>
      <c r="F8" s="24">
        <f t="shared" si="0"/>
        <v>299</v>
      </c>
      <c r="G8" s="24"/>
      <c r="H8" s="1">
        <v>2.5399999999999996</v>
      </c>
    </row>
    <row r="9" spans="1:8" x14ac:dyDescent="0.25">
      <c r="A9" s="1" t="s">
        <v>394</v>
      </c>
      <c r="B9" s="1" t="s">
        <v>395</v>
      </c>
      <c r="C9" s="24"/>
      <c r="D9" s="24">
        <f t="shared" si="1"/>
        <v>0</v>
      </c>
      <c r="E9" s="24">
        <f t="shared" si="2"/>
        <v>0</v>
      </c>
      <c r="F9" s="24">
        <f t="shared" si="0"/>
        <v>0</v>
      </c>
      <c r="G9" s="24">
        <v>2400</v>
      </c>
      <c r="H9" s="1">
        <v>0.3</v>
      </c>
    </row>
    <row r="10" spans="1:8" x14ac:dyDescent="0.25">
      <c r="A10" s="1" t="s">
        <v>396</v>
      </c>
      <c r="B10" s="1" t="s">
        <v>397</v>
      </c>
      <c r="C10" s="24">
        <v>8240</v>
      </c>
      <c r="D10" s="24">
        <f t="shared" si="1"/>
        <v>6068</v>
      </c>
      <c r="E10" s="24">
        <f t="shared" si="2"/>
        <v>2051</v>
      </c>
      <c r="F10" s="24">
        <f t="shared" si="0"/>
        <v>121</v>
      </c>
      <c r="G10" s="24"/>
      <c r="H10" s="1">
        <v>1.0300000000000002</v>
      </c>
    </row>
    <row r="11" spans="1:8" x14ac:dyDescent="0.25">
      <c r="A11" s="1" t="s">
        <v>398</v>
      </c>
      <c r="B11" s="1" t="s">
        <v>399</v>
      </c>
      <c r="C11" s="24">
        <v>19840</v>
      </c>
      <c r="D11" s="24">
        <f t="shared" si="1"/>
        <v>14610</v>
      </c>
      <c r="E11" s="24">
        <f t="shared" si="2"/>
        <v>4938</v>
      </c>
      <c r="F11" s="24">
        <f t="shared" si="0"/>
        <v>292</v>
      </c>
      <c r="G11" s="24"/>
      <c r="H11" s="1">
        <v>2.4800000000000004</v>
      </c>
    </row>
    <row r="12" spans="1:8" x14ac:dyDescent="0.25">
      <c r="A12" s="1" t="s">
        <v>400</v>
      </c>
      <c r="B12" s="1" t="s">
        <v>401</v>
      </c>
      <c r="C12" s="24">
        <v>7920</v>
      </c>
      <c r="D12" s="24">
        <f t="shared" si="1"/>
        <v>5832</v>
      </c>
      <c r="E12" s="24">
        <f t="shared" si="2"/>
        <v>1971</v>
      </c>
      <c r="F12" s="24">
        <f t="shared" si="0"/>
        <v>117</v>
      </c>
      <c r="G12" s="24"/>
      <c r="H12" s="1">
        <v>0.99000000000000044</v>
      </c>
    </row>
    <row r="13" spans="1:8" x14ac:dyDescent="0.25">
      <c r="A13" s="1" t="s">
        <v>402</v>
      </c>
      <c r="B13" s="1" t="s">
        <v>403</v>
      </c>
      <c r="C13" s="24">
        <v>52000</v>
      </c>
      <c r="D13" s="24">
        <f t="shared" si="1"/>
        <v>38292</v>
      </c>
      <c r="E13" s="24">
        <f>ROUND(D13*0.338,0)-1</f>
        <v>12942</v>
      </c>
      <c r="F13" s="24">
        <f t="shared" si="0"/>
        <v>766</v>
      </c>
      <c r="G13" s="24"/>
      <c r="H13" s="1">
        <v>6.5</v>
      </c>
    </row>
    <row r="14" spans="1:8" x14ac:dyDescent="0.25">
      <c r="A14" s="1" t="s">
        <v>404</v>
      </c>
      <c r="B14" s="1" t="s">
        <v>405</v>
      </c>
      <c r="C14" s="24">
        <v>12000</v>
      </c>
      <c r="D14" s="24">
        <f t="shared" si="1"/>
        <v>8837</v>
      </c>
      <c r="E14" s="24">
        <f>ROUND(D14*0.338,0)-1</f>
        <v>2986</v>
      </c>
      <c r="F14" s="24">
        <f t="shared" si="0"/>
        <v>177</v>
      </c>
      <c r="G14" s="24"/>
      <c r="H14" s="1">
        <v>1.5</v>
      </c>
    </row>
    <row r="15" spans="1:8" x14ac:dyDescent="0.25">
      <c r="A15" s="1" t="s">
        <v>406</v>
      </c>
      <c r="B15" s="1" t="s">
        <v>407</v>
      </c>
      <c r="C15" s="24">
        <v>6400</v>
      </c>
      <c r="D15" s="24">
        <f t="shared" si="1"/>
        <v>4713</v>
      </c>
      <c r="E15" s="24">
        <f t="shared" si="2"/>
        <v>1593</v>
      </c>
      <c r="F15" s="24">
        <f t="shared" si="0"/>
        <v>94</v>
      </c>
      <c r="G15" s="24"/>
      <c r="H15" s="1">
        <v>0.80000000000000016</v>
      </c>
    </row>
    <row r="16" spans="1:8" x14ac:dyDescent="0.25">
      <c r="A16" s="1" t="s">
        <v>408</v>
      </c>
      <c r="B16" s="1" t="s">
        <v>409</v>
      </c>
      <c r="C16" s="24">
        <v>51040</v>
      </c>
      <c r="D16" s="24">
        <f t="shared" si="1"/>
        <v>37585</v>
      </c>
      <c r="E16" s="24">
        <f>ROUND(D16*0.338,0)-1</f>
        <v>12703</v>
      </c>
      <c r="F16" s="24">
        <f t="shared" si="0"/>
        <v>752</v>
      </c>
      <c r="G16" s="24"/>
      <c r="H16" s="1">
        <v>6.3799999999999946</v>
      </c>
    </row>
    <row r="17" spans="1:8" x14ac:dyDescent="0.25">
      <c r="A17" s="1" t="s">
        <v>410</v>
      </c>
      <c r="B17" s="1" t="s">
        <v>411</v>
      </c>
      <c r="C17" s="24">
        <v>10400</v>
      </c>
      <c r="D17" s="24">
        <f t="shared" si="1"/>
        <v>7658</v>
      </c>
      <c r="E17" s="24">
        <f>ROUND(D17*0.338,0)+1</f>
        <v>2589</v>
      </c>
      <c r="F17" s="24">
        <f t="shared" si="0"/>
        <v>153</v>
      </c>
      <c r="G17" s="24"/>
      <c r="H17" s="1">
        <v>1.3</v>
      </c>
    </row>
    <row r="18" spans="1:8" x14ac:dyDescent="0.25">
      <c r="A18" s="1" t="s">
        <v>412</v>
      </c>
      <c r="B18" s="1" t="s">
        <v>413</v>
      </c>
      <c r="C18" s="24">
        <v>4000</v>
      </c>
      <c r="D18" s="24">
        <f t="shared" si="1"/>
        <v>2946</v>
      </c>
      <c r="E18" s="24">
        <f>ROUND(D18*0.338,0)-1</f>
        <v>995</v>
      </c>
      <c r="F18" s="24">
        <f t="shared" si="0"/>
        <v>59</v>
      </c>
      <c r="G18" s="24"/>
      <c r="H18" s="1">
        <v>0.49999999999999994</v>
      </c>
    </row>
    <row r="19" spans="1:8" x14ac:dyDescent="0.25">
      <c r="A19" s="1" t="s">
        <v>414</v>
      </c>
      <c r="B19" s="1" t="s">
        <v>415</v>
      </c>
      <c r="C19" s="24">
        <v>2400</v>
      </c>
      <c r="D19" s="24">
        <f t="shared" si="1"/>
        <v>1767</v>
      </c>
      <c r="E19" s="24">
        <f>ROUND(D19*0.338,0)+1</f>
        <v>598</v>
      </c>
      <c r="F19" s="24">
        <f t="shared" si="0"/>
        <v>35</v>
      </c>
      <c r="G19" s="24"/>
      <c r="H19" s="1">
        <v>0.3</v>
      </c>
    </row>
    <row r="20" spans="1:8" x14ac:dyDescent="0.25">
      <c r="A20" s="1" t="s">
        <v>416</v>
      </c>
      <c r="B20" s="1" t="s">
        <v>417</v>
      </c>
      <c r="C20" s="24">
        <v>4800</v>
      </c>
      <c r="D20" s="24">
        <f t="shared" si="1"/>
        <v>3535</v>
      </c>
      <c r="E20" s="24">
        <f>ROUND(D20*0.338,0)-1</f>
        <v>1194</v>
      </c>
      <c r="F20" s="24">
        <f t="shared" si="0"/>
        <v>71</v>
      </c>
      <c r="G20" s="24"/>
      <c r="H20" s="1">
        <v>0.6</v>
      </c>
    </row>
    <row r="21" spans="1:8" x14ac:dyDescent="0.25">
      <c r="A21" s="1" t="s">
        <v>418</v>
      </c>
      <c r="B21" s="1" t="s">
        <v>419</v>
      </c>
      <c r="C21" s="24">
        <v>4000</v>
      </c>
      <c r="D21" s="24">
        <f t="shared" si="1"/>
        <v>2946</v>
      </c>
      <c r="E21" s="24">
        <f>ROUND(D21*0.338,0)-1</f>
        <v>995</v>
      </c>
      <c r="F21" s="24">
        <f t="shared" si="0"/>
        <v>59</v>
      </c>
      <c r="G21" s="24"/>
      <c r="H21" s="1">
        <v>0.5</v>
      </c>
    </row>
    <row r="22" spans="1:8" x14ac:dyDescent="0.25">
      <c r="A22" s="1" t="s">
        <v>420</v>
      </c>
      <c r="B22" s="1" t="s">
        <v>421</v>
      </c>
      <c r="C22" s="24">
        <v>24800</v>
      </c>
      <c r="D22" s="24">
        <f t="shared" si="1"/>
        <v>18262</v>
      </c>
      <c r="E22" s="24">
        <f t="shared" si="2"/>
        <v>6173</v>
      </c>
      <c r="F22" s="24">
        <f t="shared" si="0"/>
        <v>365</v>
      </c>
      <c r="G22" s="24"/>
      <c r="H22" s="1">
        <v>3.1</v>
      </c>
    </row>
    <row r="23" spans="1:8" x14ac:dyDescent="0.25">
      <c r="A23" s="1" t="s">
        <v>422</v>
      </c>
      <c r="B23" s="1" t="s">
        <v>423</v>
      </c>
      <c r="C23" s="24">
        <v>3840</v>
      </c>
      <c r="D23" s="24">
        <f t="shared" si="1"/>
        <v>2828</v>
      </c>
      <c r="E23" s="24">
        <f>ROUND(D23*0.338,0)-1</f>
        <v>955</v>
      </c>
      <c r="F23" s="24">
        <f t="shared" si="0"/>
        <v>57</v>
      </c>
      <c r="G23" s="24"/>
      <c r="H23" s="1">
        <v>0.48000000000000004</v>
      </c>
    </row>
    <row r="24" spans="1:8" x14ac:dyDescent="0.25">
      <c r="A24" s="1" t="s">
        <v>424</v>
      </c>
      <c r="B24" s="1" t="s">
        <v>425</v>
      </c>
      <c r="C24" s="24">
        <v>8160</v>
      </c>
      <c r="D24" s="24">
        <f t="shared" si="1"/>
        <v>6009</v>
      </c>
      <c r="E24" s="24">
        <f t="shared" si="2"/>
        <v>2031</v>
      </c>
      <c r="F24" s="24">
        <f t="shared" si="0"/>
        <v>120</v>
      </c>
      <c r="G24" s="24"/>
      <c r="H24" s="1">
        <v>1.0200000000000007</v>
      </c>
    </row>
    <row r="25" spans="1:8" x14ac:dyDescent="0.25">
      <c r="A25" s="1" t="s">
        <v>426</v>
      </c>
      <c r="B25" s="1" t="s">
        <v>427</v>
      </c>
      <c r="C25" s="24">
        <v>2400</v>
      </c>
      <c r="D25" s="24">
        <f t="shared" si="1"/>
        <v>1767</v>
      </c>
      <c r="E25" s="24">
        <f>ROUND(D25*0.338,0)+1</f>
        <v>598</v>
      </c>
      <c r="F25" s="24">
        <f t="shared" si="0"/>
        <v>35</v>
      </c>
      <c r="G25" s="24"/>
      <c r="H25" s="1">
        <v>0.3</v>
      </c>
    </row>
    <row r="26" spans="1:8" x14ac:dyDescent="0.25">
      <c r="A26" s="1" t="s">
        <v>428</v>
      </c>
      <c r="B26" s="1" t="s">
        <v>429</v>
      </c>
      <c r="C26" s="24">
        <v>2400</v>
      </c>
      <c r="D26" s="24">
        <f t="shared" si="1"/>
        <v>1767</v>
      </c>
      <c r="E26" s="24">
        <f>ROUND(D26*0.338,0)+1</f>
        <v>598</v>
      </c>
      <c r="F26" s="24">
        <f t="shared" si="0"/>
        <v>35</v>
      </c>
      <c r="G26" s="24"/>
      <c r="H26" s="1">
        <v>0.3</v>
      </c>
    </row>
    <row r="27" spans="1:8" x14ac:dyDescent="0.25">
      <c r="A27" s="1" t="s">
        <v>430</v>
      </c>
      <c r="B27" s="1" t="s">
        <v>431</v>
      </c>
      <c r="C27" s="24">
        <v>4000</v>
      </c>
      <c r="D27" s="24">
        <f t="shared" si="1"/>
        <v>2946</v>
      </c>
      <c r="E27" s="24">
        <f>ROUND(D27*0.338,0)-1</f>
        <v>995</v>
      </c>
      <c r="F27" s="24">
        <f t="shared" si="0"/>
        <v>59</v>
      </c>
      <c r="G27" s="24"/>
      <c r="H27" s="1">
        <v>0.5</v>
      </c>
    </row>
    <row r="28" spans="1:8" x14ac:dyDescent="0.25">
      <c r="A28" s="1" t="s">
        <v>432</v>
      </c>
      <c r="B28" s="1" t="s">
        <v>433</v>
      </c>
      <c r="C28" s="24">
        <v>8000</v>
      </c>
      <c r="D28" s="24">
        <f t="shared" si="1"/>
        <v>5891</v>
      </c>
      <c r="E28" s="24">
        <f t="shared" si="2"/>
        <v>1991</v>
      </c>
      <c r="F28" s="24">
        <f t="shared" si="0"/>
        <v>118</v>
      </c>
      <c r="G28" s="24"/>
      <c r="H28" s="1">
        <v>1</v>
      </c>
    </row>
    <row r="29" spans="1:8" s="12" customFormat="1" ht="19.899999999999999" customHeight="1" x14ac:dyDescent="0.25">
      <c r="A29" s="39" t="s">
        <v>6</v>
      </c>
      <c r="B29" s="39"/>
      <c r="C29" s="27">
        <f t="shared" ref="C29:H29" si="3">SUM(C3:C28)</f>
        <v>381200</v>
      </c>
      <c r="D29" s="27">
        <f t="shared" si="3"/>
        <v>280711</v>
      </c>
      <c r="E29" s="27">
        <f t="shared" si="3"/>
        <v>94875</v>
      </c>
      <c r="F29" s="27">
        <f t="shared" si="3"/>
        <v>5614</v>
      </c>
      <c r="G29" s="27">
        <f t="shared" si="3"/>
        <v>2400</v>
      </c>
      <c r="H29" s="11">
        <f t="shared" si="3"/>
        <v>47.949999999999989</v>
      </c>
    </row>
    <row r="30" spans="1:8" x14ac:dyDescent="0.25">
      <c r="A30" s="7" t="s">
        <v>102</v>
      </c>
      <c r="B30" s="7"/>
      <c r="C30" s="28">
        <f>C29+G29</f>
        <v>383600</v>
      </c>
      <c r="D30" s="29"/>
      <c r="E30" s="29"/>
      <c r="F30" s="29"/>
      <c r="G30" s="29"/>
      <c r="H30" s="7"/>
    </row>
  </sheetData>
  <mergeCells count="2">
    <mergeCell ref="A1:G1"/>
    <mergeCell ref="A29:B2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E57B-0C39-47BC-9C39-36563F5164D8}">
  <dimension ref="A1:H21"/>
  <sheetViews>
    <sheetView workbookViewId="0">
      <selection activeCell="C2" sqref="C1:G1048576"/>
    </sheetView>
  </sheetViews>
  <sheetFormatPr defaultColWidth="8.85546875" defaultRowHeight="15" x14ac:dyDescent="0.25"/>
  <cols>
    <col min="1" max="1" width="14" style="9" customWidth="1"/>
    <col min="2" max="2" width="90.710937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9.28515625" style="9" customWidth="1"/>
    <col min="9" max="16384" width="8.85546875" style="9"/>
  </cols>
  <sheetData>
    <row r="1" spans="1:8" ht="19.5" x14ac:dyDescent="0.3">
      <c r="A1" s="37" t="s">
        <v>434</v>
      </c>
      <c r="B1" s="38"/>
      <c r="C1" s="38"/>
      <c r="D1" s="38"/>
      <c r="E1" s="38"/>
      <c r="F1" s="38"/>
      <c r="G1" s="38"/>
    </row>
    <row r="2" spans="1:8" ht="19.899999999999999" customHeight="1" x14ac:dyDescent="0.25">
      <c r="A2" s="15" t="s">
        <v>0</v>
      </c>
      <c r="B2" s="15" t="s">
        <v>1</v>
      </c>
      <c r="C2" s="31" t="s">
        <v>2</v>
      </c>
      <c r="D2" s="31" t="s">
        <v>108</v>
      </c>
      <c r="E2" s="31" t="s">
        <v>3</v>
      </c>
      <c r="F2" s="31" t="s">
        <v>4</v>
      </c>
      <c r="G2" s="31" t="s">
        <v>5</v>
      </c>
      <c r="H2" s="15" t="s">
        <v>100</v>
      </c>
    </row>
    <row r="3" spans="1:8" x14ac:dyDescent="0.25">
      <c r="A3" s="1" t="s">
        <v>435</v>
      </c>
      <c r="B3" s="1" t="s">
        <v>436</v>
      </c>
      <c r="C3" s="24"/>
      <c r="D3" s="24"/>
      <c r="E3" s="24"/>
      <c r="F3" s="24"/>
      <c r="G3" s="24">
        <v>20000</v>
      </c>
      <c r="H3" s="1">
        <v>2.5</v>
      </c>
    </row>
    <row r="4" spans="1:8" x14ac:dyDescent="0.25">
      <c r="A4" s="1" t="s">
        <v>437</v>
      </c>
      <c r="B4" s="1" t="s">
        <v>438</v>
      </c>
      <c r="C4" s="24">
        <v>96080</v>
      </c>
      <c r="D4" s="24">
        <f>ROUND(C4/1.358,0)</f>
        <v>70751</v>
      </c>
      <c r="E4" s="24">
        <f>ROUND(D4*0.338,0)</f>
        <v>23914</v>
      </c>
      <c r="F4" s="24">
        <f t="shared" ref="F4:F19" si="0">ROUND(D4*0.02,0)</f>
        <v>1415</v>
      </c>
      <c r="G4" s="24"/>
      <c r="H4" s="1">
        <v>12.009999999999987</v>
      </c>
    </row>
    <row r="5" spans="1:8" x14ac:dyDescent="0.25">
      <c r="A5" s="1" t="s">
        <v>439</v>
      </c>
      <c r="B5" s="1" t="s">
        <v>440</v>
      </c>
      <c r="C5" s="24">
        <v>21040</v>
      </c>
      <c r="D5" s="24">
        <f t="shared" ref="D5:D19" si="1">ROUND(C5/1.358,0)</f>
        <v>15493</v>
      </c>
      <c r="E5" s="24">
        <f t="shared" ref="E5:E18" si="2">ROUND(D5*0.338,0)</f>
        <v>5237</v>
      </c>
      <c r="F5" s="24">
        <f t="shared" si="0"/>
        <v>310</v>
      </c>
      <c r="G5" s="24"/>
      <c r="H5" s="1">
        <v>2.63</v>
      </c>
    </row>
    <row r="6" spans="1:8" x14ac:dyDescent="0.25">
      <c r="A6" s="1" t="s">
        <v>441</v>
      </c>
      <c r="B6" s="1" t="s">
        <v>442</v>
      </c>
      <c r="C6" s="24">
        <v>16320</v>
      </c>
      <c r="D6" s="24">
        <f t="shared" si="1"/>
        <v>12018</v>
      </c>
      <c r="E6" s="24">
        <f t="shared" si="2"/>
        <v>4062</v>
      </c>
      <c r="F6" s="24">
        <f t="shared" si="0"/>
        <v>240</v>
      </c>
      <c r="G6" s="24"/>
      <c r="H6" s="1">
        <v>2.0400000000000009</v>
      </c>
    </row>
    <row r="7" spans="1:8" x14ac:dyDescent="0.25">
      <c r="A7" s="1" t="s">
        <v>443</v>
      </c>
      <c r="B7" s="1" t="s">
        <v>444</v>
      </c>
      <c r="C7" s="24">
        <v>53520</v>
      </c>
      <c r="D7" s="24">
        <f t="shared" si="1"/>
        <v>39411</v>
      </c>
      <c r="E7" s="24">
        <f t="shared" si="2"/>
        <v>13321</v>
      </c>
      <c r="F7" s="24">
        <f t="shared" si="0"/>
        <v>788</v>
      </c>
      <c r="G7" s="24"/>
      <c r="H7" s="1">
        <v>6.6900000000000013</v>
      </c>
    </row>
    <row r="8" spans="1:8" x14ac:dyDescent="0.25">
      <c r="A8" s="1" t="s">
        <v>445</v>
      </c>
      <c r="B8" s="1" t="s">
        <v>446</v>
      </c>
      <c r="C8" s="24">
        <v>27200</v>
      </c>
      <c r="D8" s="24">
        <f t="shared" si="1"/>
        <v>20029</v>
      </c>
      <c r="E8" s="24">
        <f t="shared" si="2"/>
        <v>6770</v>
      </c>
      <c r="F8" s="24">
        <f t="shared" si="0"/>
        <v>401</v>
      </c>
      <c r="G8" s="24"/>
      <c r="H8" s="1">
        <v>3.3999999999999977</v>
      </c>
    </row>
    <row r="9" spans="1:8" x14ac:dyDescent="0.25">
      <c r="A9" s="1" t="s">
        <v>447</v>
      </c>
      <c r="B9" s="1" t="s">
        <v>448</v>
      </c>
      <c r="C9" s="24">
        <v>8000</v>
      </c>
      <c r="D9" s="24">
        <f t="shared" si="1"/>
        <v>5891</v>
      </c>
      <c r="E9" s="24">
        <f t="shared" si="2"/>
        <v>1991</v>
      </c>
      <c r="F9" s="24">
        <f t="shared" si="0"/>
        <v>118</v>
      </c>
      <c r="G9" s="24"/>
      <c r="H9" s="1">
        <v>1</v>
      </c>
    </row>
    <row r="10" spans="1:8" x14ac:dyDescent="0.25">
      <c r="A10" s="1" t="s">
        <v>449</v>
      </c>
      <c r="B10" s="1" t="s">
        <v>450</v>
      </c>
      <c r="C10" s="24">
        <v>24800</v>
      </c>
      <c r="D10" s="24">
        <f t="shared" si="1"/>
        <v>18262</v>
      </c>
      <c r="E10" s="24">
        <f t="shared" si="2"/>
        <v>6173</v>
      </c>
      <c r="F10" s="24">
        <f t="shared" si="0"/>
        <v>365</v>
      </c>
      <c r="G10" s="24"/>
      <c r="H10" s="1">
        <v>3.0999999999999996</v>
      </c>
    </row>
    <row r="11" spans="1:8" x14ac:dyDescent="0.25">
      <c r="A11" s="1" t="s">
        <v>451</v>
      </c>
      <c r="B11" s="1" t="s">
        <v>452</v>
      </c>
      <c r="C11" s="24">
        <v>16640</v>
      </c>
      <c r="D11" s="24">
        <f t="shared" si="1"/>
        <v>12253</v>
      </c>
      <c r="E11" s="24">
        <f t="shared" si="2"/>
        <v>4142</v>
      </c>
      <c r="F11" s="24">
        <f t="shared" si="0"/>
        <v>245</v>
      </c>
      <c r="G11" s="24"/>
      <c r="H11" s="1">
        <v>2.080000000000001</v>
      </c>
    </row>
    <row r="12" spans="1:8" x14ac:dyDescent="0.25">
      <c r="A12" s="1" t="s">
        <v>453</v>
      </c>
      <c r="B12" s="1" t="s">
        <v>454</v>
      </c>
      <c r="C12" s="24">
        <v>14240</v>
      </c>
      <c r="D12" s="24">
        <f t="shared" si="1"/>
        <v>10486</v>
      </c>
      <c r="E12" s="24">
        <f t="shared" si="2"/>
        <v>3544</v>
      </c>
      <c r="F12" s="24">
        <f t="shared" si="0"/>
        <v>210</v>
      </c>
      <c r="G12" s="24"/>
      <c r="H12" s="1">
        <v>1.7800000000000005</v>
      </c>
    </row>
    <row r="13" spans="1:8" x14ac:dyDescent="0.25">
      <c r="A13" s="1" t="s">
        <v>455</v>
      </c>
      <c r="B13" s="1" t="s">
        <v>456</v>
      </c>
      <c r="C13" s="24">
        <v>7760</v>
      </c>
      <c r="D13" s="24">
        <f t="shared" si="1"/>
        <v>5714</v>
      </c>
      <c r="E13" s="24">
        <f>ROUND(D13*0.338,0)+1</f>
        <v>1932</v>
      </c>
      <c r="F13" s="24">
        <f t="shared" si="0"/>
        <v>114</v>
      </c>
      <c r="G13" s="24"/>
      <c r="H13" s="1">
        <v>0.97000000000000042</v>
      </c>
    </row>
    <row r="14" spans="1:8" x14ac:dyDescent="0.25">
      <c r="A14" s="1" t="s">
        <v>457</v>
      </c>
      <c r="B14" s="1" t="s">
        <v>458</v>
      </c>
      <c r="C14" s="24">
        <v>82640</v>
      </c>
      <c r="D14" s="24">
        <f t="shared" si="1"/>
        <v>60854</v>
      </c>
      <c r="E14" s="24">
        <f t="shared" si="2"/>
        <v>20569</v>
      </c>
      <c r="F14" s="24">
        <f t="shared" si="0"/>
        <v>1217</v>
      </c>
      <c r="G14" s="24"/>
      <c r="H14" s="1">
        <v>10.329999999999998</v>
      </c>
    </row>
    <row r="15" spans="1:8" x14ac:dyDescent="0.25">
      <c r="A15" s="1" t="s">
        <v>459</v>
      </c>
      <c r="B15" s="1" t="s">
        <v>460</v>
      </c>
      <c r="C15" s="24">
        <v>2400</v>
      </c>
      <c r="D15" s="24">
        <f t="shared" si="1"/>
        <v>1767</v>
      </c>
      <c r="E15" s="24">
        <f>ROUND(D15*0.338,0)+1</f>
        <v>598</v>
      </c>
      <c r="F15" s="24">
        <f t="shared" si="0"/>
        <v>35</v>
      </c>
      <c r="G15" s="24"/>
      <c r="H15" s="1">
        <v>0.3</v>
      </c>
    </row>
    <row r="16" spans="1:8" x14ac:dyDescent="0.25">
      <c r="A16" s="1" t="s">
        <v>461</v>
      </c>
      <c r="B16" s="1" t="s">
        <v>462</v>
      </c>
      <c r="C16" s="24">
        <v>4000</v>
      </c>
      <c r="D16" s="24">
        <f t="shared" si="1"/>
        <v>2946</v>
      </c>
      <c r="E16" s="24">
        <f>ROUND(D16*0.338,0)-1</f>
        <v>995</v>
      </c>
      <c r="F16" s="24">
        <f t="shared" si="0"/>
        <v>59</v>
      </c>
      <c r="G16" s="24"/>
      <c r="H16" s="1">
        <v>0.5</v>
      </c>
    </row>
    <row r="17" spans="1:8" x14ac:dyDescent="0.25">
      <c r="A17" s="1" t="s">
        <v>463</v>
      </c>
      <c r="B17" s="1" t="s">
        <v>464</v>
      </c>
      <c r="C17" s="24">
        <v>6240</v>
      </c>
      <c r="D17" s="24">
        <f t="shared" si="1"/>
        <v>4595</v>
      </c>
      <c r="E17" s="24">
        <f t="shared" si="2"/>
        <v>1553</v>
      </c>
      <c r="F17" s="24">
        <f t="shared" si="0"/>
        <v>92</v>
      </c>
      <c r="G17" s="24"/>
      <c r="H17" s="1">
        <v>0.78000000000000014</v>
      </c>
    </row>
    <row r="18" spans="1:8" x14ac:dyDescent="0.25">
      <c r="A18" s="1" t="s">
        <v>465</v>
      </c>
      <c r="B18" s="1" t="s">
        <v>466</v>
      </c>
      <c r="C18" s="24">
        <v>8000</v>
      </c>
      <c r="D18" s="24">
        <f t="shared" si="1"/>
        <v>5891</v>
      </c>
      <c r="E18" s="24">
        <f t="shared" si="2"/>
        <v>1991</v>
      </c>
      <c r="F18" s="24">
        <f t="shared" si="0"/>
        <v>118</v>
      </c>
      <c r="G18" s="24"/>
      <c r="H18" s="1">
        <v>1.0000000000000002</v>
      </c>
    </row>
    <row r="19" spans="1:8" x14ac:dyDescent="0.25">
      <c r="A19" s="1" t="s">
        <v>467</v>
      </c>
      <c r="B19" s="1" t="s">
        <v>468</v>
      </c>
      <c r="C19" s="24">
        <v>8320</v>
      </c>
      <c r="D19" s="24">
        <f t="shared" si="1"/>
        <v>6127</v>
      </c>
      <c r="E19" s="24">
        <f>ROUND(D19*0.338,0)-1</f>
        <v>2070</v>
      </c>
      <c r="F19" s="24">
        <f t="shared" si="0"/>
        <v>123</v>
      </c>
      <c r="G19" s="24"/>
      <c r="H19" s="1">
        <v>1.0400000000000005</v>
      </c>
    </row>
    <row r="20" spans="1:8" s="12" customFormat="1" ht="19.899999999999999" customHeight="1" x14ac:dyDescent="0.25">
      <c r="A20" s="39" t="s">
        <v>6</v>
      </c>
      <c r="B20" s="39"/>
      <c r="C20" s="27">
        <f t="shared" ref="C20:H20" si="3">SUM(C3:C19)</f>
        <v>397200</v>
      </c>
      <c r="D20" s="27">
        <f t="shared" si="3"/>
        <v>292488</v>
      </c>
      <c r="E20" s="27">
        <f t="shared" si="3"/>
        <v>98862</v>
      </c>
      <c r="F20" s="27">
        <f t="shared" si="3"/>
        <v>5850</v>
      </c>
      <c r="G20" s="27">
        <f t="shared" si="3"/>
        <v>20000</v>
      </c>
      <c r="H20" s="11">
        <f t="shared" si="3"/>
        <v>52.149999999999977</v>
      </c>
    </row>
    <row r="21" spans="1:8" x14ac:dyDescent="0.25">
      <c r="A21" s="7" t="s">
        <v>102</v>
      </c>
      <c r="B21" s="7"/>
      <c r="C21" s="28">
        <f>C20+G20</f>
        <v>417200</v>
      </c>
      <c r="D21" s="29"/>
      <c r="E21" s="29"/>
      <c r="F21" s="29"/>
      <c r="G21" s="29"/>
      <c r="H21" s="7"/>
    </row>
  </sheetData>
  <mergeCells count="2">
    <mergeCell ref="A1:G1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BFAF-ADA9-4C38-BEFE-8AAB882B5D84}">
  <dimension ref="A1:H40"/>
  <sheetViews>
    <sheetView topLeftCell="A25" workbookViewId="0">
      <selection activeCell="B44" sqref="B44"/>
    </sheetView>
  </sheetViews>
  <sheetFormatPr defaultColWidth="8.85546875" defaultRowHeight="15" x14ac:dyDescent="0.25"/>
  <cols>
    <col min="1" max="1" width="14" style="9" customWidth="1"/>
    <col min="2" max="2" width="95.2851562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8.7109375" style="9" customWidth="1"/>
    <col min="9" max="16384" width="8.85546875" style="9"/>
  </cols>
  <sheetData>
    <row r="1" spans="1:8" ht="30" customHeight="1" x14ac:dyDescent="0.3">
      <c r="A1" s="37" t="s">
        <v>469</v>
      </c>
      <c r="B1" s="38"/>
      <c r="C1" s="38"/>
      <c r="D1" s="38"/>
      <c r="E1" s="38"/>
      <c r="F1" s="38"/>
      <c r="G1" s="38"/>
    </row>
    <row r="2" spans="1:8" ht="19.899999999999999" customHeight="1" x14ac:dyDescent="0.25">
      <c r="A2" s="15" t="s">
        <v>0</v>
      </c>
      <c r="B2" s="15" t="s">
        <v>1</v>
      </c>
      <c r="C2" s="31" t="s">
        <v>2</v>
      </c>
      <c r="D2" s="31" t="s">
        <v>108</v>
      </c>
      <c r="E2" s="31" t="s">
        <v>3</v>
      </c>
      <c r="F2" s="31" t="s">
        <v>4</v>
      </c>
      <c r="G2" s="31" t="s">
        <v>5</v>
      </c>
      <c r="H2" s="15" t="s">
        <v>100</v>
      </c>
    </row>
    <row r="3" spans="1:8" x14ac:dyDescent="0.25">
      <c r="A3" s="1" t="s">
        <v>470</v>
      </c>
      <c r="B3" s="1" t="s">
        <v>471</v>
      </c>
      <c r="C3" s="24">
        <v>16800</v>
      </c>
      <c r="D3" s="24">
        <f>ROUND(C3/1.358,0)</f>
        <v>12371</v>
      </c>
      <c r="E3" s="24">
        <f>ROUND(D3*0.338,0)+1</f>
        <v>4182</v>
      </c>
      <c r="F3" s="24">
        <f>ROUND(D3*0.02,0)</f>
        <v>247</v>
      </c>
      <c r="G3" s="24"/>
      <c r="H3" s="1">
        <v>2.1</v>
      </c>
    </row>
    <row r="4" spans="1:8" x14ac:dyDescent="0.25">
      <c r="A4" s="1" t="s">
        <v>472</v>
      </c>
      <c r="B4" s="1" t="s">
        <v>473</v>
      </c>
      <c r="C4" s="24"/>
      <c r="D4" s="24"/>
      <c r="E4" s="24"/>
      <c r="F4" s="24"/>
      <c r="G4" s="24">
        <v>8320</v>
      </c>
      <c r="H4" s="1">
        <v>1.04</v>
      </c>
    </row>
    <row r="5" spans="1:8" x14ac:dyDescent="0.25">
      <c r="A5" s="1" t="s">
        <v>474</v>
      </c>
      <c r="B5" s="1" t="s">
        <v>475</v>
      </c>
      <c r="C5" s="24"/>
      <c r="D5" s="24"/>
      <c r="E5" s="24"/>
      <c r="F5" s="24"/>
      <c r="G5" s="24">
        <v>4000</v>
      </c>
      <c r="H5" s="1">
        <v>0.5</v>
      </c>
    </row>
    <row r="6" spans="1:8" x14ac:dyDescent="0.25">
      <c r="A6" s="1" t="s">
        <v>476</v>
      </c>
      <c r="B6" s="1" t="s">
        <v>477</v>
      </c>
      <c r="C6" s="24">
        <v>8320</v>
      </c>
      <c r="D6" s="24">
        <f>ROUND(C6/1.358,0)</f>
        <v>6127</v>
      </c>
      <c r="E6" s="24">
        <f>ROUND(D6*0.338,0)-1</f>
        <v>2070</v>
      </c>
      <c r="F6" s="24">
        <f t="shared" ref="F6:F38" si="0">ROUND(D6*0.02,0)</f>
        <v>123</v>
      </c>
      <c r="G6" s="24"/>
      <c r="H6" s="1">
        <v>1.0400000000000003</v>
      </c>
    </row>
    <row r="7" spans="1:8" x14ac:dyDescent="0.25">
      <c r="A7" s="1" t="s">
        <v>478</v>
      </c>
      <c r="B7" s="1" t="s">
        <v>479</v>
      </c>
      <c r="C7" s="24">
        <v>15920</v>
      </c>
      <c r="D7" s="24">
        <f t="shared" ref="D7:D38" si="1">ROUND(C7/1.358,0)</f>
        <v>11723</v>
      </c>
      <c r="E7" s="24">
        <f>ROUND(D7*0.338,0)+1</f>
        <v>3963</v>
      </c>
      <c r="F7" s="24">
        <f t="shared" si="0"/>
        <v>234</v>
      </c>
      <c r="G7" s="24"/>
      <c r="H7" s="1">
        <v>1.9900000000000009</v>
      </c>
    </row>
    <row r="8" spans="1:8" x14ac:dyDescent="0.25">
      <c r="A8" s="1" t="s">
        <v>480</v>
      </c>
      <c r="B8" s="1" t="s">
        <v>481</v>
      </c>
      <c r="C8" s="24">
        <v>2400</v>
      </c>
      <c r="D8" s="24">
        <f t="shared" si="1"/>
        <v>1767</v>
      </c>
      <c r="E8" s="24">
        <f>ROUND(D8*0.338,0)+1</f>
        <v>598</v>
      </c>
      <c r="F8" s="24">
        <f t="shared" si="0"/>
        <v>35</v>
      </c>
      <c r="G8" s="24"/>
      <c r="H8" s="1">
        <v>0.3</v>
      </c>
    </row>
    <row r="9" spans="1:8" x14ac:dyDescent="0.25">
      <c r="A9" s="1" t="s">
        <v>482</v>
      </c>
      <c r="B9" s="1" t="s">
        <v>483</v>
      </c>
      <c r="C9" s="24">
        <v>8720</v>
      </c>
      <c r="D9" s="24">
        <f t="shared" si="1"/>
        <v>6421</v>
      </c>
      <c r="E9" s="24">
        <f>ROUND(D9*0.338,0)+1</f>
        <v>2171</v>
      </c>
      <c r="F9" s="24">
        <f t="shared" si="0"/>
        <v>128</v>
      </c>
      <c r="G9" s="24"/>
      <c r="H9" s="1">
        <v>1.0900000000000003</v>
      </c>
    </row>
    <row r="10" spans="1:8" x14ac:dyDescent="0.25">
      <c r="A10" s="1" t="s">
        <v>484</v>
      </c>
      <c r="B10" s="1" t="s">
        <v>485</v>
      </c>
      <c r="C10" s="24">
        <v>32800</v>
      </c>
      <c r="D10" s="24">
        <f t="shared" si="1"/>
        <v>24153</v>
      </c>
      <c r="E10" s="24">
        <f t="shared" ref="E10:E37" si="2">ROUND(D10*0.338,0)</f>
        <v>8164</v>
      </c>
      <c r="F10" s="24">
        <f t="shared" si="0"/>
        <v>483</v>
      </c>
      <c r="G10" s="24"/>
      <c r="H10" s="1">
        <v>4.0999999999999996</v>
      </c>
    </row>
    <row r="11" spans="1:8" x14ac:dyDescent="0.25">
      <c r="A11" s="1" t="s">
        <v>486</v>
      </c>
      <c r="B11" s="1" t="s">
        <v>487</v>
      </c>
      <c r="C11" s="24">
        <v>27920</v>
      </c>
      <c r="D11" s="24">
        <f t="shared" si="1"/>
        <v>20560</v>
      </c>
      <c r="E11" s="24">
        <f t="shared" si="2"/>
        <v>6949</v>
      </c>
      <c r="F11" s="24">
        <f t="shared" si="0"/>
        <v>411</v>
      </c>
      <c r="G11" s="24"/>
      <c r="H11" s="1">
        <v>3.49</v>
      </c>
    </row>
    <row r="12" spans="1:8" x14ac:dyDescent="0.25">
      <c r="A12" s="1" t="s">
        <v>488</v>
      </c>
      <c r="B12" s="1" t="s">
        <v>489</v>
      </c>
      <c r="C12" s="24">
        <v>15200</v>
      </c>
      <c r="D12" s="24">
        <f t="shared" si="1"/>
        <v>11193</v>
      </c>
      <c r="E12" s="24">
        <f t="shared" si="2"/>
        <v>3783</v>
      </c>
      <c r="F12" s="24">
        <f t="shared" si="0"/>
        <v>224</v>
      </c>
      <c r="G12" s="24"/>
      <c r="H12" s="1">
        <v>1.9000000000000001</v>
      </c>
    </row>
    <row r="13" spans="1:8" x14ac:dyDescent="0.25">
      <c r="A13" s="1" t="s">
        <v>490</v>
      </c>
      <c r="B13" s="1" t="s">
        <v>491</v>
      </c>
      <c r="C13" s="24">
        <v>3840</v>
      </c>
      <c r="D13" s="24">
        <f t="shared" si="1"/>
        <v>2828</v>
      </c>
      <c r="E13" s="24">
        <f>ROUND(D13*0.338,0)-1</f>
        <v>955</v>
      </c>
      <c r="F13" s="24">
        <f t="shared" si="0"/>
        <v>57</v>
      </c>
      <c r="G13" s="24"/>
      <c r="H13" s="1">
        <v>0.48</v>
      </c>
    </row>
    <row r="14" spans="1:8" x14ac:dyDescent="0.25">
      <c r="A14" s="1" t="s">
        <v>492</v>
      </c>
      <c r="B14" s="1" t="s">
        <v>493</v>
      </c>
      <c r="C14" s="24">
        <v>6400</v>
      </c>
      <c r="D14" s="24">
        <f t="shared" si="1"/>
        <v>4713</v>
      </c>
      <c r="E14" s="24">
        <f t="shared" si="2"/>
        <v>1593</v>
      </c>
      <c r="F14" s="24">
        <f t="shared" si="0"/>
        <v>94</v>
      </c>
      <c r="G14" s="24"/>
      <c r="H14" s="1">
        <v>0.8</v>
      </c>
    </row>
    <row r="15" spans="1:8" x14ac:dyDescent="0.25">
      <c r="A15" s="1" t="s">
        <v>494</v>
      </c>
      <c r="B15" s="1" t="s">
        <v>495</v>
      </c>
      <c r="C15" s="24">
        <v>6560</v>
      </c>
      <c r="D15" s="24">
        <f t="shared" si="1"/>
        <v>4831</v>
      </c>
      <c r="E15" s="24">
        <f>ROUND(D15*0.338,0)-1</f>
        <v>1632</v>
      </c>
      <c r="F15" s="24">
        <f t="shared" si="0"/>
        <v>97</v>
      </c>
      <c r="G15" s="24"/>
      <c r="H15" s="1">
        <v>0.82000000000000017</v>
      </c>
    </row>
    <row r="16" spans="1:8" x14ac:dyDescent="0.25">
      <c r="A16" s="1" t="s">
        <v>496</v>
      </c>
      <c r="B16" s="1" t="s">
        <v>497</v>
      </c>
      <c r="C16" s="24">
        <v>12640</v>
      </c>
      <c r="D16" s="24">
        <f t="shared" si="1"/>
        <v>9308</v>
      </c>
      <c r="E16" s="24">
        <f t="shared" si="2"/>
        <v>3146</v>
      </c>
      <c r="F16" s="24">
        <f t="shared" si="0"/>
        <v>186</v>
      </c>
      <c r="G16" s="24"/>
      <c r="H16" s="1">
        <v>1.5800000000000003</v>
      </c>
    </row>
    <row r="17" spans="1:8" x14ac:dyDescent="0.25">
      <c r="A17" s="1" t="s">
        <v>498</v>
      </c>
      <c r="B17" s="1" t="s">
        <v>499</v>
      </c>
      <c r="C17" s="24">
        <v>4000</v>
      </c>
      <c r="D17" s="24">
        <f t="shared" si="1"/>
        <v>2946</v>
      </c>
      <c r="E17" s="24">
        <f>ROUND(D17*0.338,0)-1</f>
        <v>995</v>
      </c>
      <c r="F17" s="24">
        <f t="shared" si="0"/>
        <v>59</v>
      </c>
      <c r="G17" s="24"/>
      <c r="H17" s="1">
        <v>0.5</v>
      </c>
    </row>
    <row r="18" spans="1:8" x14ac:dyDescent="0.25">
      <c r="A18" s="1" t="s">
        <v>500</v>
      </c>
      <c r="B18" s="1" t="s">
        <v>501</v>
      </c>
      <c r="C18" s="24">
        <v>18400</v>
      </c>
      <c r="D18" s="24">
        <f t="shared" si="1"/>
        <v>13549</v>
      </c>
      <c r="E18" s="24">
        <f t="shared" si="2"/>
        <v>4580</v>
      </c>
      <c r="F18" s="24">
        <f t="shared" si="0"/>
        <v>271</v>
      </c>
      <c r="G18" s="24"/>
      <c r="H18" s="1">
        <v>2.2999999999999998</v>
      </c>
    </row>
    <row r="19" spans="1:8" x14ac:dyDescent="0.25">
      <c r="A19" s="1" t="s">
        <v>502</v>
      </c>
      <c r="B19" s="1" t="s">
        <v>503</v>
      </c>
      <c r="C19" s="24">
        <v>30400</v>
      </c>
      <c r="D19" s="24">
        <f t="shared" si="1"/>
        <v>22386</v>
      </c>
      <c r="E19" s="24">
        <f t="shared" si="2"/>
        <v>7566</v>
      </c>
      <c r="F19" s="24">
        <f t="shared" si="0"/>
        <v>448</v>
      </c>
      <c r="G19" s="24"/>
      <c r="H19" s="1">
        <v>3.8</v>
      </c>
    </row>
    <row r="20" spans="1:8" x14ac:dyDescent="0.25">
      <c r="A20" s="1" t="s">
        <v>504</v>
      </c>
      <c r="B20" s="1" t="s">
        <v>505</v>
      </c>
      <c r="C20" s="24">
        <v>24000</v>
      </c>
      <c r="D20" s="24">
        <f t="shared" si="1"/>
        <v>17673</v>
      </c>
      <c r="E20" s="24">
        <f>ROUND(D20*0.338,0)+1</f>
        <v>5974</v>
      </c>
      <c r="F20" s="24">
        <f t="shared" si="0"/>
        <v>353</v>
      </c>
      <c r="G20" s="24"/>
      <c r="H20" s="1">
        <v>3.0000000000000004</v>
      </c>
    </row>
    <row r="21" spans="1:8" x14ac:dyDescent="0.25">
      <c r="A21" s="1" t="s">
        <v>506</v>
      </c>
      <c r="B21" s="1" t="s">
        <v>507</v>
      </c>
      <c r="C21" s="24">
        <v>28800</v>
      </c>
      <c r="D21" s="24">
        <f t="shared" si="1"/>
        <v>21208</v>
      </c>
      <c r="E21" s="24">
        <f t="shared" si="2"/>
        <v>7168</v>
      </c>
      <c r="F21" s="24">
        <f t="shared" si="0"/>
        <v>424</v>
      </c>
      <c r="G21" s="24"/>
      <c r="H21" s="1">
        <v>3.6</v>
      </c>
    </row>
    <row r="22" spans="1:8" x14ac:dyDescent="0.25">
      <c r="A22" s="1" t="s">
        <v>508</v>
      </c>
      <c r="B22" s="1" t="s">
        <v>509</v>
      </c>
      <c r="C22" s="24">
        <v>8000</v>
      </c>
      <c r="D22" s="24">
        <f t="shared" si="1"/>
        <v>5891</v>
      </c>
      <c r="E22" s="24">
        <f t="shared" si="2"/>
        <v>1991</v>
      </c>
      <c r="F22" s="24">
        <f t="shared" si="0"/>
        <v>118</v>
      </c>
      <c r="G22" s="24"/>
      <c r="H22" s="1">
        <v>1</v>
      </c>
    </row>
    <row r="23" spans="1:8" x14ac:dyDescent="0.25">
      <c r="A23" s="1" t="s">
        <v>510</v>
      </c>
      <c r="B23" s="1" t="s">
        <v>511</v>
      </c>
      <c r="C23" s="24">
        <v>4800</v>
      </c>
      <c r="D23" s="24">
        <f t="shared" si="1"/>
        <v>3535</v>
      </c>
      <c r="E23" s="24">
        <f>ROUND(D23*0.338,0)-1</f>
        <v>1194</v>
      </c>
      <c r="F23" s="24">
        <f t="shared" si="0"/>
        <v>71</v>
      </c>
      <c r="G23" s="24"/>
      <c r="H23" s="1">
        <v>0.6</v>
      </c>
    </row>
    <row r="24" spans="1:8" x14ac:dyDescent="0.25">
      <c r="A24" s="1" t="s">
        <v>512</v>
      </c>
      <c r="B24" s="1" t="s">
        <v>513</v>
      </c>
      <c r="C24" s="24">
        <v>16800</v>
      </c>
      <c r="D24" s="24">
        <f t="shared" si="1"/>
        <v>12371</v>
      </c>
      <c r="E24" s="24">
        <f>ROUND(D24*0.338,0)+1</f>
        <v>4182</v>
      </c>
      <c r="F24" s="24">
        <f t="shared" si="0"/>
        <v>247</v>
      </c>
      <c r="G24" s="24"/>
      <c r="H24" s="1">
        <v>2.1</v>
      </c>
    </row>
    <row r="25" spans="1:8" x14ac:dyDescent="0.25">
      <c r="A25" s="1" t="s">
        <v>514</v>
      </c>
      <c r="B25" s="1" t="s">
        <v>515</v>
      </c>
      <c r="C25" s="24">
        <v>4000</v>
      </c>
      <c r="D25" s="24">
        <f t="shared" si="1"/>
        <v>2946</v>
      </c>
      <c r="E25" s="24">
        <f>ROUND(D25*0.338,0)-1</f>
        <v>995</v>
      </c>
      <c r="F25" s="24">
        <f t="shared" si="0"/>
        <v>59</v>
      </c>
      <c r="G25" s="24"/>
      <c r="H25" s="1">
        <v>0.5</v>
      </c>
    </row>
    <row r="26" spans="1:8" x14ac:dyDescent="0.25">
      <c r="A26" s="1" t="s">
        <v>516</v>
      </c>
      <c r="B26" s="1" t="s">
        <v>517</v>
      </c>
      <c r="C26" s="24">
        <v>8000</v>
      </c>
      <c r="D26" s="24">
        <f t="shared" si="1"/>
        <v>5891</v>
      </c>
      <c r="E26" s="24">
        <f t="shared" si="2"/>
        <v>1991</v>
      </c>
      <c r="F26" s="24">
        <f t="shared" si="0"/>
        <v>118</v>
      </c>
      <c r="G26" s="24"/>
      <c r="H26" s="1">
        <v>1</v>
      </c>
    </row>
    <row r="27" spans="1:8" x14ac:dyDescent="0.25">
      <c r="A27" s="1" t="s">
        <v>518</v>
      </c>
      <c r="B27" s="1" t="s">
        <v>519</v>
      </c>
      <c r="C27" s="24">
        <v>55920</v>
      </c>
      <c r="D27" s="24">
        <f t="shared" si="1"/>
        <v>41178</v>
      </c>
      <c r="E27" s="24">
        <f t="shared" si="2"/>
        <v>13918</v>
      </c>
      <c r="F27" s="24">
        <f t="shared" si="0"/>
        <v>824</v>
      </c>
      <c r="G27" s="24"/>
      <c r="H27" s="1">
        <v>6.99</v>
      </c>
    </row>
    <row r="28" spans="1:8" x14ac:dyDescent="0.25">
      <c r="A28" s="1" t="s">
        <v>520</v>
      </c>
      <c r="B28" s="1" t="s">
        <v>521</v>
      </c>
      <c r="C28" s="24">
        <v>10400</v>
      </c>
      <c r="D28" s="24">
        <f t="shared" si="1"/>
        <v>7658</v>
      </c>
      <c r="E28" s="24">
        <f>ROUND(D28*0.338,0)+1</f>
        <v>2589</v>
      </c>
      <c r="F28" s="24">
        <f t="shared" si="0"/>
        <v>153</v>
      </c>
      <c r="G28" s="24"/>
      <c r="H28" s="1">
        <v>1.3</v>
      </c>
    </row>
    <row r="29" spans="1:8" x14ac:dyDescent="0.25">
      <c r="A29" s="1" t="s">
        <v>522</v>
      </c>
      <c r="B29" s="1" t="s">
        <v>523</v>
      </c>
      <c r="C29" s="24">
        <v>4000</v>
      </c>
      <c r="D29" s="24">
        <f t="shared" si="1"/>
        <v>2946</v>
      </c>
      <c r="E29" s="24">
        <f>ROUND(D29*0.338,0)-1</f>
        <v>995</v>
      </c>
      <c r="F29" s="24">
        <f t="shared" si="0"/>
        <v>59</v>
      </c>
      <c r="G29" s="24"/>
      <c r="H29" s="1">
        <v>0.5</v>
      </c>
    </row>
    <row r="30" spans="1:8" x14ac:dyDescent="0.25">
      <c r="A30" s="1" t="s">
        <v>524</v>
      </c>
      <c r="B30" s="1" t="s">
        <v>525</v>
      </c>
      <c r="C30" s="24">
        <v>2400</v>
      </c>
      <c r="D30" s="24">
        <f t="shared" si="1"/>
        <v>1767</v>
      </c>
      <c r="E30" s="24">
        <f>ROUND(D30*0.338,0)+1</f>
        <v>598</v>
      </c>
      <c r="F30" s="24">
        <f t="shared" si="0"/>
        <v>35</v>
      </c>
      <c r="G30" s="24"/>
      <c r="H30" s="1">
        <v>0.3</v>
      </c>
    </row>
    <row r="31" spans="1:8" x14ac:dyDescent="0.25">
      <c r="A31" s="1" t="s">
        <v>526</v>
      </c>
      <c r="B31" s="1" t="s">
        <v>527</v>
      </c>
      <c r="C31" s="24">
        <v>32800</v>
      </c>
      <c r="D31" s="24">
        <f t="shared" si="1"/>
        <v>24153</v>
      </c>
      <c r="E31" s="24">
        <f t="shared" si="2"/>
        <v>8164</v>
      </c>
      <c r="F31" s="24">
        <f t="shared" si="0"/>
        <v>483</v>
      </c>
      <c r="G31" s="24"/>
      <c r="H31" s="1">
        <v>4.0999999999999996</v>
      </c>
    </row>
    <row r="32" spans="1:8" x14ac:dyDescent="0.25">
      <c r="A32" s="1" t="s">
        <v>528</v>
      </c>
      <c r="B32" s="1" t="s">
        <v>529</v>
      </c>
      <c r="C32" s="24">
        <v>4000</v>
      </c>
      <c r="D32" s="24">
        <f t="shared" si="1"/>
        <v>2946</v>
      </c>
      <c r="E32" s="24">
        <f>ROUND(D32*0.338,0)-1</f>
        <v>995</v>
      </c>
      <c r="F32" s="24">
        <f t="shared" si="0"/>
        <v>59</v>
      </c>
      <c r="G32" s="24"/>
      <c r="H32" s="1">
        <v>0.49999999999999994</v>
      </c>
    </row>
    <row r="33" spans="1:8" x14ac:dyDescent="0.25">
      <c r="A33" s="1" t="s">
        <v>530</v>
      </c>
      <c r="B33" s="1" t="s">
        <v>531</v>
      </c>
      <c r="C33" s="24">
        <v>8800</v>
      </c>
      <c r="D33" s="24">
        <f t="shared" si="1"/>
        <v>6480</v>
      </c>
      <c r="E33" s="24">
        <f t="shared" si="2"/>
        <v>2190</v>
      </c>
      <c r="F33" s="24">
        <f t="shared" si="0"/>
        <v>130</v>
      </c>
      <c r="G33" s="24"/>
      <c r="H33" s="1">
        <v>1.1000000000000003</v>
      </c>
    </row>
    <row r="34" spans="1:8" x14ac:dyDescent="0.25">
      <c r="A34" s="1" t="s">
        <v>532</v>
      </c>
      <c r="B34" s="1" t="s">
        <v>533</v>
      </c>
      <c r="C34" s="24">
        <v>2400</v>
      </c>
      <c r="D34" s="24">
        <f t="shared" si="1"/>
        <v>1767</v>
      </c>
      <c r="E34" s="24">
        <f>ROUND(D34*0.338,0)+1</f>
        <v>598</v>
      </c>
      <c r="F34" s="24">
        <f t="shared" si="0"/>
        <v>35</v>
      </c>
      <c r="G34" s="24"/>
      <c r="H34" s="1">
        <v>0.3</v>
      </c>
    </row>
    <row r="35" spans="1:8" x14ac:dyDescent="0.25">
      <c r="A35" s="1" t="s">
        <v>534</v>
      </c>
      <c r="B35" s="1" t="s">
        <v>535</v>
      </c>
      <c r="C35" s="24">
        <v>4160</v>
      </c>
      <c r="D35" s="24">
        <f t="shared" si="1"/>
        <v>3063</v>
      </c>
      <c r="E35" s="24">
        <f>ROUND(D35*0.338,0)+1</f>
        <v>1036</v>
      </c>
      <c r="F35" s="24">
        <f t="shared" si="0"/>
        <v>61</v>
      </c>
      <c r="G35" s="24"/>
      <c r="H35" s="1">
        <v>0.51999999999999991</v>
      </c>
    </row>
    <row r="36" spans="1:8" x14ac:dyDescent="0.25">
      <c r="A36" s="1" t="s">
        <v>536</v>
      </c>
      <c r="B36" s="1" t="s">
        <v>537</v>
      </c>
      <c r="C36" s="24">
        <v>4000</v>
      </c>
      <c r="D36" s="24">
        <f t="shared" si="1"/>
        <v>2946</v>
      </c>
      <c r="E36" s="24">
        <f>ROUND(D36*0.338,0)-1</f>
        <v>995</v>
      </c>
      <c r="F36" s="24">
        <f t="shared" si="0"/>
        <v>59</v>
      </c>
      <c r="G36" s="24"/>
      <c r="H36" s="1">
        <v>0.5</v>
      </c>
    </row>
    <row r="37" spans="1:8" x14ac:dyDescent="0.25">
      <c r="A37" s="1" t="s">
        <v>538</v>
      </c>
      <c r="B37" s="1" t="s">
        <v>539</v>
      </c>
      <c r="C37" s="24">
        <v>4400</v>
      </c>
      <c r="D37" s="24">
        <f t="shared" si="1"/>
        <v>3240</v>
      </c>
      <c r="E37" s="24">
        <f t="shared" si="2"/>
        <v>1095</v>
      </c>
      <c r="F37" s="24">
        <f t="shared" si="0"/>
        <v>65</v>
      </c>
      <c r="G37" s="24"/>
      <c r="H37" s="1">
        <v>0.54999999999999993</v>
      </c>
    </row>
    <row r="38" spans="1:8" x14ac:dyDescent="0.25">
      <c r="A38" s="1" t="s">
        <v>540</v>
      </c>
      <c r="B38" s="1" t="s">
        <v>541</v>
      </c>
      <c r="C38" s="24">
        <v>2400</v>
      </c>
      <c r="D38" s="24">
        <f t="shared" si="1"/>
        <v>1767</v>
      </c>
      <c r="E38" s="24">
        <f>ROUND(D38*0.338,0)+1</f>
        <v>598</v>
      </c>
      <c r="F38" s="24">
        <f t="shared" si="0"/>
        <v>35</v>
      </c>
      <c r="G38" s="24"/>
      <c r="H38" s="1">
        <v>0.3</v>
      </c>
    </row>
    <row r="39" spans="1:8" s="12" customFormat="1" ht="19.899999999999999" customHeight="1" x14ac:dyDescent="0.25">
      <c r="A39" s="39" t="s">
        <v>6</v>
      </c>
      <c r="B39" s="39"/>
      <c r="C39" s="27">
        <f t="shared" ref="C39:H39" si="3">SUM(C3:C38)</f>
        <v>440400</v>
      </c>
      <c r="D39" s="27">
        <f t="shared" si="3"/>
        <v>324302</v>
      </c>
      <c r="E39" s="27">
        <f t="shared" si="3"/>
        <v>109613</v>
      </c>
      <c r="F39" s="27">
        <f t="shared" si="3"/>
        <v>6485</v>
      </c>
      <c r="G39" s="27">
        <f t="shared" si="3"/>
        <v>12320</v>
      </c>
      <c r="H39" s="11">
        <f t="shared" si="3"/>
        <v>56.59</v>
      </c>
    </row>
    <row r="40" spans="1:8" x14ac:dyDescent="0.25">
      <c r="A40" s="7" t="s">
        <v>102</v>
      </c>
      <c r="B40" s="7"/>
      <c r="C40" s="28">
        <f>C39+G39</f>
        <v>452720</v>
      </c>
      <c r="D40" s="29"/>
      <c r="E40" s="29"/>
      <c r="F40" s="29"/>
      <c r="G40" s="29"/>
      <c r="H40" s="7"/>
    </row>
  </sheetData>
  <mergeCells count="2">
    <mergeCell ref="A1:G1"/>
    <mergeCell ref="A39:B3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2DA4-FE2B-43C8-A531-BD9A52CC5609}">
  <dimension ref="A1:W47"/>
  <sheetViews>
    <sheetView topLeftCell="A31" workbookViewId="0">
      <selection activeCell="B50" sqref="B50"/>
    </sheetView>
  </sheetViews>
  <sheetFormatPr defaultColWidth="8.85546875" defaultRowHeight="15" x14ac:dyDescent="0.25"/>
  <cols>
    <col min="1" max="1" width="14" style="9" customWidth="1"/>
    <col min="2" max="2" width="96.710937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10" style="9" customWidth="1"/>
    <col min="9" max="9" width="11.85546875" style="9" bestFit="1" customWidth="1"/>
    <col min="10" max="16384" width="8.85546875" style="9"/>
  </cols>
  <sheetData>
    <row r="1" spans="1:23" ht="30" customHeight="1" x14ac:dyDescent="0.3">
      <c r="A1" s="37" t="s">
        <v>542</v>
      </c>
      <c r="B1" s="38"/>
      <c r="C1" s="38"/>
      <c r="D1" s="38"/>
      <c r="E1" s="38"/>
      <c r="F1" s="38"/>
      <c r="G1" s="38"/>
    </row>
    <row r="2" spans="1:23" ht="26.45" customHeight="1" x14ac:dyDescent="0.25">
      <c r="A2" s="15" t="s">
        <v>0</v>
      </c>
      <c r="B2" s="15" t="s">
        <v>1</v>
      </c>
      <c r="C2" s="31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1" t="s">
        <v>543</v>
      </c>
      <c r="B3" s="1" t="s">
        <v>544</v>
      </c>
      <c r="C3" s="24">
        <v>2400</v>
      </c>
      <c r="D3" s="24">
        <f>ROUND(C3/1.358,0)</f>
        <v>1767</v>
      </c>
      <c r="E3" s="24">
        <f>ROUND(D3*0.338,0)+1</f>
        <v>598</v>
      </c>
      <c r="F3" s="24">
        <f t="shared" ref="F3:F45" si="0">ROUND(D3*0.02,0)</f>
        <v>35</v>
      </c>
      <c r="G3" s="24"/>
      <c r="H3" s="1">
        <v>0.3</v>
      </c>
    </row>
    <row r="4" spans="1:23" x14ac:dyDescent="0.25">
      <c r="A4" s="1" t="s">
        <v>545</v>
      </c>
      <c r="B4" s="1" t="s">
        <v>546</v>
      </c>
      <c r="C4" s="24">
        <v>7680</v>
      </c>
      <c r="D4" s="24">
        <f t="shared" ref="D4:D45" si="1">ROUND(C4/1.358,0)</f>
        <v>5655</v>
      </c>
      <c r="E4" s="24">
        <f>ROUND(D4*0.338,0)+1</f>
        <v>1912</v>
      </c>
      <c r="F4" s="24">
        <f t="shared" si="0"/>
        <v>113</v>
      </c>
      <c r="G4" s="24"/>
      <c r="H4" s="1">
        <v>0.96000000000000041</v>
      </c>
    </row>
    <row r="5" spans="1:23" x14ac:dyDescent="0.25">
      <c r="A5" s="1" t="s">
        <v>547</v>
      </c>
      <c r="B5" s="1" t="s">
        <v>548</v>
      </c>
      <c r="C5" s="24">
        <v>4320</v>
      </c>
      <c r="D5" s="24">
        <f t="shared" si="1"/>
        <v>3181</v>
      </c>
      <c r="E5" s="24">
        <f t="shared" ref="E5:E35" si="2">ROUND(D5*0.338,0)</f>
        <v>1075</v>
      </c>
      <c r="F5" s="24">
        <f t="shared" si="0"/>
        <v>64</v>
      </c>
      <c r="G5" s="24"/>
      <c r="H5" s="1">
        <v>0.54</v>
      </c>
    </row>
    <row r="6" spans="1:23" x14ac:dyDescent="0.25">
      <c r="A6" s="1" t="s">
        <v>549</v>
      </c>
      <c r="B6" s="1" t="s">
        <v>550</v>
      </c>
      <c r="C6" s="24">
        <v>19200</v>
      </c>
      <c r="D6" s="24">
        <f t="shared" si="1"/>
        <v>14138</v>
      </c>
      <c r="E6" s="24">
        <f t="shared" si="2"/>
        <v>4779</v>
      </c>
      <c r="F6" s="24">
        <f t="shared" si="0"/>
        <v>283</v>
      </c>
      <c r="G6" s="24"/>
      <c r="H6" s="1">
        <v>2.399999999999999</v>
      </c>
    </row>
    <row r="7" spans="1:23" x14ac:dyDescent="0.25">
      <c r="A7" s="1" t="s">
        <v>551</v>
      </c>
      <c r="B7" s="1" t="s">
        <v>552</v>
      </c>
      <c r="C7" s="24">
        <v>8000</v>
      </c>
      <c r="D7" s="24">
        <f t="shared" si="1"/>
        <v>5891</v>
      </c>
      <c r="E7" s="24">
        <f t="shared" si="2"/>
        <v>1991</v>
      </c>
      <c r="F7" s="24">
        <f t="shared" si="0"/>
        <v>118</v>
      </c>
      <c r="G7" s="24"/>
      <c r="H7" s="1">
        <v>1.0000000000000004</v>
      </c>
    </row>
    <row r="8" spans="1:23" x14ac:dyDescent="0.25">
      <c r="A8" s="1" t="s">
        <v>553</v>
      </c>
      <c r="B8" s="1" t="s">
        <v>554</v>
      </c>
      <c r="C8" s="24">
        <v>9600</v>
      </c>
      <c r="D8" s="24">
        <f t="shared" si="1"/>
        <v>7069</v>
      </c>
      <c r="E8" s="24">
        <f>ROUND(D8*0.338,0)+1</f>
        <v>2390</v>
      </c>
      <c r="F8" s="24">
        <f t="shared" si="0"/>
        <v>141</v>
      </c>
      <c r="G8" s="24"/>
      <c r="H8" s="1">
        <v>1.2</v>
      </c>
    </row>
    <row r="9" spans="1:23" x14ac:dyDescent="0.25">
      <c r="A9" s="1" t="s">
        <v>555</v>
      </c>
      <c r="B9" s="1" t="s">
        <v>556</v>
      </c>
      <c r="C9" s="24">
        <v>12640</v>
      </c>
      <c r="D9" s="24">
        <f t="shared" si="1"/>
        <v>9308</v>
      </c>
      <c r="E9" s="24">
        <f t="shared" si="2"/>
        <v>3146</v>
      </c>
      <c r="F9" s="24">
        <f t="shared" si="0"/>
        <v>186</v>
      </c>
      <c r="G9" s="24"/>
      <c r="H9" s="1">
        <v>1.5800000000000005</v>
      </c>
    </row>
    <row r="10" spans="1:23" x14ac:dyDescent="0.25">
      <c r="A10" s="1" t="s">
        <v>557</v>
      </c>
      <c r="B10" s="1" t="s">
        <v>558</v>
      </c>
      <c r="C10" s="24">
        <v>2400</v>
      </c>
      <c r="D10" s="24">
        <f t="shared" si="1"/>
        <v>1767</v>
      </c>
      <c r="E10" s="24">
        <f>ROUND(D10*0.338,0)+1</f>
        <v>598</v>
      </c>
      <c r="F10" s="24">
        <f t="shared" si="0"/>
        <v>35</v>
      </c>
      <c r="G10" s="24"/>
      <c r="H10" s="1">
        <v>0.3</v>
      </c>
    </row>
    <row r="11" spans="1:23" x14ac:dyDescent="0.25">
      <c r="A11" s="1" t="s">
        <v>559</v>
      </c>
      <c r="B11" s="1" t="s">
        <v>560</v>
      </c>
      <c r="C11" s="24">
        <v>8000</v>
      </c>
      <c r="D11" s="24">
        <f t="shared" si="1"/>
        <v>5891</v>
      </c>
      <c r="E11" s="24">
        <f t="shared" si="2"/>
        <v>1991</v>
      </c>
      <c r="F11" s="24">
        <f t="shared" si="0"/>
        <v>118</v>
      </c>
      <c r="G11" s="24"/>
      <c r="H11" s="1">
        <v>1</v>
      </c>
    </row>
    <row r="12" spans="1:23" x14ac:dyDescent="0.25">
      <c r="A12" s="1" t="s">
        <v>561</v>
      </c>
      <c r="B12" s="1" t="s">
        <v>562</v>
      </c>
      <c r="C12" s="24"/>
      <c r="D12" s="24">
        <f t="shared" si="1"/>
        <v>0</v>
      </c>
      <c r="E12" s="24">
        <f t="shared" si="2"/>
        <v>0</v>
      </c>
      <c r="F12" s="24">
        <f t="shared" si="0"/>
        <v>0</v>
      </c>
      <c r="G12" s="24">
        <v>12800</v>
      </c>
      <c r="H12" s="1">
        <v>1.6</v>
      </c>
    </row>
    <row r="13" spans="1:23" x14ac:dyDescent="0.25">
      <c r="A13" s="1" t="s">
        <v>563</v>
      </c>
      <c r="B13" s="1" t="s">
        <v>564</v>
      </c>
      <c r="C13" s="24">
        <v>2400</v>
      </c>
      <c r="D13" s="24">
        <f t="shared" si="1"/>
        <v>1767</v>
      </c>
      <c r="E13" s="24">
        <f>ROUND(D13*0.338,0)+1</f>
        <v>598</v>
      </c>
      <c r="F13" s="24">
        <f t="shared" si="0"/>
        <v>35</v>
      </c>
      <c r="G13" s="24"/>
      <c r="H13" s="1">
        <v>0.3</v>
      </c>
    </row>
    <row r="14" spans="1:23" x14ac:dyDescent="0.25">
      <c r="A14" s="1" t="s">
        <v>565</v>
      </c>
      <c r="B14" s="1" t="s">
        <v>566</v>
      </c>
      <c r="C14" s="24">
        <v>14400</v>
      </c>
      <c r="D14" s="24">
        <f t="shared" si="1"/>
        <v>10604</v>
      </c>
      <c r="E14" s="24">
        <f t="shared" si="2"/>
        <v>3584</v>
      </c>
      <c r="F14" s="24">
        <f t="shared" si="0"/>
        <v>212</v>
      </c>
      <c r="G14" s="24"/>
      <c r="H14" s="1">
        <v>1.8</v>
      </c>
    </row>
    <row r="15" spans="1:23" x14ac:dyDescent="0.25">
      <c r="A15" s="1" t="s">
        <v>567</v>
      </c>
      <c r="B15" s="1" t="s">
        <v>568</v>
      </c>
      <c r="C15" s="24">
        <v>4320</v>
      </c>
      <c r="D15" s="24">
        <f t="shared" si="1"/>
        <v>3181</v>
      </c>
      <c r="E15" s="24">
        <f t="shared" si="2"/>
        <v>1075</v>
      </c>
      <c r="F15" s="24">
        <f t="shared" si="0"/>
        <v>64</v>
      </c>
      <c r="G15" s="24"/>
      <c r="H15" s="1">
        <v>0.54</v>
      </c>
    </row>
    <row r="16" spans="1:23" x14ac:dyDescent="0.25">
      <c r="A16" s="1" t="s">
        <v>569</v>
      </c>
      <c r="B16" s="1" t="s">
        <v>570</v>
      </c>
      <c r="C16" s="24">
        <v>16800</v>
      </c>
      <c r="D16" s="24">
        <f t="shared" si="1"/>
        <v>12371</v>
      </c>
      <c r="E16" s="24">
        <f>ROUND(D16*0.338,0)+1</f>
        <v>4182</v>
      </c>
      <c r="F16" s="24">
        <f t="shared" si="0"/>
        <v>247</v>
      </c>
      <c r="G16" s="24"/>
      <c r="H16" s="1">
        <v>2.1</v>
      </c>
    </row>
    <row r="17" spans="1:8" x14ac:dyDescent="0.25">
      <c r="A17" s="1" t="s">
        <v>571</v>
      </c>
      <c r="B17" s="1" t="s">
        <v>572</v>
      </c>
      <c r="C17" s="24">
        <v>4000</v>
      </c>
      <c r="D17" s="24">
        <f t="shared" si="1"/>
        <v>2946</v>
      </c>
      <c r="E17" s="24">
        <f>ROUND(D17*0.338,0)-1</f>
        <v>995</v>
      </c>
      <c r="F17" s="24">
        <f t="shared" si="0"/>
        <v>59</v>
      </c>
      <c r="G17" s="24"/>
      <c r="H17" s="1">
        <v>0.5</v>
      </c>
    </row>
    <row r="18" spans="1:8" x14ac:dyDescent="0.25">
      <c r="A18" s="1" t="s">
        <v>573</v>
      </c>
      <c r="B18" s="1" t="s">
        <v>574</v>
      </c>
      <c r="C18" s="24">
        <v>42400</v>
      </c>
      <c r="D18" s="24">
        <f t="shared" si="1"/>
        <v>31222</v>
      </c>
      <c r="E18" s="24">
        <f>ROUND(D18*0.338,0)+1</f>
        <v>10554</v>
      </c>
      <c r="F18" s="24">
        <f t="shared" si="0"/>
        <v>624</v>
      </c>
      <c r="G18" s="24"/>
      <c r="H18" s="1">
        <v>5.3</v>
      </c>
    </row>
    <row r="19" spans="1:8" x14ac:dyDescent="0.25">
      <c r="A19" s="1" t="s">
        <v>575</v>
      </c>
      <c r="B19" s="1" t="s">
        <v>576</v>
      </c>
      <c r="C19" s="24">
        <v>7840</v>
      </c>
      <c r="D19" s="24">
        <f t="shared" si="1"/>
        <v>5773</v>
      </c>
      <c r="E19" s="24">
        <f>ROUND(D19*0.338,0)+1</f>
        <v>1952</v>
      </c>
      <c r="F19" s="24">
        <f t="shared" si="0"/>
        <v>115</v>
      </c>
      <c r="G19" s="24"/>
      <c r="H19" s="1">
        <v>0.9800000000000002</v>
      </c>
    </row>
    <row r="20" spans="1:8" x14ac:dyDescent="0.25">
      <c r="A20" s="1" t="s">
        <v>577</v>
      </c>
      <c r="B20" s="1" t="s">
        <v>578</v>
      </c>
      <c r="C20" s="24">
        <v>4400</v>
      </c>
      <c r="D20" s="24">
        <f t="shared" si="1"/>
        <v>3240</v>
      </c>
      <c r="E20" s="24">
        <f t="shared" si="2"/>
        <v>1095</v>
      </c>
      <c r="F20" s="24">
        <f t="shared" si="0"/>
        <v>65</v>
      </c>
      <c r="G20" s="24"/>
      <c r="H20" s="1">
        <v>0.54999999999999993</v>
      </c>
    </row>
    <row r="21" spans="1:8" x14ac:dyDescent="0.25">
      <c r="A21" s="1" t="s">
        <v>579</v>
      </c>
      <c r="B21" s="1" t="s">
        <v>580</v>
      </c>
      <c r="C21" s="24">
        <v>12000</v>
      </c>
      <c r="D21" s="24">
        <f t="shared" si="1"/>
        <v>8837</v>
      </c>
      <c r="E21" s="24">
        <f>ROUND(D21*0.338,0)-1</f>
        <v>2986</v>
      </c>
      <c r="F21" s="24">
        <f t="shared" si="0"/>
        <v>177</v>
      </c>
      <c r="G21" s="24"/>
      <c r="H21" s="1">
        <v>1.5</v>
      </c>
    </row>
    <row r="22" spans="1:8" x14ac:dyDescent="0.25">
      <c r="A22" s="1" t="s">
        <v>581</v>
      </c>
      <c r="B22" s="1" t="s">
        <v>582</v>
      </c>
      <c r="C22" s="24">
        <v>4400</v>
      </c>
      <c r="D22" s="24">
        <f t="shared" si="1"/>
        <v>3240</v>
      </c>
      <c r="E22" s="24">
        <f t="shared" si="2"/>
        <v>1095</v>
      </c>
      <c r="F22" s="24">
        <f t="shared" si="0"/>
        <v>65</v>
      </c>
      <c r="G22" s="24"/>
      <c r="H22" s="1">
        <v>0.54999999999999993</v>
      </c>
    </row>
    <row r="23" spans="1:8" x14ac:dyDescent="0.25">
      <c r="A23" s="1" t="s">
        <v>583</v>
      </c>
      <c r="B23" s="1" t="s">
        <v>584</v>
      </c>
      <c r="C23" s="24">
        <v>6240</v>
      </c>
      <c r="D23" s="24">
        <f t="shared" si="1"/>
        <v>4595</v>
      </c>
      <c r="E23" s="24">
        <f t="shared" si="2"/>
        <v>1553</v>
      </c>
      <c r="F23" s="24">
        <f t="shared" si="0"/>
        <v>92</v>
      </c>
      <c r="G23" s="24"/>
      <c r="H23" s="1">
        <v>0.78000000000000025</v>
      </c>
    </row>
    <row r="24" spans="1:8" x14ac:dyDescent="0.25">
      <c r="A24" s="1" t="s">
        <v>585</v>
      </c>
      <c r="B24" s="1" t="s">
        <v>586</v>
      </c>
      <c r="C24" s="24">
        <v>78400</v>
      </c>
      <c r="D24" s="24">
        <f t="shared" si="1"/>
        <v>57732</v>
      </c>
      <c r="E24" s="24">
        <f t="shared" si="2"/>
        <v>19513</v>
      </c>
      <c r="F24" s="24">
        <f t="shared" si="0"/>
        <v>1155</v>
      </c>
      <c r="G24" s="24"/>
      <c r="H24" s="1">
        <v>9.8000000000000007</v>
      </c>
    </row>
    <row r="25" spans="1:8" x14ac:dyDescent="0.25">
      <c r="A25" s="1" t="s">
        <v>587</v>
      </c>
      <c r="B25" s="1" t="s">
        <v>588</v>
      </c>
      <c r="C25" s="24">
        <v>4000</v>
      </c>
      <c r="D25" s="24">
        <f t="shared" si="1"/>
        <v>2946</v>
      </c>
      <c r="E25" s="24">
        <f>ROUND(D25*0.338,0)-1</f>
        <v>995</v>
      </c>
      <c r="F25" s="24">
        <f t="shared" si="0"/>
        <v>59</v>
      </c>
      <c r="G25" s="24"/>
      <c r="H25" s="1">
        <v>0.5</v>
      </c>
    </row>
    <row r="26" spans="1:8" x14ac:dyDescent="0.25">
      <c r="A26" s="1" t="s">
        <v>589</v>
      </c>
      <c r="B26" s="1" t="s">
        <v>590</v>
      </c>
      <c r="C26" s="24">
        <v>54880</v>
      </c>
      <c r="D26" s="24">
        <f t="shared" si="1"/>
        <v>40412</v>
      </c>
      <c r="E26" s="24">
        <f>ROUND(D26*0.338,0)+1</f>
        <v>13660</v>
      </c>
      <c r="F26" s="24">
        <f t="shared" si="0"/>
        <v>808</v>
      </c>
      <c r="G26" s="24"/>
      <c r="H26" s="1">
        <v>6.8600000000000012</v>
      </c>
    </row>
    <row r="27" spans="1:8" x14ac:dyDescent="0.25">
      <c r="A27" s="1" t="s">
        <v>591</v>
      </c>
      <c r="B27" s="1" t="s">
        <v>592</v>
      </c>
      <c r="C27" s="24">
        <v>6400</v>
      </c>
      <c r="D27" s="24">
        <f t="shared" si="1"/>
        <v>4713</v>
      </c>
      <c r="E27" s="24">
        <f t="shared" si="2"/>
        <v>1593</v>
      </c>
      <c r="F27" s="24">
        <f t="shared" si="0"/>
        <v>94</v>
      </c>
      <c r="G27" s="24"/>
      <c r="H27" s="1">
        <v>0.80000000000000016</v>
      </c>
    </row>
    <row r="28" spans="1:8" x14ac:dyDescent="0.25">
      <c r="A28" s="1" t="s">
        <v>593</v>
      </c>
      <c r="B28" s="1" t="s">
        <v>594</v>
      </c>
      <c r="C28" s="24">
        <v>3600</v>
      </c>
      <c r="D28" s="24">
        <f t="shared" si="1"/>
        <v>2651</v>
      </c>
      <c r="E28" s="24">
        <f t="shared" si="2"/>
        <v>896</v>
      </c>
      <c r="F28" s="24">
        <f t="shared" si="0"/>
        <v>53</v>
      </c>
      <c r="G28" s="24"/>
      <c r="H28" s="1">
        <v>0.45000000000000018</v>
      </c>
    </row>
    <row r="29" spans="1:8" x14ac:dyDescent="0.25">
      <c r="A29" s="1" t="s">
        <v>595</v>
      </c>
      <c r="B29" s="1" t="s">
        <v>596</v>
      </c>
      <c r="C29" s="24">
        <v>8000</v>
      </c>
      <c r="D29" s="24">
        <f t="shared" si="1"/>
        <v>5891</v>
      </c>
      <c r="E29" s="24">
        <f t="shared" si="2"/>
        <v>1991</v>
      </c>
      <c r="F29" s="24">
        <f t="shared" si="0"/>
        <v>118</v>
      </c>
      <c r="G29" s="24"/>
      <c r="H29" s="1">
        <v>1.0000000000000002</v>
      </c>
    </row>
    <row r="30" spans="1:8" x14ac:dyDescent="0.25">
      <c r="A30" s="1" t="s">
        <v>597</v>
      </c>
      <c r="B30" s="1" t="s">
        <v>598</v>
      </c>
      <c r="C30" s="24">
        <v>12800</v>
      </c>
      <c r="D30" s="24">
        <f t="shared" si="1"/>
        <v>9426</v>
      </c>
      <c r="E30" s="24">
        <f>ROUND(D30*0.338,0)-1</f>
        <v>3185</v>
      </c>
      <c r="F30" s="24">
        <f t="shared" si="0"/>
        <v>189</v>
      </c>
      <c r="G30" s="24"/>
      <c r="H30" s="1">
        <v>1.6</v>
      </c>
    </row>
    <row r="31" spans="1:8" x14ac:dyDescent="0.25">
      <c r="A31" s="1" t="s">
        <v>599</v>
      </c>
      <c r="B31" s="1" t="s">
        <v>600</v>
      </c>
      <c r="C31" s="24">
        <v>23680</v>
      </c>
      <c r="D31" s="24">
        <f t="shared" si="1"/>
        <v>17437</v>
      </c>
      <c r="E31" s="24">
        <f t="shared" si="2"/>
        <v>5894</v>
      </c>
      <c r="F31" s="24">
        <f t="shared" si="0"/>
        <v>349</v>
      </c>
      <c r="G31" s="24"/>
      <c r="H31" s="1">
        <v>2.9600000000000009</v>
      </c>
    </row>
    <row r="32" spans="1:8" x14ac:dyDescent="0.25">
      <c r="A32" s="1" t="s">
        <v>601</v>
      </c>
      <c r="B32" s="1" t="s">
        <v>602</v>
      </c>
      <c r="C32" s="24">
        <v>4000</v>
      </c>
      <c r="D32" s="24">
        <f t="shared" si="1"/>
        <v>2946</v>
      </c>
      <c r="E32" s="24">
        <f>ROUND(D32*0.338,0)-1</f>
        <v>995</v>
      </c>
      <c r="F32" s="24">
        <f t="shared" si="0"/>
        <v>59</v>
      </c>
      <c r="G32" s="24"/>
      <c r="H32" s="1">
        <v>0.5</v>
      </c>
    </row>
    <row r="33" spans="1:10" x14ac:dyDescent="0.25">
      <c r="A33" s="1" t="s">
        <v>603</v>
      </c>
      <c r="B33" s="1" t="s">
        <v>604</v>
      </c>
      <c r="C33" s="24">
        <v>4000</v>
      </c>
      <c r="D33" s="24">
        <f t="shared" si="1"/>
        <v>2946</v>
      </c>
      <c r="E33" s="24">
        <f>ROUND(D33*0.338,0)-1</f>
        <v>995</v>
      </c>
      <c r="F33" s="24">
        <f t="shared" si="0"/>
        <v>59</v>
      </c>
      <c r="G33" s="24"/>
      <c r="H33" s="1">
        <v>0.49999999999999994</v>
      </c>
    </row>
    <row r="34" spans="1:10" x14ac:dyDescent="0.25">
      <c r="A34" s="1" t="s">
        <v>605</v>
      </c>
      <c r="B34" s="1" t="s">
        <v>606</v>
      </c>
      <c r="C34" s="24">
        <v>4800</v>
      </c>
      <c r="D34" s="24">
        <f t="shared" si="1"/>
        <v>3535</v>
      </c>
      <c r="E34" s="24">
        <f>ROUND(D34*0.338,0)-1</f>
        <v>1194</v>
      </c>
      <c r="F34" s="24">
        <f t="shared" si="0"/>
        <v>71</v>
      </c>
      <c r="G34" s="24"/>
      <c r="H34" s="1">
        <v>0.6</v>
      </c>
    </row>
    <row r="35" spans="1:10" x14ac:dyDescent="0.25">
      <c r="A35" s="1" t="s">
        <v>607</v>
      </c>
      <c r="B35" s="1" t="s">
        <v>608</v>
      </c>
      <c r="C35" s="24">
        <v>8000</v>
      </c>
      <c r="D35" s="24">
        <f t="shared" si="1"/>
        <v>5891</v>
      </c>
      <c r="E35" s="24">
        <f t="shared" si="2"/>
        <v>1991</v>
      </c>
      <c r="F35" s="24">
        <f t="shared" si="0"/>
        <v>118</v>
      </c>
      <c r="G35" s="24"/>
      <c r="H35" s="1">
        <v>1</v>
      </c>
    </row>
    <row r="36" spans="1:10" x14ac:dyDescent="0.25">
      <c r="A36" s="1" t="s">
        <v>609</v>
      </c>
      <c r="B36" s="1" t="s">
        <v>610</v>
      </c>
      <c r="C36" s="24">
        <v>4000</v>
      </c>
      <c r="D36" s="24">
        <f t="shared" si="1"/>
        <v>2946</v>
      </c>
      <c r="E36" s="24">
        <f>ROUND(D36*0.338,0)-1</f>
        <v>995</v>
      </c>
      <c r="F36" s="24">
        <f t="shared" si="0"/>
        <v>59</v>
      </c>
      <c r="G36" s="24"/>
      <c r="H36" s="1">
        <v>0.5</v>
      </c>
    </row>
    <row r="37" spans="1:10" x14ac:dyDescent="0.25">
      <c r="A37" s="1" t="s">
        <v>611</v>
      </c>
      <c r="B37" s="1" t="s">
        <v>612</v>
      </c>
      <c r="C37" s="24">
        <v>2400</v>
      </c>
      <c r="D37" s="24">
        <f t="shared" si="1"/>
        <v>1767</v>
      </c>
      <c r="E37" s="24">
        <f>ROUND(D37*0.338,0)+1</f>
        <v>598</v>
      </c>
      <c r="F37" s="24">
        <f t="shared" si="0"/>
        <v>35</v>
      </c>
      <c r="G37" s="24"/>
      <c r="H37" s="1">
        <v>0.3</v>
      </c>
    </row>
    <row r="38" spans="1:10" x14ac:dyDescent="0.25">
      <c r="A38" s="1" t="s">
        <v>613</v>
      </c>
      <c r="B38" s="1" t="s">
        <v>614</v>
      </c>
      <c r="C38" s="24">
        <v>24000</v>
      </c>
      <c r="D38" s="24">
        <f t="shared" si="1"/>
        <v>17673</v>
      </c>
      <c r="E38" s="24">
        <f>ROUND(D38*0.338,0)+1</f>
        <v>5974</v>
      </c>
      <c r="F38" s="24">
        <f t="shared" si="0"/>
        <v>353</v>
      </c>
      <c r="G38" s="24"/>
      <c r="H38" s="1">
        <v>3</v>
      </c>
    </row>
    <row r="39" spans="1:10" x14ac:dyDescent="0.25">
      <c r="A39" s="1" t="s">
        <v>615</v>
      </c>
      <c r="B39" s="1" t="s">
        <v>616</v>
      </c>
      <c r="C39" s="24">
        <v>14400</v>
      </c>
      <c r="D39" s="24">
        <f t="shared" si="1"/>
        <v>10604</v>
      </c>
      <c r="E39" s="24">
        <f>ROUND(D39*0.338,0)</f>
        <v>3584</v>
      </c>
      <c r="F39" s="24">
        <f t="shared" si="0"/>
        <v>212</v>
      </c>
      <c r="G39" s="24"/>
      <c r="H39" s="1">
        <v>1.8</v>
      </c>
    </row>
    <row r="40" spans="1:10" x14ac:dyDescent="0.25">
      <c r="A40" s="1" t="s">
        <v>617</v>
      </c>
      <c r="B40" s="1" t="s">
        <v>618</v>
      </c>
      <c r="C40" s="24">
        <v>12000</v>
      </c>
      <c r="D40" s="24">
        <f t="shared" si="1"/>
        <v>8837</v>
      </c>
      <c r="E40" s="24">
        <f>ROUND(D40*0.338,0)-1</f>
        <v>2986</v>
      </c>
      <c r="F40" s="24">
        <f t="shared" si="0"/>
        <v>177</v>
      </c>
      <c r="G40" s="24"/>
      <c r="H40" s="1">
        <v>1.5000000000000007</v>
      </c>
    </row>
    <row r="41" spans="1:10" x14ac:dyDescent="0.25">
      <c r="A41" s="1" t="s">
        <v>619</v>
      </c>
      <c r="B41" s="1" t="s">
        <v>620</v>
      </c>
      <c r="C41" s="24">
        <v>10400</v>
      </c>
      <c r="D41" s="24">
        <f t="shared" si="1"/>
        <v>7658</v>
      </c>
      <c r="E41" s="24">
        <f>ROUND(D41*0.338,0)+1</f>
        <v>2589</v>
      </c>
      <c r="F41" s="24">
        <f t="shared" si="0"/>
        <v>153</v>
      </c>
      <c r="G41" s="24"/>
      <c r="H41" s="1">
        <v>1.3000000000000005</v>
      </c>
    </row>
    <row r="42" spans="1:10" x14ac:dyDescent="0.25">
      <c r="A42" s="1" t="s">
        <v>621</v>
      </c>
      <c r="B42" s="1" t="s">
        <v>622</v>
      </c>
      <c r="C42" s="24">
        <v>4000</v>
      </c>
      <c r="D42" s="24">
        <f t="shared" si="1"/>
        <v>2946</v>
      </c>
      <c r="E42" s="24">
        <f>ROUND(D42*0.338,0)-1</f>
        <v>995</v>
      </c>
      <c r="F42" s="24">
        <f t="shared" si="0"/>
        <v>59</v>
      </c>
      <c r="G42" s="24"/>
      <c r="H42" s="1">
        <v>0.5</v>
      </c>
    </row>
    <row r="43" spans="1:10" x14ac:dyDescent="0.25">
      <c r="A43" s="1" t="s">
        <v>623</v>
      </c>
      <c r="B43" s="1" t="s">
        <v>624</v>
      </c>
      <c r="C43" s="24">
        <v>4000</v>
      </c>
      <c r="D43" s="24">
        <f t="shared" si="1"/>
        <v>2946</v>
      </c>
      <c r="E43" s="24">
        <f>ROUND(D43*0.338,0)-1</f>
        <v>995</v>
      </c>
      <c r="F43" s="24">
        <f t="shared" si="0"/>
        <v>59</v>
      </c>
      <c r="G43" s="24"/>
      <c r="H43" s="1">
        <v>0.5</v>
      </c>
    </row>
    <row r="44" spans="1:10" x14ac:dyDescent="0.25">
      <c r="A44" s="1" t="s">
        <v>625</v>
      </c>
      <c r="B44" s="1" t="s">
        <v>626</v>
      </c>
      <c r="C44" s="24">
        <v>8320</v>
      </c>
      <c r="D44" s="24">
        <f t="shared" si="1"/>
        <v>6127</v>
      </c>
      <c r="E44" s="24">
        <f>ROUND(D44*0.338,0)-1</f>
        <v>2070</v>
      </c>
      <c r="F44" s="24">
        <f t="shared" si="0"/>
        <v>123</v>
      </c>
      <c r="G44" s="24"/>
      <c r="H44" s="1">
        <v>1.0400000000000003</v>
      </c>
    </row>
    <row r="45" spans="1:10" x14ac:dyDescent="0.25">
      <c r="A45" s="1" t="s">
        <v>627</v>
      </c>
      <c r="B45" s="1" t="s">
        <v>628</v>
      </c>
      <c r="C45" s="24">
        <v>4000</v>
      </c>
      <c r="D45" s="24">
        <f t="shared" si="1"/>
        <v>2946</v>
      </c>
      <c r="E45" s="24">
        <f>ROUND(D45*0.338,0)-1</f>
        <v>995</v>
      </c>
      <c r="F45" s="24">
        <f t="shared" si="0"/>
        <v>59</v>
      </c>
      <c r="G45" s="24"/>
      <c r="H45" s="1">
        <v>0.5</v>
      </c>
    </row>
    <row r="46" spans="1:10" s="12" customFormat="1" ht="19.899999999999999" customHeight="1" x14ac:dyDescent="0.25">
      <c r="A46" s="39" t="s">
        <v>6</v>
      </c>
      <c r="B46" s="39"/>
      <c r="C46" s="27">
        <f t="shared" ref="C46:H46" si="3">SUM(C3:C45)</f>
        <v>493520</v>
      </c>
      <c r="D46" s="27">
        <f t="shared" si="3"/>
        <v>363419</v>
      </c>
      <c r="E46" s="27">
        <f t="shared" si="3"/>
        <v>122832</v>
      </c>
      <c r="F46" s="27">
        <f t="shared" si="3"/>
        <v>7269</v>
      </c>
      <c r="G46" s="27">
        <f t="shared" si="3"/>
        <v>12800</v>
      </c>
      <c r="H46" s="11">
        <f t="shared" si="3"/>
        <v>63.290000000000006</v>
      </c>
      <c r="I46" s="9"/>
      <c r="J46" s="9"/>
    </row>
    <row r="47" spans="1:10" x14ac:dyDescent="0.25">
      <c r="A47" s="7" t="s">
        <v>102</v>
      </c>
      <c r="B47" s="7"/>
      <c r="C47" s="28">
        <f>C46+G46</f>
        <v>506320</v>
      </c>
      <c r="D47" s="29"/>
      <c r="E47" s="32"/>
      <c r="F47" s="29"/>
      <c r="G47" s="29"/>
      <c r="H47" s="7"/>
      <c r="I47" s="16"/>
      <c r="J47" s="16"/>
    </row>
  </sheetData>
  <mergeCells count="2">
    <mergeCell ref="A1:G1"/>
    <mergeCell ref="A46:B4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C5A0-78A2-49CA-979B-5881F582CBC3}">
  <dimension ref="A1:H58"/>
  <sheetViews>
    <sheetView topLeftCell="A43" workbookViewId="0">
      <selection activeCell="C2" sqref="C1:G1048576"/>
    </sheetView>
  </sheetViews>
  <sheetFormatPr defaultColWidth="8.85546875" defaultRowHeight="15" x14ac:dyDescent="0.25"/>
  <cols>
    <col min="1" max="1" width="14" style="9" customWidth="1"/>
    <col min="2" max="2" width="104.7109375" style="9" customWidth="1"/>
    <col min="3" max="3" width="8.28515625" style="16" customWidth="1"/>
    <col min="4" max="4" width="15.28515625" style="16" customWidth="1"/>
    <col min="5" max="5" width="17.5703125" style="16" customWidth="1"/>
    <col min="6" max="6" width="5.7109375" style="16" customWidth="1"/>
    <col min="7" max="7" width="9.28515625" style="16" customWidth="1"/>
    <col min="8" max="8" width="9.7109375" style="9" customWidth="1"/>
    <col min="9" max="16384" width="8.85546875" style="9"/>
  </cols>
  <sheetData>
    <row r="1" spans="1:8" ht="30" customHeight="1" x14ac:dyDescent="0.3">
      <c r="A1" s="37" t="s">
        <v>107</v>
      </c>
      <c r="B1" s="38"/>
      <c r="C1" s="38"/>
      <c r="D1" s="38"/>
      <c r="E1" s="38"/>
      <c r="F1" s="38"/>
      <c r="G1" s="38"/>
    </row>
    <row r="2" spans="1:8" s="3" customFormat="1" ht="36.6" customHeight="1" x14ac:dyDescent="0.25">
      <c r="A2" s="10" t="s">
        <v>0</v>
      </c>
      <c r="B2" s="10" t="s">
        <v>1</v>
      </c>
      <c r="C2" s="23" t="s">
        <v>2</v>
      </c>
      <c r="D2" s="23" t="s">
        <v>108</v>
      </c>
      <c r="E2" s="23" t="s">
        <v>3</v>
      </c>
      <c r="F2" s="23" t="s">
        <v>4</v>
      </c>
      <c r="G2" s="23" t="s">
        <v>5</v>
      </c>
      <c r="H2" s="10" t="s">
        <v>100</v>
      </c>
    </row>
    <row r="3" spans="1:8" x14ac:dyDescent="0.25">
      <c r="A3" s="1" t="s">
        <v>109</v>
      </c>
      <c r="B3" s="1" t="s">
        <v>110</v>
      </c>
      <c r="C3" s="24">
        <v>3200</v>
      </c>
      <c r="D3" s="24">
        <f>ROUND(C3/1.358,0)</f>
        <v>2356</v>
      </c>
      <c r="E3" s="24">
        <f>ROUND(D3*0.338,0)+1</f>
        <v>797</v>
      </c>
      <c r="F3" s="24">
        <f>ROUND(D3*0.02,0)</f>
        <v>47</v>
      </c>
      <c r="G3" s="24"/>
      <c r="H3" s="1">
        <v>0.4</v>
      </c>
    </row>
    <row r="4" spans="1:8" x14ac:dyDescent="0.25">
      <c r="A4" s="1" t="s">
        <v>111</v>
      </c>
      <c r="B4" s="1" t="s">
        <v>112</v>
      </c>
      <c r="C4" s="24"/>
      <c r="D4" s="24"/>
      <c r="E4" s="24"/>
      <c r="F4" s="24"/>
      <c r="G4" s="24">
        <v>25600</v>
      </c>
      <c r="H4" s="1">
        <v>3.2</v>
      </c>
    </row>
    <row r="5" spans="1:8" x14ac:dyDescent="0.25">
      <c r="A5" s="1" t="s">
        <v>113</v>
      </c>
      <c r="B5" s="1" t="s">
        <v>114</v>
      </c>
      <c r="C5" s="24"/>
      <c r="D5" s="24"/>
      <c r="E5" s="24"/>
      <c r="F5" s="24"/>
      <c r="G5" s="24">
        <v>4000</v>
      </c>
      <c r="H5" s="1">
        <v>0.5</v>
      </c>
    </row>
    <row r="6" spans="1:8" x14ac:dyDescent="0.25">
      <c r="A6" s="1" t="s">
        <v>115</v>
      </c>
      <c r="B6" s="1" t="s">
        <v>116</v>
      </c>
      <c r="C6" s="24">
        <v>4400</v>
      </c>
      <c r="D6" s="24">
        <f>ROUND(C6/1.358,0)</f>
        <v>3240</v>
      </c>
      <c r="E6" s="24">
        <f>ROUND(D6*0.338,0)</f>
        <v>1095</v>
      </c>
      <c r="F6" s="24">
        <f t="shared" ref="F6:F56" si="0">ROUND(D6*0.02,0)</f>
        <v>65</v>
      </c>
      <c r="G6" s="24"/>
      <c r="H6" s="1">
        <v>0.54999999999999993</v>
      </c>
    </row>
    <row r="7" spans="1:8" x14ac:dyDescent="0.25">
      <c r="A7" s="1" t="s">
        <v>117</v>
      </c>
      <c r="B7" s="1" t="s">
        <v>118</v>
      </c>
      <c r="C7" s="24">
        <v>31200</v>
      </c>
      <c r="D7" s="24">
        <f t="shared" ref="D7:D56" si="1">ROUND(C7/1.358,0)</f>
        <v>22975</v>
      </c>
      <c r="E7" s="24">
        <f>ROUND(D7*0.338,0)-1</f>
        <v>7765</v>
      </c>
      <c r="F7" s="24">
        <f t="shared" si="0"/>
        <v>460</v>
      </c>
      <c r="G7" s="24"/>
      <c r="H7" s="1">
        <v>3.9</v>
      </c>
    </row>
    <row r="8" spans="1:8" x14ac:dyDescent="0.25">
      <c r="A8" s="1" t="s">
        <v>119</v>
      </c>
      <c r="B8" s="1" t="s">
        <v>120</v>
      </c>
      <c r="C8" s="24">
        <v>14400</v>
      </c>
      <c r="D8" s="24">
        <f t="shared" si="1"/>
        <v>10604</v>
      </c>
      <c r="E8" s="24">
        <f t="shared" ref="E8:E56" si="2">ROUND(D8*0.338,0)</f>
        <v>3584</v>
      </c>
      <c r="F8" s="24">
        <f t="shared" si="0"/>
        <v>212</v>
      </c>
      <c r="G8" s="24"/>
      <c r="H8" s="1">
        <v>1.8</v>
      </c>
    </row>
    <row r="9" spans="1:8" x14ac:dyDescent="0.25">
      <c r="A9" s="1" t="s">
        <v>121</v>
      </c>
      <c r="B9" s="1" t="s">
        <v>122</v>
      </c>
      <c r="C9" s="24">
        <v>4000</v>
      </c>
      <c r="D9" s="24">
        <f t="shared" si="1"/>
        <v>2946</v>
      </c>
      <c r="E9" s="24">
        <f>ROUND(D9*0.338,0)-1</f>
        <v>995</v>
      </c>
      <c r="F9" s="24">
        <f t="shared" si="0"/>
        <v>59</v>
      </c>
      <c r="G9" s="24"/>
      <c r="H9" s="1">
        <v>0.49999999999999994</v>
      </c>
    </row>
    <row r="10" spans="1:8" x14ac:dyDescent="0.25">
      <c r="A10" s="1" t="s">
        <v>123</v>
      </c>
      <c r="B10" s="1" t="s">
        <v>124</v>
      </c>
      <c r="C10" s="24">
        <v>4320</v>
      </c>
      <c r="D10" s="24">
        <f t="shared" si="1"/>
        <v>3181</v>
      </c>
      <c r="E10" s="24">
        <f t="shared" si="2"/>
        <v>1075</v>
      </c>
      <c r="F10" s="24">
        <f t="shared" si="0"/>
        <v>64</v>
      </c>
      <c r="G10" s="24"/>
      <c r="H10" s="1">
        <v>0.54</v>
      </c>
    </row>
    <row r="11" spans="1:8" x14ac:dyDescent="0.25">
      <c r="A11" s="1" t="s">
        <v>125</v>
      </c>
      <c r="B11" s="1" t="s">
        <v>126</v>
      </c>
      <c r="C11" s="24">
        <v>7200</v>
      </c>
      <c r="D11" s="24">
        <f t="shared" si="1"/>
        <v>5302</v>
      </c>
      <c r="E11" s="24">
        <f t="shared" si="2"/>
        <v>1792</v>
      </c>
      <c r="F11" s="24">
        <f t="shared" si="0"/>
        <v>106</v>
      </c>
      <c r="G11" s="24"/>
      <c r="H11" s="1">
        <v>0.9</v>
      </c>
    </row>
    <row r="12" spans="1:8" x14ac:dyDescent="0.25">
      <c r="A12" s="1" t="s">
        <v>127</v>
      </c>
      <c r="B12" s="1" t="s">
        <v>128</v>
      </c>
      <c r="C12" s="24">
        <v>3840</v>
      </c>
      <c r="D12" s="24">
        <f t="shared" si="1"/>
        <v>2828</v>
      </c>
      <c r="E12" s="24">
        <f>ROUND(D12*0.338,0)-1</f>
        <v>955</v>
      </c>
      <c r="F12" s="24">
        <f t="shared" si="0"/>
        <v>57</v>
      </c>
      <c r="G12" s="24"/>
      <c r="H12" s="1">
        <v>0.48</v>
      </c>
    </row>
    <row r="13" spans="1:8" x14ac:dyDescent="0.25">
      <c r="A13" s="1" t="s">
        <v>129</v>
      </c>
      <c r="B13" s="1" t="s">
        <v>130</v>
      </c>
      <c r="C13" s="24">
        <v>4800</v>
      </c>
      <c r="D13" s="24">
        <f t="shared" si="1"/>
        <v>3535</v>
      </c>
      <c r="E13" s="24">
        <f>ROUND(D13*0.338,0)-1</f>
        <v>1194</v>
      </c>
      <c r="F13" s="24">
        <f t="shared" si="0"/>
        <v>71</v>
      </c>
      <c r="G13" s="24"/>
      <c r="H13" s="1">
        <v>0.6</v>
      </c>
    </row>
    <row r="14" spans="1:8" x14ac:dyDescent="0.25">
      <c r="A14" s="1" t="s">
        <v>131</v>
      </c>
      <c r="B14" s="1" t="s">
        <v>132</v>
      </c>
      <c r="C14" s="24">
        <v>33040</v>
      </c>
      <c r="D14" s="24">
        <f t="shared" si="1"/>
        <v>24330</v>
      </c>
      <c r="E14" s="24">
        <f>ROUND(D14*0.338,0)-1</f>
        <v>8223</v>
      </c>
      <c r="F14" s="24">
        <f t="shared" si="0"/>
        <v>487</v>
      </c>
      <c r="G14" s="24"/>
      <c r="H14" s="1">
        <v>4.13</v>
      </c>
    </row>
    <row r="15" spans="1:8" x14ac:dyDescent="0.25">
      <c r="A15" s="1" t="s">
        <v>133</v>
      </c>
      <c r="B15" s="1" t="s">
        <v>134</v>
      </c>
      <c r="C15" s="24">
        <v>8800</v>
      </c>
      <c r="D15" s="24">
        <f t="shared" si="1"/>
        <v>6480</v>
      </c>
      <c r="E15" s="24">
        <f t="shared" si="2"/>
        <v>2190</v>
      </c>
      <c r="F15" s="24">
        <f t="shared" si="0"/>
        <v>130</v>
      </c>
      <c r="G15" s="24"/>
      <c r="H15" s="1">
        <v>1.1000000000000001</v>
      </c>
    </row>
    <row r="16" spans="1:8" x14ac:dyDescent="0.25">
      <c r="A16" s="1" t="s">
        <v>135</v>
      </c>
      <c r="B16" s="1" t="s">
        <v>136</v>
      </c>
      <c r="C16" s="24">
        <v>2400</v>
      </c>
      <c r="D16" s="24">
        <f t="shared" si="1"/>
        <v>1767</v>
      </c>
      <c r="E16" s="24">
        <f>ROUND(D16*0.338,0)+1</f>
        <v>598</v>
      </c>
      <c r="F16" s="24">
        <f t="shared" si="0"/>
        <v>35</v>
      </c>
      <c r="G16" s="24"/>
      <c r="H16" s="1">
        <v>0.3</v>
      </c>
    </row>
    <row r="17" spans="1:8" x14ac:dyDescent="0.25">
      <c r="A17" s="1" t="s">
        <v>137</v>
      </c>
      <c r="B17" s="1" t="s">
        <v>138</v>
      </c>
      <c r="C17" s="24">
        <v>10400</v>
      </c>
      <c r="D17" s="24">
        <f t="shared" si="1"/>
        <v>7658</v>
      </c>
      <c r="E17" s="24">
        <f>ROUND(D17*0.338,0)+1</f>
        <v>2589</v>
      </c>
      <c r="F17" s="24">
        <f t="shared" si="0"/>
        <v>153</v>
      </c>
      <c r="G17" s="24"/>
      <c r="H17" s="1">
        <v>1.2999999999999998</v>
      </c>
    </row>
    <row r="18" spans="1:8" x14ac:dyDescent="0.25">
      <c r="A18" s="1" t="s">
        <v>139</v>
      </c>
      <c r="B18" s="1" t="s">
        <v>140</v>
      </c>
      <c r="C18" s="24">
        <v>12720</v>
      </c>
      <c r="D18" s="24">
        <f t="shared" si="1"/>
        <v>9367</v>
      </c>
      <c r="E18" s="24">
        <f t="shared" si="2"/>
        <v>3166</v>
      </c>
      <c r="F18" s="24">
        <f t="shared" si="0"/>
        <v>187</v>
      </c>
      <c r="G18" s="24"/>
      <c r="H18" s="1">
        <v>1.590000000000001</v>
      </c>
    </row>
    <row r="19" spans="1:8" x14ac:dyDescent="0.25">
      <c r="A19" s="1" t="s">
        <v>141</v>
      </c>
      <c r="B19" s="1" t="s">
        <v>142</v>
      </c>
      <c r="C19" s="24">
        <v>45600</v>
      </c>
      <c r="D19" s="24">
        <f t="shared" si="1"/>
        <v>33579</v>
      </c>
      <c r="E19" s="24">
        <f>ROUND(D19*0.338,0)-1</f>
        <v>11349</v>
      </c>
      <c r="F19" s="24">
        <f t="shared" si="0"/>
        <v>672</v>
      </c>
      <c r="G19" s="24"/>
      <c r="H19" s="1">
        <v>5.6999999999999993</v>
      </c>
    </row>
    <row r="20" spans="1:8" x14ac:dyDescent="0.25">
      <c r="A20" s="1" t="s">
        <v>143</v>
      </c>
      <c r="B20" s="1" t="s">
        <v>144</v>
      </c>
      <c r="C20" s="24">
        <v>28800</v>
      </c>
      <c r="D20" s="24">
        <f t="shared" si="1"/>
        <v>21208</v>
      </c>
      <c r="E20" s="24">
        <f t="shared" si="2"/>
        <v>7168</v>
      </c>
      <c r="F20" s="24">
        <f t="shared" si="0"/>
        <v>424</v>
      </c>
      <c r="G20" s="24"/>
      <c r="H20" s="1">
        <v>3.5999999999999996</v>
      </c>
    </row>
    <row r="21" spans="1:8" x14ac:dyDescent="0.25">
      <c r="A21" s="1" t="s">
        <v>145</v>
      </c>
      <c r="B21" s="1" t="s">
        <v>146</v>
      </c>
      <c r="C21" s="24">
        <v>8000</v>
      </c>
      <c r="D21" s="24">
        <f t="shared" si="1"/>
        <v>5891</v>
      </c>
      <c r="E21" s="24">
        <f t="shared" si="2"/>
        <v>1991</v>
      </c>
      <c r="F21" s="24">
        <f t="shared" si="0"/>
        <v>118</v>
      </c>
      <c r="G21" s="24"/>
      <c r="H21" s="1">
        <v>1.0000000000000002</v>
      </c>
    </row>
    <row r="22" spans="1:8" x14ac:dyDescent="0.25">
      <c r="A22" s="1" t="s">
        <v>147</v>
      </c>
      <c r="B22" s="1" t="s">
        <v>148</v>
      </c>
      <c r="C22" s="24">
        <v>3200</v>
      </c>
      <c r="D22" s="24">
        <f t="shared" si="1"/>
        <v>2356</v>
      </c>
      <c r="E22" s="24">
        <f>ROUND(D22*0.338,0)+1</f>
        <v>797</v>
      </c>
      <c r="F22" s="24">
        <f t="shared" si="0"/>
        <v>47</v>
      </c>
      <c r="G22" s="24"/>
      <c r="H22" s="1">
        <v>0.4</v>
      </c>
    </row>
    <row r="23" spans="1:8" x14ac:dyDescent="0.25">
      <c r="A23" s="1" t="s">
        <v>149</v>
      </c>
      <c r="B23" s="1" t="s">
        <v>150</v>
      </c>
      <c r="C23" s="24">
        <v>40320</v>
      </c>
      <c r="D23" s="24">
        <f t="shared" si="1"/>
        <v>29691</v>
      </c>
      <c r="E23" s="24">
        <f>ROUND(D23*0.338,0)-1</f>
        <v>10035</v>
      </c>
      <c r="F23" s="24">
        <f t="shared" si="0"/>
        <v>594</v>
      </c>
      <c r="G23" s="24"/>
      <c r="H23" s="1">
        <v>5.0399999999999956</v>
      </c>
    </row>
    <row r="24" spans="1:8" x14ac:dyDescent="0.25">
      <c r="A24" s="1" t="s">
        <v>151</v>
      </c>
      <c r="B24" s="1" t="s">
        <v>152</v>
      </c>
      <c r="C24" s="24">
        <v>6400</v>
      </c>
      <c r="D24" s="24">
        <f t="shared" si="1"/>
        <v>4713</v>
      </c>
      <c r="E24" s="24">
        <f t="shared" si="2"/>
        <v>1593</v>
      </c>
      <c r="F24" s="24">
        <f t="shared" si="0"/>
        <v>94</v>
      </c>
      <c r="G24" s="24"/>
      <c r="H24" s="1">
        <v>0.8</v>
      </c>
    </row>
    <row r="25" spans="1:8" x14ac:dyDescent="0.25">
      <c r="A25" s="1" t="s">
        <v>153</v>
      </c>
      <c r="B25" s="1" t="s">
        <v>154</v>
      </c>
      <c r="C25" s="24">
        <v>4000</v>
      </c>
      <c r="D25" s="24">
        <f t="shared" si="1"/>
        <v>2946</v>
      </c>
      <c r="E25" s="24">
        <f>ROUND(D25*0.338,0)-1</f>
        <v>995</v>
      </c>
      <c r="F25" s="24">
        <f t="shared" si="0"/>
        <v>59</v>
      </c>
      <c r="G25" s="24"/>
      <c r="H25" s="1">
        <v>0.5</v>
      </c>
    </row>
    <row r="26" spans="1:8" x14ac:dyDescent="0.25">
      <c r="A26" s="1" t="s">
        <v>155</v>
      </c>
      <c r="B26" s="1" t="s">
        <v>156</v>
      </c>
      <c r="C26" s="24">
        <v>9600</v>
      </c>
      <c r="D26" s="24">
        <f t="shared" si="1"/>
        <v>7069</v>
      </c>
      <c r="E26" s="24">
        <f>ROUND(D26*0.338,0)+1</f>
        <v>2390</v>
      </c>
      <c r="F26" s="24">
        <f t="shared" si="0"/>
        <v>141</v>
      </c>
      <c r="G26" s="24"/>
      <c r="H26" s="1">
        <v>1.2</v>
      </c>
    </row>
    <row r="27" spans="1:8" x14ac:dyDescent="0.25">
      <c r="A27" s="1" t="s">
        <v>157</v>
      </c>
      <c r="B27" s="1" t="s">
        <v>158</v>
      </c>
      <c r="C27" s="24">
        <v>8000</v>
      </c>
      <c r="D27" s="24">
        <f t="shared" si="1"/>
        <v>5891</v>
      </c>
      <c r="E27" s="24">
        <f t="shared" si="2"/>
        <v>1991</v>
      </c>
      <c r="F27" s="24">
        <f t="shared" si="0"/>
        <v>118</v>
      </c>
      <c r="G27" s="24"/>
      <c r="H27" s="1">
        <v>1</v>
      </c>
    </row>
    <row r="28" spans="1:8" x14ac:dyDescent="0.25">
      <c r="A28" s="1" t="s">
        <v>159</v>
      </c>
      <c r="B28" s="1" t="s">
        <v>160</v>
      </c>
      <c r="C28" s="24">
        <v>7200</v>
      </c>
      <c r="D28" s="24">
        <f t="shared" si="1"/>
        <v>5302</v>
      </c>
      <c r="E28" s="24">
        <f t="shared" si="2"/>
        <v>1792</v>
      </c>
      <c r="F28" s="24">
        <f t="shared" si="0"/>
        <v>106</v>
      </c>
      <c r="G28" s="24"/>
      <c r="H28" s="1">
        <v>0.9</v>
      </c>
    </row>
    <row r="29" spans="1:8" x14ac:dyDescent="0.25">
      <c r="A29" s="1" t="s">
        <v>161</v>
      </c>
      <c r="B29" s="1" t="s">
        <v>162</v>
      </c>
      <c r="C29" s="24">
        <v>12320</v>
      </c>
      <c r="D29" s="24">
        <f t="shared" si="1"/>
        <v>9072</v>
      </c>
      <c r="E29" s="24">
        <f>ROUND(D29*0.338,0)+1</f>
        <v>3067</v>
      </c>
      <c r="F29" s="24">
        <f t="shared" si="0"/>
        <v>181</v>
      </c>
      <c r="G29" s="24"/>
      <c r="H29" s="1">
        <v>1.5400000000000007</v>
      </c>
    </row>
    <row r="30" spans="1:8" x14ac:dyDescent="0.25">
      <c r="A30" s="1" t="s">
        <v>163</v>
      </c>
      <c r="B30" s="1" t="s">
        <v>164</v>
      </c>
      <c r="C30" s="24">
        <v>12160</v>
      </c>
      <c r="D30" s="24">
        <f t="shared" si="1"/>
        <v>8954</v>
      </c>
      <c r="E30" s="24">
        <f>ROUND(D30*0.338,0)+1</f>
        <v>3027</v>
      </c>
      <c r="F30" s="24">
        <f t="shared" si="0"/>
        <v>179</v>
      </c>
      <c r="G30" s="24"/>
      <c r="H30" s="1">
        <v>1.5200000000000009</v>
      </c>
    </row>
    <row r="31" spans="1:8" x14ac:dyDescent="0.25">
      <c r="A31" s="1" t="s">
        <v>165</v>
      </c>
      <c r="B31" s="1" t="s">
        <v>166</v>
      </c>
      <c r="C31" s="24">
        <v>4000</v>
      </c>
      <c r="D31" s="24">
        <f t="shared" si="1"/>
        <v>2946</v>
      </c>
      <c r="E31" s="24">
        <f>ROUND(D31*0.338,0)-1</f>
        <v>995</v>
      </c>
      <c r="F31" s="24">
        <f t="shared" si="0"/>
        <v>59</v>
      </c>
      <c r="G31" s="24"/>
      <c r="H31" s="1">
        <v>0.49999999999999994</v>
      </c>
    </row>
    <row r="32" spans="1:8" x14ac:dyDescent="0.25">
      <c r="A32" s="1" t="s">
        <v>167</v>
      </c>
      <c r="B32" s="1" t="s">
        <v>168</v>
      </c>
      <c r="C32" s="24">
        <v>8000</v>
      </c>
      <c r="D32" s="24">
        <f t="shared" si="1"/>
        <v>5891</v>
      </c>
      <c r="E32" s="24">
        <f t="shared" si="2"/>
        <v>1991</v>
      </c>
      <c r="F32" s="24">
        <f t="shared" si="0"/>
        <v>118</v>
      </c>
      <c r="G32" s="24"/>
      <c r="H32" s="1">
        <v>1.0000000000000004</v>
      </c>
    </row>
    <row r="33" spans="1:8" x14ac:dyDescent="0.25">
      <c r="A33" s="1" t="s">
        <v>169</v>
      </c>
      <c r="B33" s="1" t="s">
        <v>170</v>
      </c>
      <c r="C33" s="24">
        <v>4800</v>
      </c>
      <c r="D33" s="24">
        <f t="shared" si="1"/>
        <v>3535</v>
      </c>
      <c r="E33" s="24">
        <f>ROUND(D33*0.338,0)-1</f>
        <v>1194</v>
      </c>
      <c r="F33" s="24">
        <f t="shared" si="0"/>
        <v>71</v>
      </c>
      <c r="G33" s="24"/>
      <c r="H33" s="1">
        <v>0.6</v>
      </c>
    </row>
    <row r="34" spans="1:8" x14ac:dyDescent="0.25">
      <c r="A34" s="1" t="s">
        <v>171</v>
      </c>
      <c r="B34" s="1" t="s">
        <v>172</v>
      </c>
      <c r="C34" s="24">
        <v>8160</v>
      </c>
      <c r="D34" s="24">
        <f t="shared" si="1"/>
        <v>6009</v>
      </c>
      <c r="E34" s="24">
        <f t="shared" si="2"/>
        <v>2031</v>
      </c>
      <c r="F34" s="24">
        <f t="shared" si="0"/>
        <v>120</v>
      </c>
      <c r="G34" s="24"/>
      <c r="H34" s="1">
        <v>1.0200000000000005</v>
      </c>
    </row>
    <row r="35" spans="1:8" x14ac:dyDescent="0.25">
      <c r="A35" s="1" t="s">
        <v>173</v>
      </c>
      <c r="B35" s="1" t="s">
        <v>174</v>
      </c>
      <c r="C35" s="24">
        <v>4000</v>
      </c>
      <c r="D35" s="24">
        <f t="shared" si="1"/>
        <v>2946</v>
      </c>
      <c r="E35" s="24">
        <f>ROUND(D35*0.338,0)-1</f>
        <v>995</v>
      </c>
      <c r="F35" s="24">
        <f t="shared" si="0"/>
        <v>59</v>
      </c>
      <c r="G35" s="24"/>
      <c r="H35" s="1">
        <v>0.5</v>
      </c>
    </row>
    <row r="36" spans="1:8" x14ac:dyDescent="0.25">
      <c r="A36" s="1" t="s">
        <v>175</v>
      </c>
      <c r="B36" s="1" t="s">
        <v>176</v>
      </c>
      <c r="C36" s="24">
        <v>6400</v>
      </c>
      <c r="D36" s="24">
        <f t="shared" si="1"/>
        <v>4713</v>
      </c>
      <c r="E36" s="24">
        <f t="shared" si="2"/>
        <v>1593</v>
      </c>
      <c r="F36" s="24">
        <f t="shared" si="0"/>
        <v>94</v>
      </c>
      <c r="G36" s="24"/>
      <c r="H36" s="1">
        <v>0.8</v>
      </c>
    </row>
    <row r="37" spans="1:8" x14ac:dyDescent="0.25">
      <c r="A37" s="1" t="s">
        <v>177</v>
      </c>
      <c r="B37" s="1" t="s">
        <v>178</v>
      </c>
      <c r="C37" s="24">
        <v>4000</v>
      </c>
      <c r="D37" s="24">
        <f t="shared" si="1"/>
        <v>2946</v>
      </c>
      <c r="E37" s="24">
        <f>ROUND(D37*0.338,0)-1</f>
        <v>995</v>
      </c>
      <c r="F37" s="24">
        <f t="shared" si="0"/>
        <v>59</v>
      </c>
      <c r="G37" s="24"/>
      <c r="H37" s="1">
        <v>0.5</v>
      </c>
    </row>
    <row r="38" spans="1:8" x14ac:dyDescent="0.25">
      <c r="A38" s="1" t="s">
        <v>179</v>
      </c>
      <c r="B38" s="1" t="s">
        <v>180</v>
      </c>
      <c r="C38" s="24">
        <v>4160</v>
      </c>
      <c r="D38" s="24">
        <f t="shared" si="1"/>
        <v>3063</v>
      </c>
      <c r="E38" s="24">
        <f>ROUND(D38*0.338,0)+1</f>
        <v>1036</v>
      </c>
      <c r="F38" s="24">
        <f t="shared" si="0"/>
        <v>61</v>
      </c>
      <c r="G38" s="24"/>
      <c r="H38" s="1">
        <v>0.51999999999999991</v>
      </c>
    </row>
    <row r="39" spans="1:8" x14ac:dyDescent="0.25">
      <c r="A39" s="1" t="s">
        <v>181</v>
      </c>
      <c r="B39" s="1" t="s">
        <v>182</v>
      </c>
      <c r="C39" s="24">
        <v>16400</v>
      </c>
      <c r="D39" s="24">
        <f t="shared" si="1"/>
        <v>12077</v>
      </c>
      <c r="E39" s="24">
        <f>ROUND(D39*0.338,0)-1</f>
        <v>4081</v>
      </c>
      <c r="F39" s="24">
        <f t="shared" si="0"/>
        <v>242</v>
      </c>
      <c r="G39" s="24"/>
      <c r="H39" s="1">
        <v>2.0500000000000003</v>
      </c>
    </row>
    <row r="40" spans="1:8" x14ac:dyDescent="0.25">
      <c r="A40" s="1" t="s">
        <v>183</v>
      </c>
      <c r="B40" s="1" t="s">
        <v>184</v>
      </c>
      <c r="C40" s="24">
        <v>3840</v>
      </c>
      <c r="D40" s="24">
        <f t="shared" si="1"/>
        <v>2828</v>
      </c>
      <c r="E40" s="24">
        <f>ROUND(D40*0.338,0)-1</f>
        <v>955</v>
      </c>
      <c r="F40" s="24">
        <f t="shared" si="0"/>
        <v>57</v>
      </c>
      <c r="G40" s="24"/>
      <c r="H40" s="1">
        <v>0.47999999999999993</v>
      </c>
    </row>
    <row r="41" spans="1:8" x14ac:dyDescent="0.25">
      <c r="A41" s="1" t="s">
        <v>185</v>
      </c>
      <c r="B41" s="1" t="s">
        <v>186</v>
      </c>
      <c r="C41" s="24">
        <v>8000</v>
      </c>
      <c r="D41" s="24">
        <f t="shared" si="1"/>
        <v>5891</v>
      </c>
      <c r="E41" s="24">
        <f t="shared" si="2"/>
        <v>1991</v>
      </c>
      <c r="F41" s="24">
        <f t="shared" si="0"/>
        <v>118</v>
      </c>
      <c r="G41" s="24"/>
      <c r="H41" s="1">
        <v>1</v>
      </c>
    </row>
    <row r="42" spans="1:8" x14ac:dyDescent="0.25">
      <c r="A42" s="1" t="s">
        <v>187</v>
      </c>
      <c r="B42" s="1" t="s">
        <v>188</v>
      </c>
      <c r="C42" s="24">
        <v>4000</v>
      </c>
      <c r="D42" s="24">
        <f t="shared" si="1"/>
        <v>2946</v>
      </c>
      <c r="E42" s="24">
        <f>ROUND(D42*0.338,0)-1</f>
        <v>995</v>
      </c>
      <c r="F42" s="24">
        <f t="shared" si="0"/>
        <v>59</v>
      </c>
      <c r="G42" s="24"/>
      <c r="H42" s="1">
        <v>0.5</v>
      </c>
    </row>
    <row r="43" spans="1:8" x14ac:dyDescent="0.25">
      <c r="A43" s="1" t="s">
        <v>189</v>
      </c>
      <c r="B43" s="1" t="s">
        <v>190</v>
      </c>
      <c r="C43" s="24">
        <v>6400</v>
      </c>
      <c r="D43" s="24">
        <f t="shared" si="1"/>
        <v>4713</v>
      </c>
      <c r="E43" s="24">
        <f t="shared" si="2"/>
        <v>1593</v>
      </c>
      <c r="F43" s="24">
        <f t="shared" si="0"/>
        <v>94</v>
      </c>
      <c r="G43" s="24"/>
      <c r="H43" s="1">
        <v>0.8</v>
      </c>
    </row>
    <row r="44" spans="1:8" x14ac:dyDescent="0.25">
      <c r="A44" s="1" t="s">
        <v>191</v>
      </c>
      <c r="B44" s="1" t="s">
        <v>192</v>
      </c>
      <c r="C44" s="24">
        <v>2400</v>
      </c>
      <c r="D44" s="24">
        <f t="shared" si="1"/>
        <v>1767</v>
      </c>
      <c r="E44" s="24">
        <f>ROUND(D44*0.338,0)+1</f>
        <v>598</v>
      </c>
      <c r="F44" s="24">
        <f t="shared" si="0"/>
        <v>35</v>
      </c>
      <c r="G44" s="24"/>
      <c r="H44" s="1">
        <v>0.3</v>
      </c>
    </row>
    <row r="45" spans="1:8" x14ac:dyDescent="0.25">
      <c r="A45" s="1" t="s">
        <v>193</v>
      </c>
      <c r="B45" s="1" t="s">
        <v>194</v>
      </c>
      <c r="C45" s="24">
        <v>7840</v>
      </c>
      <c r="D45" s="24">
        <f t="shared" si="1"/>
        <v>5773</v>
      </c>
      <c r="E45" s="24">
        <f>ROUND(D45*0.338,0)+1</f>
        <v>1952</v>
      </c>
      <c r="F45" s="24">
        <f t="shared" si="0"/>
        <v>115</v>
      </c>
      <c r="G45" s="24"/>
      <c r="H45" s="1">
        <v>0.98</v>
      </c>
    </row>
    <row r="46" spans="1:8" x14ac:dyDescent="0.25">
      <c r="A46" s="1" t="s">
        <v>195</v>
      </c>
      <c r="B46" s="1" t="s">
        <v>196</v>
      </c>
      <c r="C46" s="24">
        <v>4400</v>
      </c>
      <c r="D46" s="24">
        <f t="shared" si="1"/>
        <v>3240</v>
      </c>
      <c r="E46" s="24">
        <f t="shared" si="2"/>
        <v>1095</v>
      </c>
      <c r="F46" s="24">
        <f t="shared" si="0"/>
        <v>65</v>
      </c>
      <c r="G46" s="24"/>
      <c r="H46" s="1">
        <v>0.54999999999999993</v>
      </c>
    </row>
    <row r="47" spans="1:8" x14ac:dyDescent="0.25">
      <c r="A47" s="1" t="s">
        <v>197</v>
      </c>
      <c r="B47" s="1" t="s">
        <v>198</v>
      </c>
      <c r="C47" s="24">
        <v>4320</v>
      </c>
      <c r="D47" s="24">
        <f t="shared" si="1"/>
        <v>3181</v>
      </c>
      <c r="E47" s="24">
        <f t="shared" si="2"/>
        <v>1075</v>
      </c>
      <c r="F47" s="24">
        <f t="shared" si="0"/>
        <v>64</v>
      </c>
      <c r="G47" s="24"/>
      <c r="H47" s="1">
        <v>0.54</v>
      </c>
    </row>
    <row r="48" spans="1:8" x14ac:dyDescent="0.25">
      <c r="A48" s="1" t="s">
        <v>199</v>
      </c>
      <c r="B48" s="1" t="s">
        <v>200</v>
      </c>
      <c r="C48" s="24">
        <v>4400</v>
      </c>
      <c r="D48" s="24">
        <f t="shared" si="1"/>
        <v>3240</v>
      </c>
      <c r="E48" s="24">
        <f t="shared" si="2"/>
        <v>1095</v>
      </c>
      <c r="F48" s="24">
        <f t="shared" si="0"/>
        <v>65</v>
      </c>
      <c r="G48" s="24"/>
      <c r="H48" s="1">
        <v>0.54999999999999993</v>
      </c>
    </row>
    <row r="49" spans="1:8" x14ac:dyDescent="0.25">
      <c r="A49" s="1" t="s">
        <v>201</v>
      </c>
      <c r="B49" s="1" t="s">
        <v>202</v>
      </c>
      <c r="C49" s="24">
        <v>2400</v>
      </c>
      <c r="D49" s="24">
        <f t="shared" si="1"/>
        <v>1767</v>
      </c>
      <c r="E49" s="24">
        <f>ROUND(D49*0.338,0)+1</f>
        <v>598</v>
      </c>
      <c r="F49" s="24">
        <f t="shared" si="0"/>
        <v>35</v>
      </c>
      <c r="G49" s="24"/>
      <c r="H49" s="1">
        <v>0.3</v>
      </c>
    </row>
    <row r="50" spans="1:8" x14ac:dyDescent="0.25">
      <c r="A50" s="1" t="s">
        <v>203</v>
      </c>
      <c r="B50" s="1" t="s">
        <v>204</v>
      </c>
      <c r="C50" s="24">
        <v>2400</v>
      </c>
      <c r="D50" s="24">
        <f t="shared" si="1"/>
        <v>1767</v>
      </c>
      <c r="E50" s="24">
        <f>ROUND(D50*0.338,0)+1</f>
        <v>598</v>
      </c>
      <c r="F50" s="24">
        <f t="shared" si="0"/>
        <v>35</v>
      </c>
      <c r="G50" s="24"/>
      <c r="H50" s="1">
        <v>0.3</v>
      </c>
    </row>
    <row r="51" spans="1:8" x14ac:dyDescent="0.25">
      <c r="A51" s="1" t="s">
        <v>205</v>
      </c>
      <c r="B51" s="1" t="s">
        <v>206</v>
      </c>
      <c r="C51" s="24">
        <v>3200</v>
      </c>
      <c r="D51" s="24">
        <f t="shared" si="1"/>
        <v>2356</v>
      </c>
      <c r="E51" s="24">
        <f>ROUND(D51*0.338,0)+1</f>
        <v>797</v>
      </c>
      <c r="F51" s="24">
        <f t="shared" si="0"/>
        <v>47</v>
      </c>
      <c r="G51" s="24"/>
      <c r="H51" s="1">
        <v>0.4</v>
      </c>
    </row>
    <row r="52" spans="1:8" x14ac:dyDescent="0.25">
      <c r="A52" s="1" t="s">
        <v>207</v>
      </c>
      <c r="B52" s="1" t="s">
        <v>208</v>
      </c>
      <c r="C52" s="24">
        <v>4000</v>
      </c>
      <c r="D52" s="24">
        <f t="shared" si="1"/>
        <v>2946</v>
      </c>
      <c r="E52" s="24">
        <f>ROUND(D52*0.338,0)-1</f>
        <v>995</v>
      </c>
      <c r="F52" s="24">
        <f t="shared" si="0"/>
        <v>59</v>
      </c>
      <c r="G52" s="24"/>
      <c r="H52" s="1">
        <v>0.49999999999999994</v>
      </c>
    </row>
    <row r="53" spans="1:8" x14ac:dyDescent="0.25">
      <c r="A53" s="1" t="s">
        <v>209</v>
      </c>
      <c r="B53" s="1" t="s">
        <v>210</v>
      </c>
      <c r="C53" s="24">
        <v>8000</v>
      </c>
      <c r="D53" s="24">
        <f t="shared" si="1"/>
        <v>5891</v>
      </c>
      <c r="E53" s="24">
        <f t="shared" si="2"/>
        <v>1991</v>
      </c>
      <c r="F53" s="24">
        <f t="shared" si="0"/>
        <v>118</v>
      </c>
      <c r="G53" s="24"/>
      <c r="H53" s="1">
        <v>1.0000000000000004</v>
      </c>
    </row>
    <row r="54" spans="1:8" x14ac:dyDescent="0.25">
      <c r="A54" s="1" t="s">
        <v>211</v>
      </c>
      <c r="B54" s="1" t="s">
        <v>212</v>
      </c>
      <c r="C54" s="24">
        <v>6400</v>
      </c>
      <c r="D54" s="24">
        <f t="shared" si="1"/>
        <v>4713</v>
      </c>
      <c r="E54" s="24">
        <f t="shared" si="2"/>
        <v>1593</v>
      </c>
      <c r="F54" s="24">
        <f t="shared" si="0"/>
        <v>94</v>
      </c>
      <c r="G54" s="24"/>
      <c r="H54" s="1">
        <v>0.8</v>
      </c>
    </row>
    <row r="55" spans="1:8" x14ac:dyDescent="0.25">
      <c r="A55" s="1" t="s">
        <v>213</v>
      </c>
      <c r="B55" s="1" t="s">
        <v>214</v>
      </c>
      <c r="C55" s="24">
        <v>2400</v>
      </c>
      <c r="D55" s="24">
        <f t="shared" si="1"/>
        <v>1767</v>
      </c>
      <c r="E55" s="24">
        <f>ROUND(D55*0.338,0)+1</f>
        <v>598</v>
      </c>
      <c r="F55" s="24">
        <f t="shared" si="0"/>
        <v>35</v>
      </c>
      <c r="G55" s="24"/>
      <c r="H55" s="1">
        <v>0.3</v>
      </c>
    </row>
    <row r="56" spans="1:8" x14ac:dyDescent="0.25">
      <c r="A56" s="1" t="s">
        <v>215</v>
      </c>
      <c r="B56" s="1" t="s">
        <v>216</v>
      </c>
      <c r="C56" s="24">
        <v>4480</v>
      </c>
      <c r="D56" s="24">
        <f t="shared" si="1"/>
        <v>3299</v>
      </c>
      <c r="E56" s="24">
        <f t="shared" si="2"/>
        <v>1115</v>
      </c>
      <c r="F56" s="24">
        <f t="shared" si="0"/>
        <v>66</v>
      </c>
      <c r="G56" s="24"/>
      <c r="H56" s="1">
        <v>0.55999999999999994</v>
      </c>
    </row>
    <row r="57" spans="1:8" s="12" customFormat="1" ht="19.899999999999999" customHeight="1" x14ac:dyDescent="0.25">
      <c r="A57" s="44" t="s">
        <v>6</v>
      </c>
      <c r="B57" s="39"/>
      <c r="C57" s="27">
        <f t="shared" ref="C57:H57" si="3">SUM(C3:C56)</f>
        <v>469120</v>
      </c>
      <c r="D57" s="27">
        <f t="shared" si="3"/>
        <v>345452</v>
      </c>
      <c r="E57" s="27">
        <f t="shared" si="3"/>
        <v>116758</v>
      </c>
      <c r="F57" s="27">
        <f t="shared" si="3"/>
        <v>6910</v>
      </c>
      <c r="G57" s="27">
        <f t="shared" si="3"/>
        <v>29600</v>
      </c>
      <c r="H57" s="11">
        <f t="shared" si="3"/>
        <v>62.339999999999975</v>
      </c>
    </row>
    <row r="58" spans="1:8" x14ac:dyDescent="0.25">
      <c r="A58" s="13" t="s">
        <v>102</v>
      </c>
      <c r="B58" s="7"/>
      <c r="C58" s="28">
        <f>C57+G57</f>
        <v>498720</v>
      </c>
      <c r="D58" s="29"/>
      <c r="E58" s="29"/>
      <c r="F58" s="29"/>
      <c r="G58" s="29"/>
      <c r="H58" s="7"/>
    </row>
  </sheetData>
  <mergeCells count="2">
    <mergeCell ref="A1:G1"/>
    <mergeCell ref="A57:B5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PHA</vt:lpstr>
      <vt:lpstr>List2</vt:lpstr>
      <vt:lpstr>STC</vt:lpstr>
      <vt:lpstr>JHC</vt:lpstr>
      <vt:lpstr>PLK</vt:lpstr>
      <vt:lpstr>KVK</vt:lpstr>
      <vt:lpstr>ULK</vt:lpstr>
      <vt:lpstr>LBK</vt:lpstr>
      <vt:lpstr>HKK</vt:lpstr>
      <vt:lpstr>PAK</vt:lpstr>
      <vt:lpstr>VYS</vt:lpstr>
      <vt:lpstr>JHM</vt:lpstr>
      <vt:lpstr>OLK</vt:lpstr>
      <vt:lpstr>ZLK</vt:lpstr>
      <vt:lpstr>MSK</vt:lpstr>
      <vt:lpstr>Cirkevni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Dvořáková Petra</cp:lastModifiedBy>
  <cp:lastPrinted>2019-11-18T10:46:17Z</cp:lastPrinted>
  <dcterms:created xsi:type="dcterms:W3CDTF">2019-09-27T09:29:56Z</dcterms:created>
  <dcterms:modified xsi:type="dcterms:W3CDTF">2019-12-02T13:13:07Z</dcterms:modified>
</cp:coreProperties>
</file>