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ekce_I\10_odbor\100_oddělení\Jurková\2020\Materiály odboru\PV\23176_Kniha 2020\tabulky kniha 2020\"/>
    </mc:Choice>
  </mc:AlternateContent>
  <xr:revisionPtr revIDLastSave="0" documentId="13_ncr:1_{6CD496B4-14A4-4897-869F-D6B1D24DA799}" xr6:coauthVersionLast="36" xr6:coauthVersionMax="36" xr10:uidLastSave="{00000000-0000-0000-0000-000000000000}"/>
  <bookViews>
    <workbookView xWindow="0" yWindow="0" windowWidth="25200" windowHeight="12570" xr2:uid="{00000000-000D-0000-FFFF-FFFF00000000}"/>
  </bookViews>
  <sheets>
    <sheet name="C.II.1 a 2" sheetId="19" r:id="rId1"/>
  </sheets>
  <definedNames>
    <definedName name="_xlnm.Print_Titles" localSheetId="0">'C.II.1 a 2'!$A:$A</definedName>
  </definedNames>
  <calcPr calcId="191029"/>
</workbook>
</file>

<file path=xl/calcChain.xml><?xml version="1.0" encoding="utf-8"?>
<calcChain xmlns="http://schemas.openxmlformats.org/spreadsheetml/2006/main">
  <c r="AD24" i="19" l="1"/>
  <c r="AF24" i="19" s="1"/>
  <c r="AD23" i="19"/>
  <c r="AE23" i="19" s="1"/>
  <c r="AD22" i="19"/>
  <c r="AE22" i="19" s="1"/>
  <c r="AD21" i="19"/>
  <c r="AF21" i="19" s="1"/>
  <c r="AD20" i="19"/>
  <c r="AF20" i="19" s="1"/>
  <c r="AD19" i="19"/>
  <c r="AE19" i="19" s="1"/>
  <c r="AD18" i="19"/>
  <c r="AE18" i="19" s="1"/>
  <c r="AD17" i="19"/>
  <c r="AF17" i="19" s="1"/>
  <c r="AE16" i="19"/>
  <c r="AD16" i="19"/>
  <c r="AF16" i="19" s="1"/>
  <c r="AD14" i="19"/>
  <c r="AE14" i="19" s="1"/>
  <c r="AD13" i="19"/>
  <c r="AE13" i="19" s="1"/>
  <c r="AD12" i="19"/>
  <c r="AF12" i="19" s="1"/>
  <c r="AD11" i="19"/>
  <c r="AF11" i="19" s="1"/>
  <c r="AD9" i="19"/>
  <c r="AE9" i="19" s="1"/>
  <c r="AF13" i="19" l="1"/>
  <c r="AF22" i="19"/>
  <c r="AE11" i="19"/>
  <c r="AE20" i="19"/>
  <c r="AF18" i="19"/>
  <c r="AF9" i="19"/>
  <c r="AF14" i="19"/>
  <c r="AF19" i="19"/>
  <c r="AE24" i="19"/>
  <c r="AF23" i="19"/>
  <c r="AE12" i="19"/>
  <c r="AE17" i="19"/>
  <c r="AE21" i="19"/>
</calcChain>
</file>

<file path=xl/sharedStrings.xml><?xml version="1.0" encoding="utf-8"?>
<sst xmlns="http://schemas.openxmlformats.org/spreadsheetml/2006/main" count="84" uniqueCount="82">
  <si>
    <t>(údaje v Kč mimo počtu zaměstnanců)</t>
  </si>
  <si>
    <t>Kapitola 333 - MŠMT</t>
  </si>
  <si>
    <t>Schv. rozpočet</t>
  </si>
  <si>
    <t>Vlivy</t>
  </si>
  <si>
    <t>Srovnatelná</t>
  </si>
  <si>
    <t>CELKEM</t>
  </si>
  <si>
    <t>základna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</si>
  <si>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</si>
  <si>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</si>
  <si>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</si>
  <si>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</si>
  <si>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</si>
  <si>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</si>
  <si>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</si>
  <si>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</si>
  <si>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</si>
  <si>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</si>
  <si>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</si>
  <si>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</si>
  <si>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roku</t>
  </si>
  <si>
    <t>změna</t>
  </si>
  <si>
    <t>S O U H R N N É    U K A Z A T E L E</t>
  </si>
  <si>
    <t xml:space="preserve">  Výdaje celkem</t>
  </si>
  <si>
    <t>SPECIFICKÉ UKAZATELE -  VÝDAJE CELKEM</t>
  </si>
  <si>
    <t>výdaje regionálního školství</t>
  </si>
  <si>
    <t xml:space="preserve">                  výdaje RgŠ - rozvojové programy</t>
  </si>
  <si>
    <t xml:space="preserve">                  výdaje RgŠ - výkonové financování</t>
  </si>
  <si>
    <t>PRŮŘEZOVÉ UKAZATELE</t>
  </si>
  <si>
    <t xml:space="preserve">    Ostatní běžné výdaje mimo ost.běžné výdaje OSS a PO</t>
  </si>
  <si>
    <t>Výdaje vedené v informačním systému programového financování EDS/SMVS celkem</t>
  </si>
  <si>
    <t>14.</t>
  </si>
  <si>
    <t>15.</t>
  </si>
  <si>
    <t>růst výkonů</t>
  </si>
  <si>
    <t>přesuny v EDS/SMVS</t>
  </si>
  <si>
    <t>vlivy do výše</t>
  </si>
  <si>
    <t>střednědobý</t>
  </si>
  <si>
    <t>střednědobého</t>
  </si>
  <si>
    <t>výhled</t>
  </si>
  <si>
    <t>16.</t>
  </si>
  <si>
    <t>17.</t>
  </si>
  <si>
    <t>18.</t>
  </si>
  <si>
    <t>19.</t>
  </si>
  <si>
    <t>20.</t>
  </si>
  <si>
    <t>21.</t>
  </si>
  <si>
    <t>22.</t>
  </si>
  <si>
    <t>23.</t>
  </si>
  <si>
    <t>výhledu</t>
  </si>
  <si>
    <t>programy paměťových institucí - vrácení prostředků do RgŠ z OPŘO</t>
  </si>
  <si>
    <t>reforma nepedagogických zaměstnanců a vyrovnání mezikrajových rozdílů</t>
  </si>
  <si>
    <t>překryv učitelek MŠ</t>
  </si>
  <si>
    <t>dorovnání platového nárůstu soukromých škol</t>
  </si>
  <si>
    <t>reforma Phmax pedagogové - dělení hodin</t>
  </si>
  <si>
    <t>dorovnání platu církevních škol</t>
  </si>
  <si>
    <t>platový růst 10 % pedagogové (vč. 1 % motivace - výkony)</t>
  </si>
  <si>
    <t>trvalý přesun z ÚSC do soukromých škol vč. snížení počtu zaměstnanců</t>
  </si>
  <si>
    <t>úspora modelu reformy RgŠ</t>
  </si>
  <si>
    <t>omezení výdajů na inkluzi</t>
  </si>
  <si>
    <t>snížení odvodů podle zákona č. 32/2019 Sb.</t>
  </si>
  <si>
    <t>řešení dlouhodobého deficitu OON</t>
  </si>
  <si>
    <t>přesun ve prospěch PŘO - udržitelnost programu "navýšení kapacit PŘO"</t>
  </si>
  <si>
    <t>dopady novely vyhlášky č. 27/2016 Sb. (úvazky)</t>
  </si>
  <si>
    <t>přesun do OPŘO - Evropské školy</t>
  </si>
  <si>
    <t>obědy do škol</t>
  </si>
  <si>
    <t>posílení soukromých a církevních škol</t>
  </si>
  <si>
    <t>přesuny z RP v rámci RgŠ</t>
  </si>
  <si>
    <t>přesun z dotačních titulů do OPŘO (Pirna)</t>
  </si>
  <si>
    <t>k 1.1.2019</t>
  </si>
  <si>
    <t>1.</t>
  </si>
  <si>
    <t>24.</t>
  </si>
  <si>
    <t>oproti r. 2019</t>
  </si>
  <si>
    <t xml:space="preserve">    Limit mzdových nákladů PO</t>
  </si>
  <si>
    <t xml:space="preserve">        v tom: prostředky na platy </t>
  </si>
  <si>
    <t xml:space="preserve">                   ostatní osobní náklady </t>
  </si>
  <si>
    <t xml:space="preserve">    Zákonné odvody pojistného PO </t>
  </si>
  <si>
    <t xml:space="preserve">    Příděl FKSP PO </t>
  </si>
  <si>
    <t xml:space="preserve">    Ostatní běžné výdaje PO</t>
  </si>
  <si>
    <t xml:space="preserve">    Počet zaměstnanců PO</t>
  </si>
  <si>
    <t>Rozpočet RgŠ na rok 2020 (ÚSC, soukromé a církevní školy) - bez PŘO</t>
  </si>
  <si>
    <t>Schválený</t>
  </si>
  <si>
    <t>rozpočet</t>
  </si>
  <si>
    <t>sloučení stupnic 1 a 2 (nepedagogičtí zaměstnanci) a posílení platu o 
1 500 Kč</t>
  </si>
  <si>
    <t xml:space="preserve">                  výdaje RgŠ - ostatní dotační tituly (vč. EDS)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</si>
</sst>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80"/>
        <bgColor indexed="64"/>
      </patternFill>
    </fill>
    <fill>
      <patternFill patternType="solid">
        <fgColor rgb="FFFFFFC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0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3" fillId="0" borderId="0"/>
    <xf numFmtId="0" fontId="3" fillId="0" borderId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9" fillId="0" borderId="0" xfId="0" applyFont="1"/>
    <xf numFmtId="0" fontId="7" fillId="0" borderId="0" xfId="0" applyFont="1"/>
    <xf numFmtId="0" fontId="9" fillId="0" borderId="8" xfId="0" applyFont="1" applyBorder="1" applyAlignment="1">
      <alignment horizontal="center" vertical="center"/>
    </xf>
    <xf numFmtId="0" fontId="0" fillId="0" borderId="1" xfId="0" applyBorder="1"/>
    <xf numFmtId="0" fontId="0" fillId="2" borderId="1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4" fontId="8" fillId="2" borderId="15" xfId="0" applyNumberFormat="1" applyFont="1" applyFill="1" applyBorder="1"/>
    <xf numFmtId="4" fontId="8" fillId="2" borderId="10" xfId="0" applyNumberFormat="1" applyFont="1" applyFill="1" applyBorder="1"/>
    <xf numFmtId="4" fontId="8" fillId="2" borderId="11" xfId="0" applyNumberFormat="1" applyFont="1" applyFill="1" applyBorder="1"/>
    <xf numFmtId="4" fontId="8" fillId="2" borderId="14" xfId="0" applyNumberFormat="1" applyFont="1" applyFill="1" applyBorder="1"/>
    <xf numFmtId="4" fontId="8" fillId="3" borderId="4" xfId="0" applyNumberFormat="1" applyFont="1" applyFill="1" applyBorder="1"/>
    <xf numFmtId="4" fontId="0" fillId="0" borderId="4" xfId="0" applyNumberFormat="1" applyBorder="1"/>
    <xf numFmtId="4" fontId="8" fillId="2" borderId="4" xfId="0" applyNumberFormat="1" applyFont="1" applyFill="1" applyBorder="1"/>
    <xf numFmtId="4" fontId="0" fillId="2" borderId="9" xfId="0" applyNumberFormat="1" applyFill="1" applyBorder="1"/>
    <xf numFmtId="4" fontId="0" fillId="0" borderId="2" xfId="0" applyNumberFormat="1" applyBorder="1"/>
    <xf numFmtId="4" fontId="0" fillId="3" borderId="9" xfId="0" applyNumberFormat="1" applyFill="1" applyBorder="1"/>
    <xf numFmtId="4" fontId="0" fillId="0" borderId="16" xfId="0" applyNumberFormat="1" applyBorder="1"/>
    <xf numFmtId="0" fontId="0" fillId="2" borderId="6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4" fontId="8" fillId="2" borderId="24" xfId="0" applyNumberFormat="1" applyFont="1" applyFill="1" applyBorder="1"/>
    <xf numFmtId="4" fontId="8" fillId="2" borderId="12" xfId="0" applyNumberFormat="1" applyFont="1" applyFill="1" applyBorder="1"/>
    <xf numFmtId="4" fontId="0" fillId="2" borderId="25" xfId="0" applyNumberFormat="1" applyFill="1" applyBorder="1"/>
    <xf numFmtId="0" fontId="0" fillId="2" borderId="10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3" fontId="8" fillId="2" borderId="25" xfId="0" applyNumberFormat="1" applyFont="1" applyFill="1" applyBorder="1"/>
    <xf numFmtId="3" fontId="8" fillId="3" borderId="2" xfId="0" applyNumberFormat="1" applyFont="1" applyFill="1" applyBorder="1"/>
    <xf numFmtId="3" fontId="8" fillId="2" borderId="9" xfId="0" applyNumberFormat="1" applyFont="1" applyFill="1" applyBorder="1"/>
    <xf numFmtId="3" fontId="8" fillId="3" borderId="16" xfId="0" applyNumberFormat="1" applyFont="1" applyFill="1" applyBorder="1"/>
    <xf numFmtId="3" fontId="8" fillId="3" borderId="9" xfId="0" applyNumberFormat="1" applyFont="1" applyFill="1" applyBorder="1"/>
    <xf numFmtId="3" fontId="0" fillId="2" borderId="9" xfId="0" applyNumberFormat="1" applyFill="1" applyBorder="1"/>
    <xf numFmtId="3" fontId="0" fillId="2" borderId="25" xfId="0" applyNumberFormat="1" applyFill="1" applyBorder="1"/>
    <xf numFmtId="3" fontId="0" fillId="0" borderId="2" xfId="0" applyNumberFormat="1" applyBorder="1"/>
    <xf numFmtId="3" fontId="0" fillId="0" borderId="16" xfId="0" applyNumberFormat="1" applyBorder="1"/>
    <xf numFmtId="3" fontId="0" fillId="3" borderId="9" xfId="0" applyNumberFormat="1" applyFill="1" applyBorder="1"/>
    <xf numFmtId="3" fontId="8" fillId="2" borderId="2" xfId="0" applyNumberFormat="1" applyFont="1" applyFill="1" applyBorder="1"/>
    <xf numFmtId="3" fontId="8" fillId="2" borderId="16" xfId="0" applyNumberFormat="1" applyFont="1" applyFill="1" applyBorder="1"/>
    <xf numFmtId="3" fontId="0" fillId="2" borderId="26" xfId="0" applyNumberFormat="1" applyFill="1" applyBorder="1"/>
    <xf numFmtId="3" fontId="0" fillId="0" borderId="7" xfId="0" applyNumberFormat="1" applyBorder="1"/>
    <xf numFmtId="3" fontId="0" fillId="2" borderId="17" xfId="0" applyNumberFormat="1" applyFill="1" applyBorder="1"/>
    <xf numFmtId="3" fontId="0" fillId="0" borderId="18" xfId="0" applyNumberFormat="1" applyBorder="1"/>
    <xf numFmtId="3" fontId="0" fillId="3" borderId="17" xfId="0" applyNumberFormat="1" applyFill="1" applyBorder="1"/>
    <xf numFmtId="4" fontId="0" fillId="0" borderId="19" xfId="0" applyNumberFormat="1" applyBorder="1" applyAlignment="1">
      <alignment wrapText="1"/>
    </xf>
    <xf numFmtId="4" fontId="2" fillId="0" borderId="4" xfId="0" applyNumberFormat="1" applyFont="1" applyBorder="1"/>
  </cellXfs>
  <cellStyles count="17">
    <cellStyle name="Normální" xfId="0" builtinId="0"/>
    <cellStyle name="Normální 10" xfId="15" xr:uid="{00000000-0005-0000-0000-000001000000}"/>
    <cellStyle name="Normální 2" xfId="1" xr:uid="{00000000-0005-0000-0000-000002000000}"/>
    <cellStyle name="normální 2 2" xfId="2" xr:uid="{00000000-0005-0000-0000-000003000000}"/>
    <cellStyle name="Normální 2 3" xfId="10" xr:uid="{00000000-0005-0000-0000-000004000000}"/>
    <cellStyle name="Normální 2 4" xfId="14" xr:uid="{00000000-0005-0000-0000-000005000000}"/>
    <cellStyle name="Normální 2 5" xfId="16" xr:uid="{00000000-0005-0000-0000-000006000000}"/>
    <cellStyle name="normální 3" xfId="3" xr:uid="{00000000-0005-0000-0000-000007000000}"/>
    <cellStyle name="normální 4" xfId="4" xr:uid="{00000000-0005-0000-0000-000008000000}"/>
    <cellStyle name="normální 5" xfId="5" xr:uid="{00000000-0005-0000-0000-000009000000}"/>
    <cellStyle name="normální 5 2" xfId="11" xr:uid="{00000000-0005-0000-0000-00000A000000}"/>
    <cellStyle name="normální 6" xfId="6" xr:uid="{00000000-0005-0000-0000-00000B000000}"/>
    <cellStyle name="normální 6 2" xfId="7" xr:uid="{00000000-0005-0000-0000-00000C000000}"/>
    <cellStyle name="normální 6 3" xfId="8" xr:uid="{00000000-0005-0000-0000-00000D000000}"/>
    <cellStyle name="normální 7" xfId="9" xr:uid="{00000000-0005-0000-0000-00000E000000}"/>
    <cellStyle name="normální 8" xfId="12" xr:uid="{00000000-0005-0000-0000-00000F000000}"/>
    <cellStyle name="Normální 9" xfId="13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4"/>
  <sheetViews>
    <sheetView tabSelected="1" zoomScale="90" zoomScaleNormal="90" workbookViewId="0">
      <selection activeCell="A12" sqref="A12"/>
    </sheetView>
  </sheetViews>
  <sheetFormatPr defaultRowHeight="12.75" x14ac:dyDescent="0.2"/>
  <cols>
    <col min="1" max="1" width="57.85546875" customWidth="1"/>
    <col min="2" max="3" width="18.7109375" bestFit="1" customWidth="1"/>
    <col min="4" max="4" width="18.28515625" customWidth="1"/>
    <col min="5" max="5" width="15.5703125" bestFit="1" customWidth="1"/>
    <col min="6" max="6" width="17.28515625" customWidth="1"/>
    <col min="7" max="7" width="15.5703125" bestFit="1" customWidth="1"/>
    <col min="8" max="8" width="18.7109375" bestFit="1" customWidth="1"/>
    <col min="9" max="9" width="14.85546875" bestFit="1" customWidth="1"/>
    <col min="10" max="12" width="16.42578125" bestFit="1" customWidth="1"/>
    <col min="13" max="14" width="14.85546875" bestFit="1" customWidth="1"/>
    <col min="15" max="15" width="17.5703125" bestFit="1" customWidth="1"/>
    <col min="16" max="16" width="17" customWidth="1"/>
    <col min="17" max="17" width="14.85546875" bestFit="1" customWidth="1"/>
    <col min="18" max="19" width="14.28515625" bestFit="1" customWidth="1"/>
    <col min="20" max="20" width="17.140625" bestFit="1" customWidth="1"/>
    <col min="21" max="21" width="13.140625" bestFit="1" customWidth="1"/>
    <col min="22" max="22" width="13.5703125" bestFit="1" customWidth="1"/>
    <col min="23" max="23" width="14.28515625" bestFit="1" customWidth="1"/>
    <col min="24" max="24" width="15.28515625" bestFit="1" customWidth="1"/>
    <col min="25" max="25" width="17.140625" bestFit="1" customWidth="1"/>
    <col min="26" max="26" width="15.28515625" bestFit="1" customWidth="1"/>
    <col min="27" max="27" width="15.5703125" bestFit="1" customWidth="1"/>
    <col min="28" max="28" width="17.5703125" bestFit="1" customWidth="1"/>
    <col min="29" max="29" width="15.28515625" customWidth="1"/>
    <col min="30" max="30" width="18.7109375" bestFit="1" customWidth="1"/>
    <col min="31" max="31" width="18.5703125" customWidth="1"/>
    <col min="32" max="32" width="17" customWidth="1"/>
  </cols>
  <sheetData>
    <row r="1" spans="1:32" ht="18.75" x14ac:dyDescent="0.3">
      <c r="A1" s="1" t="s">
        <v>77</v>
      </c>
    </row>
    <row r="2" spans="1:32" ht="15.75" x14ac:dyDescent="0.25">
      <c r="A2" s="2" t="s">
        <v>0</v>
      </c>
    </row>
    <row r="3" spans="1:32" ht="13.5" thickBot="1" x14ac:dyDescent="0.25"/>
    <row r="4" spans="1:32" ht="76.5" customHeight="1" thickBot="1" x14ac:dyDescent="0.25">
      <c r="A4" s="3" t="s">
        <v>1</v>
      </c>
      <c r="B4" s="27"/>
      <c r="C4" s="28" t="s">
        <v>47</v>
      </c>
      <c r="D4" s="27"/>
      <c r="E4" s="29" t="s">
        <v>33</v>
      </c>
      <c r="F4" s="28" t="s">
        <v>48</v>
      </c>
      <c r="G4" s="28" t="s">
        <v>49</v>
      </c>
      <c r="H4" s="28" t="s">
        <v>50</v>
      </c>
      <c r="I4" s="28" t="s">
        <v>51</v>
      </c>
      <c r="J4" s="28" t="s">
        <v>52</v>
      </c>
      <c r="K4" s="27"/>
      <c r="L4" s="27"/>
      <c r="M4" s="29" t="s">
        <v>53</v>
      </c>
      <c r="N4" s="29" t="s">
        <v>80</v>
      </c>
      <c r="O4" s="28" t="s">
        <v>52</v>
      </c>
      <c r="P4" s="28" t="s">
        <v>54</v>
      </c>
      <c r="Q4" s="28" t="s">
        <v>32</v>
      </c>
      <c r="R4" s="28" t="s">
        <v>55</v>
      </c>
      <c r="S4" s="28" t="s">
        <v>56</v>
      </c>
      <c r="T4" s="28" t="s">
        <v>57</v>
      </c>
      <c r="U4" s="28" t="s">
        <v>33</v>
      </c>
      <c r="V4" s="28" t="s">
        <v>58</v>
      </c>
      <c r="W4" s="28" t="s">
        <v>59</v>
      </c>
      <c r="X4" s="28" t="s">
        <v>60</v>
      </c>
      <c r="Y4" s="28" t="s">
        <v>61</v>
      </c>
      <c r="Z4" s="28" t="s">
        <v>62</v>
      </c>
      <c r="AA4" s="28" t="s">
        <v>63</v>
      </c>
      <c r="AB4" s="28" t="s">
        <v>64</v>
      </c>
      <c r="AC4" s="28" t="s">
        <v>65</v>
      </c>
      <c r="AD4" s="30"/>
      <c r="AE4" s="27"/>
      <c r="AF4" s="27"/>
    </row>
    <row r="5" spans="1:32" x14ac:dyDescent="0.2">
      <c r="A5" s="4"/>
      <c r="B5" s="5" t="s">
        <v>2</v>
      </c>
      <c r="C5" s="6"/>
      <c r="D5" s="5" t="s">
        <v>4</v>
      </c>
      <c r="E5" s="7"/>
      <c r="F5" s="6"/>
      <c r="G5" s="6"/>
      <c r="H5" s="6"/>
      <c r="I5" s="6"/>
      <c r="J5" s="6"/>
      <c r="K5" s="5" t="s">
        <v>34</v>
      </c>
      <c r="L5" s="5" t="s">
        <v>35</v>
      </c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22" t="s">
        <v>3</v>
      </c>
      <c r="AE5" s="5" t="s">
        <v>5</v>
      </c>
      <c r="AF5" s="5" t="s">
        <v>78</v>
      </c>
    </row>
    <row r="6" spans="1:32" x14ac:dyDescent="0.2">
      <c r="A6" s="4"/>
      <c r="B6" s="8" t="s">
        <v>66</v>
      </c>
      <c r="C6" s="9" t="s">
        <v>67</v>
      </c>
      <c r="D6" s="8" t="s">
        <v>6</v>
      </c>
      <c r="E6" s="10" t="s">
        <v>7</v>
      </c>
      <c r="F6" s="9" t="s">
        <v>8</v>
      </c>
      <c r="G6" s="9" t="s">
        <v>9</v>
      </c>
      <c r="H6" s="9" t="s">
        <v>10</v>
      </c>
      <c r="I6" s="9" t="s">
        <v>11</v>
      </c>
      <c r="J6" s="9" t="s">
        <v>12</v>
      </c>
      <c r="K6" s="8" t="s">
        <v>36</v>
      </c>
      <c r="L6" s="8" t="s">
        <v>37</v>
      </c>
      <c r="M6" s="9" t="s">
        <v>13</v>
      </c>
      <c r="N6" s="9" t="s">
        <v>14</v>
      </c>
      <c r="O6" s="9" t="s">
        <v>15</v>
      </c>
      <c r="P6" s="9" t="s">
        <v>16</v>
      </c>
      <c r="Q6" s="9" t="s">
        <v>17</v>
      </c>
      <c r="R6" s="9" t="s">
        <v>18</v>
      </c>
      <c r="S6" s="9" t="s">
        <v>30</v>
      </c>
      <c r="T6" s="9" t="s">
        <v>31</v>
      </c>
      <c r="U6" s="9" t="s">
        <v>38</v>
      </c>
      <c r="V6" s="9" t="s">
        <v>39</v>
      </c>
      <c r="W6" s="9" t="s">
        <v>40</v>
      </c>
      <c r="X6" s="9" t="s">
        <v>41</v>
      </c>
      <c r="Y6" s="9" t="s">
        <v>42</v>
      </c>
      <c r="Z6" s="9" t="s">
        <v>43</v>
      </c>
      <c r="AA6" s="9" t="s">
        <v>44</v>
      </c>
      <c r="AB6" s="9" t="s">
        <v>45</v>
      </c>
      <c r="AC6" s="9" t="s">
        <v>68</v>
      </c>
      <c r="AD6" s="23" t="s">
        <v>19</v>
      </c>
      <c r="AE6" s="8" t="s">
        <v>20</v>
      </c>
      <c r="AF6" s="8" t="s">
        <v>79</v>
      </c>
    </row>
    <row r="7" spans="1:32" ht="13.5" thickBot="1" x14ac:dyDescent="0.25">
      <c r="A7" s="4"/>
      <c r="B7" s="8"/>
      <c r="C7" s="9"/>
      <c r="D7" s="8"/>
      <c r="E7" s="10"/>
      <c r="F7" s="9"/>
      <c r="G7" s="9"/>
      <c r="H7" s="9"/>
      <c r="I7" s="9"/>
      <c r="J7" s="9"/>
      <c r="K7" s="8" t="s">
        <v>46</v>
      </c>
      <c r="L7" s="8">
        <v>2020</v>
      </c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23">
        <v>2020</v>
      </c>
      <c r="AE7" s="8" t="s">
        <v>69</v>
      </c>
      <c r="AF7" s="8">
        <v>2020</v>
      </c>
    </row>
    <row r="8" spans="1:32" ht="15" x14ac:dyDescent="0.25">
      <c r="A8" s="11" t="s">
        <v>21</v>
      </c>
      <c r="B8" s="24"/>
      <c r="C8" s="13"/>
      <c r="D8" s="12"/>
      <c r="E8" s="14"/>
      <c r="F8" s="13"/>
      <c r="G8" s="13"/>
      <c r="H8" s="13"/>
      <c r="I8" s="13"/>
      <c r="J8" s="13"/>
      <c r="K8" s="12"/>
      <c r="L8" s="12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25"/>
      <c r="AE8" s="12"/>
      <c r="AF8" s="12"/>
    </row>
    <row r="9" spans="1:32" ht="15" x14ac:dyDescent="0.25">
      <c r="A9" s="15" t="s">
        <v>22</v>
      </c>
      <c r="B9" s="31">
        <v>140607789718</v>
      </c>
      <c r="C9" s="32">
        <v>680000</v>
      </c>
      <c r="D9" s="33">
        <v>140608469718</v>
      </c>
      <c r="E9" s="34">
        <v>10000000</v>
      </c>
      <c r="F9" s="32">
        <v>1009000000</v>
      </c>
      <c r="G9" s="32">
        <v>400000000</v>
      </c>
      <c r="H9" s="32">
        <v>781276957</v>
      </c>
      <c r="I9" s="32">
        <v>1399999999</v>
      </c>
      <c r="J9" s="32">
        <v>218500650</v>
      </c>
      <c r="K9" s="35">
        <v>3818777606</v>
      </c>
      <c r="L9" s="33">
        <v>144427247324</v>
      </c>
      <c r="M9" s="32">
        <v>12489081806</v>
      </c>
      <c r="N9" s="32">
        <v>672571408</v>
      </c>
      <c r="O9" s="32">
        <v>25831905</v>
      </c>
      <c r="P9" s="32"/>
      <c r="Q9" s="32">
        <v>1738476671</v>
      </c>
      <c r="R9" s="32">
        <v>-800000000</v>
      </c>
      <c r="S9" s="32">
        <v>-400000000</v>
      </c>
      <c r="T9" s="32">
        <v>-204485518</v>
      </c>
      <c r="U9" s="32">
        <v>20400000</v>
      </c>
      <c r="V9" s="32"/>
      <c r="W9" s="32">
        <v>-8553383</v>
      </c>
      <c r="X9" s="32"/>
      <c r="Y9" s="32">
        <v>-3395000</v>
      </c>
      <c r="Z9" s="32">
        <v>30000000</v>
      </c>
      <c r="AA9" s="32">
        <v>100000000</v>
      </c>
      <c r="AB9" s="32"/>
      <c r="AC9" s="32">
        <v>-343000</v>
      </c>
      <c r="AD9" s="33">
        <f>SUM(M9:AC9)</f>
        <v>13659584889</v>
      </c>
      <c r="AE9" s="33">
        <f>AD9+C9+K9</f>
        <v>17479042495</v>
      </c>
      <c r="AF9" s="33">
        <f>L9+AD9</f>
        <v>158086832213</v>
      </c>
    </row>
    <row r="10" spans="1:32" ht="15" x14ac:dyDescent="0.25">
      <c r="A10" s="15" t="s">
        <v>23</v>
      </c>
      <c r="B10" s="31"/>
      <c r="C10" s="32"/>
      <c r="D10" s="33"/>
      <c r="E10" s="34"/>
      <c r="F10" s="32"/>
      <c r="G10" s="32"/>
      <c r="H10" s="32"/>
      <c r="I10" s="32"/>
      <c r="J10" s="32"/>
      <c r="K10" s="35"/>
      <c r="L10" s="33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6"/>
      <c r="AE10" s="36"/>
      <c r="AF10" s="36"/>
    </row>
    <row r="11" spans="1:32" x14ac:dyDescent="0.2">
      <c r="A11" s="16" t="s">
        <v>24</v>
      </c>
      <c r="B11" s="37">
        <v>140607789718</v>
      </c>
      <c r="C11" s="38">
        <v>680000</v>
      </c>
      <c r="D11" s="36">
        <v>140608469718</v>
      </c>
      <c r="E11" s="39">
        <v>10000000</v>
      </c>
      <c r="F11" s="38">
        <v>1009000000</v>
      </c>
      <c r="G11" s="38">
        <v>400000000</v>
      </c>
      <c r="H11" s="38">
        <v>781276957</v>
      </c>
      <c r="I11" s="38">
        <v>1399999999</v>
      </c>
      <c r="J11" s="38">
        <v>218500650</v>
      </c>
      <c r="K11" s="40">
        <v>3818777606</v>
      </c>
      <c r="L11" s="36">
        <v>144427247324</v>
      </c>
      <c r="M11" s="38">
        <v>12489081806</v>
      </c>
      <c r="N11" s="38">
        <v>672571408</v>
      </c>
      <c r="O11" s="38">
        <v>25831905</v>
      </c>
      <c r="P11" s="38"/>
      <c r="Q11" s="38">
        <v>1738476671</v>
      </c>
      <c r="R11" s="38">
        <v>-800000000</v>
      </c>
      <c r="S11" s="38">
        <v>-400000000</v>
      </c>
      <c r="T11" s="38">
        <v>-204485518</v>
      </c>
      <c r="U11" s="38">
        <v>20400000</v>
      </c>
      <c r="V11" s="38"/>
      <c r="W11" s="38">
        <v>-8553383</v>
      </c>
      <c r="X11" s="38"/>
      <c r="Y11" s="38">
        <v>-3395000</v>
      </c>
      <c r="Z11" s="38">
        <v>30000000</v>
      </c>
      <c r="AA11" s="38">
        <v>100000000</v>
      </c>
      <c r="AB11" s="38"/>
      <c r="AC11" s="38">
        <v>-343000</v>
      </c>
      <c r="AD11" s="36">
        <f t="shared" ref="AD11:AD24" si="0">SUM(M11:AC11)</f>
        <v>13659584889</v>
      </c>
      <c r="AE11" s="36">
        <f t="shared" ref="AE11:AE24" si="1">AD11+C11+K11</f>
        <v>17479042495</v>
      </c>
      <c r="AF11" s="36">
        <f t="shared" ref="AF11:AF24" si="2">L11+AD11</f>
        <v>158086832213</v>
      </c>
    </row>
    <row r="12" spans="1:32" x14ac:dyDescent="0.2">
      <c r="A12" s="16" t="s">
        <v>25</v>
      </c>
      <c r="B12" s="37">
        <v>4074171595</v>
      </c>
      <c r="C12" s="38">
        <v>680000</v>
      </c>
      <c r="D12" s="36">
        <v>4074851595</v>
      </c>
      <c r="E12" s="39"/>
      <c r="F12" s="38"/>
      <c r="G12" s="38"/>
      <c r="H12" s="38"/>
      <c r="I12" s="38"/>
      <c r="J12" s="38"/>
      <c r="K12" s="40">
        <v>0</v>
      </c>
      <c r="L12" s="36">
        <v>4074851595</v>
      </c>
      <c r="M12" s="38"/>
      <c r="N12" s="38"/>
      <c r="O12" s="38"/>
      <c r="P12" s="38"/>
      <c r="Q12" s="38"/>
      <c r="R12" s="38"/>
      <c r="S12" s="38"/>
      <c r="T12" s="38">
        <v>-15044837</v>
      </c>
      <c r="U12" s="38"/>
      <c r="V12" s="38"/>
      <c r="W12" s="38"/>
      <c r="X12" s="38"/>
      <c r="Y12" s="38"/>
      <c r="Z12" s="38"/>
      <c r="AA12" s="38"/>
      <c r="AB12" s="38">
        <v>-3787454258</v>
      </c>
      <c r="AC12" s="38"/>
      <c r="AD12" s="36">
        <f t="shared" si="0"/>
        <v>-3802499095</v>
      </c>
      <c r="AE12" s="36">
        <f t="shared" si="1"/>
        <v>-3801819095</v>
      </c>
      <c r="AF12" s="36">
        <f t="shared" si="2"/>
        <v>272352500</v>
      </c>
    </row>
    <row r="13" spans="1:32" x14ac:dyDescent="0.2">
      <c r="A13" s="16" t="s">
        <v>26</v>
      </c>
      <c r="B13" s="37">
        <v>135895311423</v>
      </c>
      <c r="C13" s="38"/>
      <c r="D13" s="36">
        <v>135895311423</v>
      </c>
      <c r="E13" s="39">
        <v>140000000</v>
      </c>
      <c r="F13" s="38">
        <v>1009000000</v>
      </c>
      <c r="G13" s="38">
        <v>400000000</v>
      </c>
      <c r="H13" s="38">
        <v>781276957</v>
      </c>
      <c r="I13" s="38">
        <v>1399999999</v>
      </c>
      <c r="J13" s="38">
        <v>218500650</v>
      </c>
      <c r="K13" s="40">
        <v>3948777606</v>
      </c>
      <c r="L13" s="36">
        <v>139844089029</v>
      </c>
      <c r="M13" s="38">
        <v>12489081806</v>
      </c>
      <c r="N13" s="38">
        <v>672571408</v>
      </c>
      <c r="O13" s="38">
        <v>25831905</v>
      </c>
      <c r="P13" s="38"/>
      <c r="Q13" s="38">
        <v>1738476671</v>
      </c>
      <c r="R13" s="38">
        <v>-800000000</v>
      </c>
      <c r="S13" s="38">
        <v>-400000000</v>
      </c>
      <c r="T13" s="38">
        <v>-189440681</v>
      </c>
      <c r="U13" s="38"/>
      <c r="V13" s="38"/>
      <c r="W13" s="38">
        <v>-8553383</v>
      </c>
      <c r="X13" s="38"/>
      <c r="Y13" s="38">
        <v>-3395000</v>
      </c>
      <c r="Z13" s="38"/>
      <c r="AA13" s="38">
        <v>100000000</v>
      </c>
      <c r="AB13" s="38">
        <v>3787454258</v>
      </c>
      <c r="AC13" s="38"/>
      <c r="AD13" s="36">
        <f t="shared" si="0"/>
        <v>17412026984</v>
      </c>
      <c r="AE13" s="36">
        <f t="shared" si="1"/>
        <v>21360804590</v>
      </c>
      <c r="AF13" s="36">
        <f t="shared" si="2"/>
        <v>157256116013</v>
      </c>
    </row>
    <row r="14" spans="1:32" x14ac:dyDescent="0.2">
      <c r="A14" s="49" t="s">
        <v>81</v>
      </c>
      <c r="B14" s="37">
        <v>638306700</v>
      </c>
      <c r="C14" s="38"/>
      <c r="D14" s="36">
        <v>638306700</v>
      </c>
      <c r="E14" s="39">
        <v>-130000000</v>
      </c>
      <c r="F14" s="38"/>
      <c r="G14" s="38"/>
      <c r="H14" s="38"/>
      <c r="I14" s="38"/>
      <c r="J14" s="38"/>
      <c r="K14" s="40">
        <v>-130000000</v>
      </c>
      <c r="L14" s="36">
        <v>508306700</v>
      </c>
      <c r="M14" s="38"/>
      <c r="N14" s="38"/>
      <c r="O14" s="38"/>
      <c r="P14" s="38"/>
      <c r="Q14" s="38"/>
      <c r="R14" s="38"/>
      <c r="S14" s="38"/>
      <c r="T14" s="38"/>
      <c r="U14" s="38">
        <v>20400000</v>
      </c>
      <c r="V14" s="38"/>
      <c r="W14" s="38"/>
      <c r="X14" s="38"/>
      <c r="Y14" s="38"/>
      <c r="Z14" s="38">
        <v>30000000</v>
      </c>
      <c r="AA14" s="38"/>
      <c r="AB14" s="38"/>
      <c r="AC14" s="38">
        <v>-343000</v>
      </c>
      <c r="AD14" s="36">
        <f t="shared" si="0"/>
        <v>50057000</v>
      </c>
      <c r="AE14" s="36">
        <f t="shared" si="1"/>
        <v>-79943000</v>
      </c>
      <c r="AF14" s="36">
        <f t="shared" si="2"/>
        <v>558363700</v>
      </c>
    </row>
    <row r="15" spans="1:32" ht="15" x14ac:dyDescent="0.25">
      <c r="A15" s="17" t="s">
        <v>27</v>
      </c>
      <c r="B15" s="31"/>
      <c r="C15" s="41"/>
      <c r="D15" s="33"/>
      <c r="E15" s="42"/>
      <c r="F15" s="41"/>
      <c r="G15" s="41"/>
      <c r="H15" s="41"/>
      <c r="I15" s="41"/>
      <c r="J15" s="41"/>
      <c r="K15" s="35"/>
      <c r="L15" s="33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36"/>
      <c r="AE15" s="36"/>
      <c r="AF15" s="36"/>
    </row>
    <row r="16" spans="1:32" x14ac:dyDescent="0.2">
      <c r="A16" s="16" t="s">
        <v>70</v>
      </c>
      <c r="B16" s="37">
        <v>95842793619</v>
      </c>
      <c r="C16" s="38"/>
      <c r="D16" s="36">
        <v>95842793619</v>
      </c>
      <c r="E16" s="39"/>
      <c r="F16" s="38">
        <v>741911765</v>
      </c>
      <c r="G16" s="38">
        <v>294117647</v>
      </c>
      <c r="H16" s="38"/>
      <c r="I16" s="38">
        <v>1029411764</v>
      </c>
      <c r="J16" s="38"/>
      <c r="K16" s="40">
        <v>2065441176</v>
      </c>
      <c r="L16" s="36">
        <v>97908234795</v>
      </c>
      <c r="M16" s="38">
        <v>9196672905</v>
      </c>
      <c r="N16" s="38">
        <v>495266132</v>
      </c>
      <c r="O16" s="38"/>
      <c r="P16" s="38">
        <v>-304281965</v>
      </c>
      <c r="Q16" s="38">
        <v>1264017082</v>
      </c>
      <c r="R16" s="38">
        <v>-589101620</v>
      </c>
      <c r="S16" s="38">
        <v>-294550810</v>
      </c>
      <c r="T16" s="38"/>
      <c r="U16" s="38"/>
      <c r="V16" s="38"/>
      <c r="W16" s="38">
        <v>-6298515</v>
      </c>
      <c r="X16" s="38"/>
      <c r="Y16" s="38">
        <v>-2500000</v>
      </c>
      <c r="Z16" s="38"/>
      <c r="AA16" s="38"/>
      <c r="AB16" s="38"/>
      <c r="AC16" s="38"/>
      <c r="AD16" s="36">
        <f t="shared" si="0"/>
        <v>9759223209</v>
      </c>
      <c r="AE16" s="36">
        <f t="shared" si="1"/>
        <v>11824664385</v>
      </c>
      <c r="AF16" s="36">
        <f t="shared" si="2"/>
        <v>107667458004</v>
      </c>
    </row>
    <row r="17" spans="1:32" x14ac:dyDescent="0.2">
      <c r="A17" s="16" t="s">
        <v>71</v>
      </c>
      <c r="B17" s="37">
        <v>95117212165</v>
      </c>
      <c r="C17" s="38"/>
      <c r="D17" s="36">
        <v>95117212165</v>
      </c>
      <c r="E17" s="39"/>
      <c r="F17" s="38">
        <v>741911765</v>
      </c>
      <c r="G17" s="38">
        <v>294117647</v>
      </c>
      <c r="H17" s="38"/>
      <c r="I17" s="38">
        <v>1029411764</v>
      </c>
      <c r="J17" s="38"/>
      <c r="K17" s="40">
        <v>2065441176</v>
      </c>
      <c r="L17" s="36">
        <v>97182653341</v>
      </c>
      <c r="M17" s="38">
        <v>9196672905</v>
      </c>
      <c r="N17" s="38">
        <v>495266132</v>
      </c>
      <c r="O17" s="38"/>
      <c r="P17" s="38">
        <v>-304281965</v>
      </c>
      <c r="Q17" s="38">
        <v>1264017082</v>
      </c>
      <c r="R17" s="38">
        <v>-589101620</v>
      </c>
      <c r="S17" s="38">
        <v>-294550810</v>
      </c>
      <c r="T17" s="38"/>
      <c r="U17" s="38"/>
      <c r="V17" s="38">
        <v>-160000000</v>
      </c>
      <c r="W17" s="38">
        <v>-6298515</v>
      </c>
      <c r="X17" s="38"/>
      <c r="Y17" s="38">
        <v>-2500000</v>
      </c>
      <c r="Z17" s="38"/>
      <c r="AA17" s="38"/>
      <c r="AB17" s="38"/>
      <c r="AC17" s="38"/>
      <c r="AD17" s="36">
        <f t="shared" si="0"/>
        <v>9599223209</v>
      </c>
      <c r="AE17" s="36">
        <f t="shared" si="1"/>
        <v>11664664385</v>
      </c>
      <c r="AF17" s="36">
        <f t="shared" si="2"/>
        <v>106781876550</v>
      </c>
    </row>
    <row r="18" spans="1:32" x14ac:dyDescent="0.2">
      <c r="A18" s="16" t="s">
        <v>72</v>
      </c>
      <c r="B18" s="37">
        <v>725581454</v>
      </c>
      <c r="C18" s="38"/>
      <c r="D18" s="36">
        <v>725581454</v>
      </c>
      <c r="E18" s="39"/>
      <c r="F18" s="38"/>
      <c r="G18" s="38"/>
      <c r="H18" s="38"/>
      <c r="I18" s="38"/>
      <c r="J18" s="38"/>
      <c r="K18" s="40">
        <v>0</v>
      </c>
      <c r="L18" s="36">
        <v>725581454</v>
      </c>
      <c r="M18" s="38"/>
      <c r="N18" s="38"/>
      <c r="O18" s="38"/>
      <c r="P18" s="38"/>
      <c r="Q18" s="38"/>
      <c r="R18" s="38"/>
      <c r="S18" s="38"/>
      <c r="T18" s="38"/>
      <c r="U18" s="38"/>
      <c r="V18" s="38">
        <v>160000000</v>
      </c>
      <c r="W18" s="38"/>
      <c r="X18" s="38"/>
      <c r="Y18" s="38"/>
      <c r="Z18" s="38"/>
      <c r="AA18" s="38"/>
      <c r="AB18" s="38"/>
      <c r="AC18" s="38"/>
      <c r="AD18" s="36">
        <f t="shared" si="0"/>
        <v>160000000</v>
      </c>
      <c r="AE18" s="36">
        <f t="shared" si="1"/>
        <v>160000000</v>
      </c>
      <c r="AF18" s="36">
        <f t="shared" si="2"/>
        <v>885581454</v>
      </c>
    </row>
    <row r="19" spans="1:32" x14ac:dyDescent="0.2">
      <c r="A19" s="16" t="s">
        <v>73</v>
      </c>
      <c r="B19" s="37">
        <v>32585266783</v>
      </c>
      <c r="C19" s="38"/>
      <c r="D19" s="36">
        <v>32585266783</v>
      </c>
      <c r="E19" s="39"/>
      <c r="F19" s="38">
        <v>252250000</v>
      </c>
      <c r="G19" s="38">
        <v>100000000</v>
      </c>
      <c r="H19" s="38"/>
      <c r="I19" s="38">
        <v>350000000</v>
      </c>
      <c r="J19" s="38"/>
      <c r="K19" s="40">
        <v>702250000</v>
      </c>
      <c r="L19" s="36">
        <v>33287516783</v>
      </c>
      <c r="M19" s="38">
        <v>3108475443</v>
      </c>
      <c r="N19" s="38">
        <v>167399953</v>
      </c>
      <c r="O19" s="38"/>
      <c r="P19" s="38">
        <v>-103455868</v>
      </c>
      <c r="Q19" s="38">
        <v>427237774</v>
      </c>
      <c r="R19" s="38">
        <v>-199116348</v>
      </c>
      <c r="S19" s="38">
        <v>-99558174</v>
      </c>
      <c r="T19" s="38">
        <v>-204485518</v>
      </c>
      <c r="U19" s="38"/>
      <c r="V19" s="38"/>
      <c r="W19" s="38">
        <v>-2128898</v>
      </c>
      <c r="X19" s="38"/>
      <c r="Y19" s="38">
        <v>-845000</v>
      </c>
      <c r="Z19" s="38"/>
      <c r="AA19" s="38"/>
      <c r="AB19" s="38"/>
      <c r="AC19" s="38"/>
      <c r="AD19" s="36">
        <f t="shared" si="0"/>
        <v>3093523364</v>
      </c>
      <c r="AE19" s="36">
        <f t="shared" si="1"/>
        <v>3795773364</v>
      </c>
      <c r="AF19" s="36">
        <f t="shared" si="2"/>
        <v>36381040147</v>
      </c>
    </row>
    <row r="20" spans="1:32" x14ac:dyDescent="0.2">
      <c r="A20" s="16" t="s">
        <v>74</v>
      </c>
      <c r="B20" s="37">
        <v>1902345686</v>
      </c>
      <c r="C20" s="38"/>
      <c r="D20" s="36">
        <v>1902345686</v>
      </c>
      <c r="E20" s="39"/>
      <c r="F20" s="38">
        <v>14838235</v>
      </c>
      <c r="G20" s="38">
        <v>5882353</v>
      </c>
      <c r="H20" s="38"/>
      <c r="I20" s="38">
        <v>20588235</v>
      </c>
      <c r="J20" s="38"/>
      <c r="K20" s="40">
        <v>41308823</v>
      </c>
      <c r="L20" s="36">
        <v>1943654509</v>
      </c>
      <c r="M20" s="38">
        <v>183933458</v>
      </c>
      <c r="N20" s="38">
        <v>9905323</v>
      </c>
      <c r="O20" s="38"/>
      <c r="P20" s="38">
        <v>-6085639</v>
      </c>
      <c r="Q20" s="38">
        <v>25280342</v>
      </c>
      <c r="R20" s="38">
        <v>-11782032</v>
      </c>
      <c r="S20" s="38">
        <v>-5891016</v>
      </c>
      <c r="T20" s="38"/>
      <c r="U20" s="38"/>
      <c r="V20" s="38">
        <v>-3200000</v>
      </c>
      <c r="W20" s="38">
        <v>-125970</v>
      </c>
      <c r="X20" s="38"/>
      <c r="Y20" s="38">
        <v>-50000</v>
      </c>
      <c r="Z20" s="38"/>
      <c r="AA20" s="38"/>
      <c r="AB20" s="38"/>
      <c r="AC20" s="38"/>
      <c r="AD20" s="36">
        <f t="shared" si="0"/>
        <v>191984466</v>
      </c>
      <c r="AE20" s="36">
        <f t="shared" si="1"/>
        <v>233293289</v>
      </c>
      <c r="AF20" s="36">
        <f t="shared" si="2"/>
        <v>2135638975</v>
      </c>
    </row>
    <row r="21" spans="1:32" x14ac:dyDescent="0.2">
      <c r="A21" s="16" t="s">
        <v>75</v>
      </c>
      <c r="B21" s="37">
        <v>7955254012</v>
      </c>
      <c r="C21" s="38">
        <v>680000</v>
      </c>
      <c r="D21" s="36">
        <v>7955934012</v>
      </c>
      <c r="E21" s="39">
        <v>139940997</v>
      </c>
      <c r="F21" s="38"/>
      <c r="G21" s="38"/>
      <c r="H21" s="38">
        <v>781276957</v>
      </c>
      <c r="I21" s="38"/>
      <c r="J21" s="38"/>
      <c r="K21" s="40">
        <v>921217954</v>
      </c>
      <c r="L21" s="36">
        <v>8877151966</v>
      </c>
      <c r="M21" s="38"/>
      <c r="N21" s="38"/>
      <c r="O21" s="38">
        <v>21680543</v>
      </c>
      <c r="P21" s="38">
        <v>413823472</v>
      </c>
      <c r="Q21" s="38">
        <v>21941473</v>
      </c>
      <c r="R21" s="38"/>
      <c r="S21" s="38"/>
      <c r="T21" s="38"/>
      <c r="U21" s="38">
        <v>3582942</v>
      </c>
      <c r="V21" s="38">
        <v>3200000</v>
      </c>
      <c r="W21" s="38"/>
      <c r="X21" s="38"/>
      <c r="Y21" s="38"/>
      <c r="Z21" s="38"/>
      <c r="AA21" s="38">
        <v>100000000</v>
      </c>
      <c r="AB21" s="38"/>
      <c r="AC21" s="38">
        <v>-273000</v>
      </c>
      <c r="AD21" s="36">
        <f t="shared" si="0"/>
        <v>563955430</v>
      </c>
      <c r="AE21" s="36">
        <f t="shared" si="1"/>
        <v>1485853384</v>
      </c>
      <c r="AF21" s="36">
        <f t="shared" si="2"/>
        <v>9441107396</v>
      </c>
    </row>
    <row r="22" spans="1:32" x14ac:dyDescent="0.2">
      <c r="A22" s="16" t="s">
        <v>76</v>
      </c>
      <c r="B22" s="26">
        <v>242497</v>
      </c>
      <c r="C22" s="19"/>
      <c r="D22" s="18">
        <v>242497</v>
      </c>
      <c r="E22" s="21"/>
      <c r="F22" s="19">
        <v>3154</v>
      </c>
      <c r="G22" s="19">
        <v>800</v>
      </c>
      <c r="H22" s="19"/>
      <c r="I22" s="19">
        <v>2800</v>
      </c>
      <c r="J22" s="19"/>
      <c r="K22" s="20">
        <v>6754</v>
      </c>
      <c r="L22" s="18">
        <v>249251</v>
      </c>
      <c r="M22" s="19"/>
      <c r="N22" s="19"/>
      <c r="O22" s="19"/>
      <c r="P22" s="19">
        <v>-689</v>
      </c>
      <c r="Q22" s="19">
        <v>2914</v>
      </c>
      <c r="R22" s="19">
        <v>-1491</v>
      </c>
      <c r="S22" s="19">
        <v>-1051</v>
      </c>
      <c r="T22" s="19"/>
      <c r="U22" s="19"/>
      <c r="V22" s="19">
        <v>-388</v>
      </c>
      <c r="W22" s="19">
        <v>-10.5</v>
      </c>
      <c r="X22" s="19">
        <v>-51</v>
      </c>
      <c r="Y22" s="19">
        <v>-3</v>
      </c>
      <c r="Z22" s="19"/>
      <c r="AA22" s="19"/>
      <c r="AB22" s="19"/>
      <c r="AC22" s="19"/>
      <c r="AD22" s="18">
        <f t="shared" si="0"/>
        <v>-769.5</v>
      </c>
      <c r="AE22" s="18">
        <f t="shared" si="1"/>
        <v>5984.5</v>
      </c>
      <c r="AF22" s="18">
        <f t="shared" si="2"/>
        <v>248481.5</v>
      </c>
    </row>
    <row r="23" spans="1:32" x14ac:dyDescent="0.2">
      <c r="A23" s="16" t="s">
        <v>28</v>
      </c>
      <c r="B23" s="37">
        <v>1722188621</v>
      </c>
      <c r="C23" s="38"/>
      <c r="D23" s="36">
        <v>1722188621</v>
      </c>
      <c r="E23" s="39"/>
      <c r="F23" s="38"/>
      <c r="G23" s="38"/>
      <c r="H23" s="38"/>
      <c r="I23" s="38"/>
      <c r="J23" s="38">
        <v>218500650</v>
      </c>
      <c r="K23" s="40">
        <v>218500650</v>
      </c>
      <c r="L23" s="36">
        <v>1940689271</v>
      </c>
      <c r="M23" s="38"/>
      <c r="N23" s="38"/>
      <c r="O23" s="38">
        <v>4151362</v>
      </c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>
        <v>30000000</v>
      </c>
      <c r="AA23" s="38"/>
      <c r="AB23" s="38"/>
      <c r="AC23" s="38">
        <v>-70000</v>
      </c>
      <c r="AD23" s="36">
        <f t="shared" si="0"/>
        <v>34081362</v>
      </c>
      <c r="AE23" s="36">
        <f t="shared" si="1"/>
        <v>252582012</v>
      </c>
      <c r="AF23" s="36">
        <f t="shared" si="2"/>
        <v>1974770633</v>
      </c>
    </row>
    <row r="24" spans="1:32" ht="26.25" thickBot="1" x14ac:dyDescent="0.25">
      <c r="A24" s="48" t="s">
        <v>29</v>
      </c>
      <c r="B24" s="43">
        <v>600000000</v>
      </c>
      <c r="C24" s="44"/>
      <c r="D24" s="45">
        <v>600000000</v>
      </c>
      <c r="E24" s="46">
        <v>-130000000</v>
      </c>
      <c r="F24" s="44"/>
      <c r="G24" s="44"/>
      <c r="H24" s="44"/>
      <c r="I24" s="44"/>
      <c r="J24" s="44"/>
      <c r="K24" s="47">
        <v>-130000000</v>
      </c>
      <c r="L24" s="45">
        <v>470000000</v>
      </c>
      <c r="M24" s="44"/>
      <c r="N24" s="44"/>
      <c r="O24" s="44"/>
      <c r="P24" s="44"/>
      <c r="Q24" s="44"/>
      <c r="R24" s="44"/>
      <c r="S24" s="44"/>
      <c r="T24" s="44"/>
      <c r="U24" s="44">
        <v>20400000</v>
      </c>
      <c r="V24" s="44"/>
      <c r="W24" s="44"/>
      <c r="X24" s="44"/>
      <c r="Y24" s="44"/>
      <c r="Z24" s="44"/>
      <c r="AA24" s="44"/>
      <c r="AB24" s="44"/>
      <c r="AC24" s="44"/>
      <c r="AD24" s="45">
        <f t="shared" si="0"/>
        <v>20400000</v>
      </c>
      <c r="AE24" s="45">
        <f t="shared" si="1"/>
        <v>-109600000</v>
      </c>
      <c r="AF24" s="45">
        <f t="shared" si="2"/>
        <v>490400000</v>
      </c>
    </row>
  </sheetData>
  <pageMargins left="0.52" right="0.62" top="0.78740157480314965" bottom="0.78740157480314965" header="0.31496062992125984" footer="0.31496062992125984"/>
  <pageSetup paperSize="9" scale="40" fitToWidth="2" orientation="landscape" r:id="rId1"/>
  <headerFooter>
    <oddHeader>&amp;RKapitola C.II.1 a C.II.2
&amp;"Arial,Tučné"Tabulka č. 1/str. č.&amp;P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C.II.1 a 2</vt:lpstr>
      <vt:lpstr>'C.II.1 a 2'!Názvy_tisku</vt:lpstr>
    </vt:vector>
  </TitlesOfParts>
  <Company>UIV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klenhova</dc:creator>
  <cp:lastModifiedBy>Lukešová Olga</cp:lastModifiedBy>
  <cp:lastPrinted>2020-06-12T07:23:03Z</cp:lastPrinted>
  <dcterms:created xsi:type="dcterms:W3CDTF">2008-11-13T15:16:19Z</dcterms:created>
  <dcterms:modified xsi:type="dcterms:W3CDTF">2020-06-25T12:57:16Z</dcterms:modified>
</cp:coreProperties>
</file>