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filterPrivacy="1"/>
  <xr:revisionPtr revIDLastSave="0" documentId="13_ncr:1_{DC40D7B3-86A5-45AC-A90E-DD3475DBD145}" xr6:coauthVersionLast="47" xr6:coauthVersionMax="47" xr10:uidLastSave="{00000000-0000-0000-0000-000000000000}"/>
  <bookViews>
    <workbookView xWindow="-120" yWindow="-120" windowWidth="29040" windowHeight="15840" activeTab="1" xr2:uid="{00000000-000D-0000-FFFF-FFFF00000000}"/>
  </bookViews>
  <sheets>
    <sheet name="Návod" sheetId="4" r:id="rId1"/>
    <sheet name="Záznam kurzu" sheetId="1" r:id="rId2"/>
    <sheet name="Pomocný_seznam" sheetId="3" r:id="rId3"/>
    <sheet name="List2" sheetId="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G15" i="1" l="1"/>
  <c r="Q3" i="2"/>
  <c r="CD28" i="1" l="1"/>
  <c r="CB28" i="1"/>
  <c r="BZ28" i="1"/>
  <c r="BX28" i="1"/>
  <c r="BV28" i="1"/>
  <c r="BT28" i="1"/>
  <c r="BR28" i="1"/>
  <c r="BP28" i="1"/>
  <c r="BN28" i="1"/>
  <c r="BL28" i="1"/>
  <c r="BJ28" i="1"/>
  <c r="BH28" i="1"/>
  <c r="BF28" i="1"/>
  <c r="BD28" i="1"/>
  <c r="BB28" i="1"/>
  <c r="AZ28" i="1"/>
  <c r="AX28" i="1"/>
  <c r="AV28" i="1"/>
  <c r="AT28" i="1"/>
  <c r="AR28" i="1"/>
  <c r="AP28" i="1"/>
  <c r="AN28" i="1"/>
  <c r="AL28" i="1"/>
  <c r="AJ28" i="1"/>
  <c r="AH28" i="1"/>
  <c r="AF28" i="1"/>
  <c r="AD28" i="1"/>
  <c r="AB28" i="1"/>
  <c r="Z28" i="1"/>
  <c r="X28" i="1"/>
  <c r="U18" i="1"/>
  <c r="U19" i="1"/>
  <c r="U20" i="1"/>
  <c r="U21" i="1"/>
  <c r="U22" i="1"/>
  <c r="U23" i="1"/>
  <c r="U24" i="1"/>
  <c r="U25" i="1"/>
  <c r="U26" i="1"/>
  <c r="U17" i="1"/>
  <c r="CD27" i="1" s="1"/>
  <c r="V28" i="1"/>
  <c r="AR27" i="1" l="1"/>
  <c r="BX27" i="1"/>
  <c r="AB27" i="1"/>
  <c r="AZ27" i="1"/>
  <c r="BH27" i="1"/>
  <c r="BP27" i="1"/>
  <c r="V27" i="1"/>
  <c r="AD27" i="1"/>
  <c r="AL27" i="1"/>
  <c r="AT27" i="1"/>
  <c r="BB27" i="1"/>
  <c r="BJ27" i="1"/>
  <c r="BR27" i="1"/>
  <c r="BZ27" i="1"/>
  <c r="AJ27" i="1"/>
  <c r="X27" i="1"/>
  <c r="AF27" i="1"/>
  <c r="AN27" i="1"/>
  <c r="AV27" i="1"/>
  <c r="BD27" i="1"/>
  <c r="BL27" i="1"/>
  <c r="BT27" i="1"/>
  <c r="CB27" i="1"/>
  <c r="Z27" i="1"/>
  <c r="AH27" i="1"/>
  <c r="AP27" i="1"/>
  <c r="AX27" i="1"/>
  <c r="BF27" i="1"/>
  <c r="BN27" i="1"/>
  <c r="BV27" i="1"/>
  <c r="Q4" i="2"/>
  <c r="Q5" i="2" s="1"/>
  <c r="Q6" i="2" s="1"/>
  <c r="Q7" i="2" s="1"/>
  <c r="Q8" i="2" s="1"/>
  <c r="Q9" i="2" s="1"/>
  <c r="Q10" i="2" s="1"/>
  <c r="Q11" i="2" s="1"/>
  <c r="Q12" i="2" s="1"/>
  <c r="Q13" i="2" s="1"/>
  <c r="Q14" i="2" s="1"/>
  <c r="Q15" i="2" s="1"/>
  <c r="Q16" i="2" s="1"/>
  <c r="Q17" i="2" s="1"/>
  <c r="Q18" i="2" s="1"/>
  <c r="Q19" i="2" s="1"/>
  <c r="Q20" i="2" s="1"/>
  <c r="Q21" i="2" s="1"/>
  <c r="Q22" i="2" s="1"/>
  <c r="Q23" i="2" s="1"/>
  <c r="Q24" i="2" s="1"/>
  <c r="Q25" i="2" s="1"/>
  <c r="Q26" i="2" s="1"/>
  <c r="Q27" i="2" s="1"/>
  <c r="Q28" i="2" s="1"/>
  <c r="Q29" i="2" s="1"/>
  <c r="Q30" i="2" s="1"/>
  <c r="Q31" i="2" s="1"/>
  <c r="Q32" i="2" s="1"/>
  <c r="Q33" i="2" s="1"/>
  <c r="Q34" i="2" s="1"/>
  <c r="Q35" i="2" s="1"/>
  <c r="Q36" i="2" s="1"/>
  <c r="Q37" i="2" s="1"/>
  <c r="Q38" i="2" s="1"/>
  <c r="Q39" i="2" s="1"/>
  <c r="Q40" i="2" s="1"/>
  <c r="Q41" i="2" s="1"/>
  <c r="Q42" i="2" s="1"/>
  <c r="Q43" i="2" s="1"/>
  <c r="Q44" i="2" s="1"/>
  <c r="Q45" i="2" s="1"/>
  <c r="Q46" i="2" s="1"/>
  <c r="Q47" i="2" s="1"/>
  <c r="Q48" i="2" s="1"/>
  <c r="Q49" i="2" s="1"/>
  <c r="Q50" i="2" s="1"/>
  <c r="Q51" i="2" s="1"/>
  <c r="Q52" i="2" s="1"/>
  <c r="Q53" i="2" s="1"/>
  <c r="Q54" i="2" s="1"/>
  <c r="Q55" i="2" s="1"/>
  <c r="Q56" i="2" s="1"/>
  <c r="Q57" i="2" s="1"/>
  <c r="Q58" i="2" s="1"/>
  <c r="Q59" i="2" s="1"/>
  <c r="Q60" i="2" s="1"/>
  <c r="Q61" i="2" s="1"/>
  <c r="Q62" i="2" s="1"/>
  <c r="Q63" i="2" s="1"/>
  <c r="Q64" i="2" s="1"/>
  <c r="Q65" i="2" s="1"/>
  <c r="Q66" i="2" s="1"/>
  <c r="Q67" i="2" s="1"/>
  <c r="Q68" i="2" s="1"/>
  <c r="Q69" i="2" s="1"/>
  <c r="Q70" i="2" s="1"/>
  <c r="Q71" i="2" s="1"/>
  <c r="Q72" i="2" s="1"/>
  <c r="Q73" i="2" s="1"/>
  <c r="Q74" i="2" s="1"/>
  <c r="Q75" i="2" s="1"/>
  <c r="Q76" i="2" s="1"/>
  <c r="Q77" i="2" s="1"/>
  <c r="Q78" i="2" s="1"/>
  <c r="Q79" i="2" s="1"/>
  <c r="Q80" i="2" s="1"/>
  <c r="Q81" i="2" s="1"/>
  <c r="Q82" i="2" s="1"/>
  <c r="Q83" i="2" s="1"/>
  <c r="Q84" i="2" s="1"/>
  <c r="Q85" i="2" s="1"/>
  <c r="Q86" i="2" s="1"/>
  <c r="Q87" i="2" s="1"/>
  <c r="Q88" i="2" s="1"/>
  <c r="Q89" i="2" s="1"/>
  <c r="Q90" i="2" s="1"/>
  <c r="Q91" i="2" s="1"/>
  <c r="Q92" i="2" s="1"/>
  <c r="Q93" i="2" s="1"/>
  <c r="Q94" i="2" s="1"/>
  <c r="Q95" i="2" s="1"/>
  <c r="Q96" i="2" s="1"/>
  <c r="Q97" i="2" s="1"/>
  <c r="Q98" i="2" s="1"/>
  <c r="Q99" i="2" s="1"/>
  <c r="Q100" i="2" s="1"/>
  <c r="Q101" i="2" s="1"/>
  <c r="Q102" i="2" s="1"/>
  <c r="Q103" i="2" s="1"/>
  <c r="Q104" i="2" s="1"/>
  <c r="Q105" i="2" s="1"/>
  <c r="Q106" i="2" s="1"/>
  <c r="Q107" i="2" s="1"/>
  <c r="Q108" i="2" s="1"/>
  <c r="Q109" i="2" s="1"/>
  <c r="Q110" i="2" s="1"/>
  <c r="CE18" i="1"/>
  <c r="CE19" i="1"/>
  <c r="CF19" i="1" s="1"/>
  <c r="CG19" i="1" s="1"/>
  <c r="CE20" i="1"/>
  <c r="CE21" i="1"/>
  <c r="CE22" i="1"/>
  <c r="CE23" i="1"/>
  <c r="CF23" i="1" s="1"/>
  <c r="CG23" i="1" s="1"/>
  <c r="CE24" i="1"/>
  <c r="CF24" i="1" s="1"/>
  <c r="CG24" i="1" s="1"/>
  <c r="CE25" i="1"/>
  <c r="CF25" i="1" s="1"/>
  <c r="CG25" i="1" s="1"/>
  <c r="CE17" i="1"/>
  <c r="CF18" i="1"/>
  <c r="CG18" i="1" s="1"/>
  <c r="CF20" i="1"/>
  <c r="CG20" i="1" s="1"/>
  <c r="CF21" i="1"/>
  <c r="CG21" i="1" s="1"/>
  <c r="CF22" i="1"/>
  <c r="CG22" i="1" s="1"/>
  <c r="CF15" i="1"/>
  <c r="CF26" i="1" l="1"/>
  <c r="CG26" i="1" s="1"/>
  <c r="CF17" i="1"/>
  <c r="CG17" i="1" s="1"/>
  <c r="D44" i="1" l="1"/>
  <c r="E44" i="1" s="1"/>
  <c r="Q12" i="1"/>
  <c r="Q11" i="1"/>
  <c r="R17" i="1" l="1"/>
  <c r="R18" i="1" s="1"/>
  <c r="Q18" i="1" s="1"/>
  <c r="R16" i="1"/>
  <c r="Q16" i="1" s="1"/>
  <c r="R19" i="1" l="1"/>
  <c r="R20" i="1" s="1"/>
  <c r="Q17" i="1"/>
  <c r="Q19" i="1" l="1"/>
  <c r="Q20" i="1"/>
  <c r="R21" i="1"/>
  <c r="R22" i="1" l="1"/>
  <c r="Q21" i="1"/>
  <c r="Q22" i="1" l="1"/>
  <c r="R23" i="1"/>
  <c r="R24" i="1" l="1"/>
  <c r="Q23" i="1"/>
  <c r="Q24" i="1" l="1"/>
  <c r="R25" i="1"/>
  <c r="R26" i="1" l="1"/>
  <c r="Q25" i="1"/>
  <c r="Q26" i="1" l="1"/>
  <c r="R27" i="1"/>
  <c r="R28" i="1" l="1"/>
  <c r="Q27" i="1"/>
  <c r="Q28" i="1" l="1"/>
  <c r="R29" i="1"/>
  <c r="R30" i="1" l="1"/>
  <c r="Q29" i="1"/>
  <c r="Q30" i="1" l="1"/>
  <c r="R31" i="1"/>
  <c r="R32" i="1" l="1"/>
  <c r="Q31" i="1"/>
  <c r="Q32" i="1" l="1"/>
  <c r="R33" i="1"/>
  <c r="R34" i="1" l="1"/>
  <c r="Q33" i="1"/>
  <c r="Q34" i="1" l="1"/>
  <c r="R35" i="1"/>
  <c r="R36" i="1" l="1"/>
  <c r="Q35" i="1"/>
  <c r="Q36" i="1" l="1"/>
  <c r="R37" i="1"/>
  <c r="R38" i="1" l="1"/>
  <c r="Q37" i="1"/>
  <c r="Q38" i="1" l="1"/>
  <c r="R39" i="1"/>
  <c r="R40" i="1" l="1"/>
  <c r="Q39" i="1"/>
  <c r="Q40" i="1" l="1"/>
  <c r="R41" i="1"/>
  <c r="R42" i="1" l="1"/>
  <c r="Q41" i="1"/>
  <c r="Q42" i="1" l="1"/>
  <c r="R43" i="1"/>
  <c r="Q43" i="1" l="1"/>
  <c r="R44" i="1" l="1"/>
  <c r="R45" i="1" l="1"/>
  <c r="Q45" i="1" s="1"/>
  <c r="Q4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F8" authorId="0" shapeId="0" xr:uid="{00000000-0006-0000-0100-000001000000}">
      <text>
        <r>
          <rPr>
            <b/>
            <sz val="9"/>
            <color indexed="81"/>
            <rFont val="Tahoma"/>
            <family val="2"/>
            <charset val="238"/>
          </rPr>
          <t>Vyplňte pouze příslušný měsíc konání kurzu. Dle vybraného měsíce se Vám zobrazí pracovní dny v podobě bílých polí. Vyplňujte tedy pouze bílá pole.</t>
        </r>
        <r>
          <rPr>
            <sz val="9"/>
            <color indexed="81"/>
            <rFont val="Tahoma"/>
            <family val="2"/>
            <charset val="238"/>
          </rPr>
          <t xml:space="preserve">
</t>
        </r>
      </text>
    </comment>
    <comment ref="D12" authorId="0" shapeId="0" xr:uid="{00000000-0006-0000-0100-000002000000}">
      <text>
        <r>
          <rPr>
            <b/>
            <sz val="9"/>
            <color indexed="81"/>
            <rFont val="Tahoma"/>
            <family val="2"/>
            <charset val="238"/>
          </rPr>
          <t xml:space="preserve">Zvolte počet hodin.
</t>
        </r>
      </text>
    </comment>
    <comment ref="E12" authorId="0" shapeId="0" xr:uid="{00000000-0006-0000-0100-000003000000}">
      <text>
        <r>
          <rPr>
            <b/>
            <sz val="9"/>
            <color indexed="81"/>
            <rFont val="Tahoma"/>
            <family val="2"/>
            <charset val="238"/>
          </rPr>
          <t xml:space="preserve">Popište stručně náplň/ práběh lekce.
</t>
        </r>
      </text>
    </comment>
    <comment ref="U13" authorId="0" shapeId="0" xr:uid="{00000000-0006-0000-0100-000004000000}">
      <text>
        <r>
          <rPr>
            <b/>
            <sz val="9"/>
            <color indexed="81"/>
            <rFont val="Tahoma"/>
            <family val="2"/>
            <charset val="238"/>
          </rPr>
          <t>Zvolte datum konání lekce.</t>
        </r>
        <r>
          <rPr>
            <sz val="9"/>
            <color indexed="81"/>
            <rFont val="Tahoma"/>
            <family val="2"/>
            <charset val="238"/>
          </rPr>
          <t xml:space="preserve">
</t>
        </r>
      </text>
    </comment>
    <comment ref="U14" authorId="0" shapeId="0" xr:uid="{00000000-0006-0000-0100-000005000000}">
      <text>
        <r>
          <rPr>
            <b/>
            <sz val="9"/>
            <color indexed="81"/>
            <rFont val="Tahoma"/>
            <family val="2"/>
            <charset val="238"/>
          </rPr>
          <t xml:space="preserve">Uveďte čas konání lekce.
</t>
        </r>
      </text>
    </comment>
    <comment ref="U15" authorId="0" shapeId="0" xr:uid="{00000000-0006-0000-0100-000006000000}">
      <text>
        <r>
          <rPr>
            <b/>
            <sz val="9"/>
            <color indexed="81"/>
            <rFont val="Tahoma"/>
            <family val="2"/>
            <charset val="238"/>
          </rPr>
          <t>Uveďte počet hodin trvání lekce. Hodnota musí odpovídat hodnotám uvedeným ve sloupci "D".</t>
        </r>
        <r>
          <rPr>
            <sz val="9"/>
            <color indexed="81"/>
            <rFont val="Tahoma"/>
            <family val="2"/>
            <charset val="238"/>
          </rPr>
          <t xml:space="preserve">
</t>
        </r>
      </text>
    </comment>
  </commentList>
</comments>
</file>

<file path=xl/sharedStrings.xml><?xml version="1.0" encoding="utf-8"?>
<sst xmlns="http://schemas.openxmlformats.org/spreadsheetml/2006/main" count="85" uniqueCount="84">
  <si>
    <t>Návod k vyplnění tabulek</t>
  </si>
  <si>
    <t>Předkládaný vzor tabulky obsahuje 2 základní listy:</t>
  </si>
  <si>
    <t>a) Návod</t>
  </si>
  <si>
    <t>b) Záznam kurzu</t>
  </si>
  <si>
    <r>
      <t>List s název "</t>
    </r>
    <r>
      <rPr>
        <b/>
        <sz val="11"/>
        <color theme="1"/>
        <rFont val="Calibri"/>
        <family val="2"/>
        <charset val="238"/>
        <scheme val="minor"/>
      </rPr>
      <t xml:space="preserve">Záznam kurzu" </t>
    </r>
    <r>
      <rPr>
        <sz val="11"/>
        <color theme="1"/>
        <rFont val="Calibri"/>
        <family val="2"/>
        <charset val="238"/>
        <scheme val="minor"/>
      </rPr>
      <t>zaznamenává základní informace o příjemci, "třídní knihu" (evidenci lekcí) a evidenci docházky dětí. List "Záznam kurzu" je určen pro zaznamenání 1 šablony dle žádosti. V případě realizace více šablon je nutné list zkopírovat tolikrát, kolik realizujete šablon.</t>
    </r>
  </si>
  <si>
    <t>c) Pomocný_seznam</t>
  </si>
  <si>
    <t>Jedná se o pomocný seznam dětí přihlášených do aktivity/skupiny. Pokud zadáte seznam dětí do tohoto listu, automaticky se Vám propíšou do listu "Záznam kurzu".</t>
  </si>
  <si>
    <t>V tabulkách vyplňujte pouze bílá pole. V některých polích můžete využít přednastavený seznam, stačí tedy pouze zvolit relevantní možnost.</t>
  </si>
  <si>
    <t>Třídní kniha</t>
  </si>
  <si>
    <t>Název příjemce</t>
  </si>
  <si>
    <t>Typ příjemce</t>
  </si>
  <si>
    <t>Výzva</t>
  </si>
  <si>
    <t>Jazykové kurzy pro děti cizince migrující z Ukrajiny 2022</t>
  </si>
  <si>
    <t>Aktivita</t>
  </si>
  <si>
    <t>Intenzivní jazykový kurz češtiny jako druhého jazyka</t>
  </si>
  <si>
    <t>Jméno lektora kurzu</t>
  </si>
  <si>
    <t>Období</t>
  </si>
  <si>
    <t>Termín konání kurzu</t>
  </si>
  <si>
    <t>od</t>
  </si>
  <si>
    <t xml:space="preserve">do </t>
  </si>
  <si>
    <t>Místo konání kurzu</t>
  </si>
  <si>
    <t>měsíc</t>
  </si>
  <si>
    <t>Den v měsíci</t>
  </si>
  <si>
    <t>Počet h/lekce</t>
  </si>
  <si>
    <t>Popis náplně/průběhu lekce</t>
  </si>
  <si>
    <t>rok</t>
  </si>
  <si>
    <t>Pořadí lekce</t>
  </si>
  <si>
    <t>Docházka v hodinách</t>
  </si>
  <si>
    <t>Splnění docházky</t>
  </si>
  <si>
    <t>1.</t>
  </si>
  <si>
    <t>Datum konání lekce</t>
  </si>
  <si>
    <t>2.</t>
  </si>
  <si>
    <t>Čas konání lekce</t>
  </si>
  <si>
    <t>3.</t>
  </si>
  <si>
    <t>den týdne</t>
  </si>
  <si>
    <t>datum</t>
  </si>
  <si>
    <t>Počet hodin/lekce</t>
  </si>
  <si>
    <t>4.</t>
  </si>
  <si>
    <t>Jméno dítěte</t>
  </si>
  <si>
    <t>5.</t>
  </si>
  <si>
    <t>6.</t>
  </si>
  <si>
    <t>7.</t>
  </si>
  <si>
    <t>8.</t>
  </si>
  <si>
    <t>9.</t>
  </si>
  <si>
    <t>10.</t>
  </si>
  <si>
    <t>11.</t>
  </si>
  <si>
    <t>12.</t>
  </si>
  <si>
    <t>13.</t>
  </si>
  <si>
    <t>14.</t>
  </si>
  <si>
    <t>15.</t>
  </si>
  <si>
    <t>Celkem zaregistrováno dětí</t>
  </si>
  <si>
    <t>16.</t>
  </si>
  <si>
    <t>Celkem přítomno dětí</t>
  </si>
  <si>
    <t>17.</t>
  </si>
  <si>
    <t>18.</t>
  </si>
  <si>
    <t>19.</t>
  </si>
  <si>
    <t>20.</t>
  </si>
  <si>
    <t>21.</t>
  </si>
  <si>
    <t>22.</t>
  </si>
  <si>
    <t>23.</t>
  </si>
  <si>
    <t>24.</t>
  </si>
  <si>
    <t>25.</t>
  </si>
  <si>
    <t>26.</t>
  </si>
  <si>
    <t>27.</t>
  </si>
  <si>
    <t>28.</t>
  </si>
  <si>
    <t>29.</t>
  </si>
  <si>
    <t>30.</t>
  </si>
  <si>
    <t>31.</t>
  </si>
  <si>
    <t>Celkem h</t>
  </si>
  <si>
    <t>Pomocný seznam dětí</t>
  </si>
  <si>
    <t>ano</t>
  </si>
  <si>
    <t>ne</t>
  </si>
  <si>
    <t>Aktivita A - Adaptační skupina 3 - 6 let</t>
  </si>
  <si>
    <t>omluven</t>
  </si>
  <si>
    <t>Aktivita B - Adaptační skupina 6 - 15 let</t>
  </si>
  <si>
    <t>Aktivita C - Adaptační skupina 3 - 15 let</t>
  </si>
  <si>
    <t>Veřejná vysoká škola</t>
  </si>
  <si>
    <t>Právnická osoba vykonávající činnost školy a školského zařízení zapsaná ve školském rejstříku</t>
  </si>
  <si>
    <t>Územní samosprávný celek, městská část hl. města Praha a dobrovolný svazek obcí</t>
  </si>
  <si>
    <t>Příspěvková organizace zřízená obcí, krajem, hl. městem Prahou, městskou částí hl. města Prahy nebo dobrovolným svazkem obcí</t>
  </si>
  <si>
    <t>Nestátní nezisková organizace</t>
  </si>
  <si>
    <t>Adaptační skupiny pro děti cizince migrující z Ukrajiny 2022</t>
  </si>
  <si>
    <t>červenec 2022</t>
  </si>
  <si>
    <t>Prázdninové Jazykové kurzy pro děti cizince migrující z Ukrajiny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</si>
</sst>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8"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9"/>
      <color indexed="81"/>
      <name val="Tahoma"/>
      <family val="2"/>
      <charset val="238"/>
    </font>
    <font>
      <b/>
      <sz val="9"/>
      <color indexed="81"/>
      <name val="Tahoma"/>
      <family val="2"/>
      <charset val="238"/>
    </font>
    <font>
      <b/>
      <sz val="10"/>
      <name val="Calibri"/>
      <family val="2"/>
      <charset val="238"/>
      <scheme val="minor"/>
    </font>
    <font>
      <sz val="10"/>
      <name val="Calibri"/>
      <family val="2"/>
      <charset val="238"/>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00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cellStyleXfs>
  <cellXfs count="76">
    <xf numFmtId="0" fontId="0" fillId="0" borderId="0" xfId="0"/>
    <xf numFmtId="14" fontId="0" fillId="0" borderId="0" xfId="0" applyNumberFormat="1"/>
    <xf numFmtId="0" fontId="3" fillId="0" borderId="0" xfId="0" applyFont="1"/>
    <xf numFmtId="0" fontId="0" fillId="0" borderId="1" xfId="0" applyBorder="1"/>
    <xf numFmtId="0" fontId="3" fillId="0" borderId="1" xfId="0" applyFont="1" applyBorder="1"/>
    <xf numFmtId="0" fontId="0" fillId="0" borderId="0" xfId="0" applyAlignment="1">
      <alignment horizontal="left" wrapText="1"/>
    </xf>
    <xf numFmtId="0" fontId="3" fillId="0" borderId="0" xfId="0" applyFont="1" applyAlignment="1">
      <alignment horizontal="left" wrapText="1"/>
    </xf>
    <xf numFmtId="0" fontId="6"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0" borderId="1" xfId="0" applyFont="1" applyBorder="1" applyAlignment="1" applyProtection="1">
      <alignment horizontal="center" vertical="center" wrapText="1"/>
      <protection locked="0"/>
    </xf>
    <xf numFmtId="0" fontId="6" fillId="2" borderId="0" xfId="0" applyFont="1" applyFill="1" applyAlignment="1">
      <alignment horizontal="center" vertical="center" wrapText="1"/>
    </xf>
    <xf numFmtId="0" fontId="0" fillId="2" borderId="1" xfId="0" applyFill="1" applyBorder="1"/>
    <xf numFmtId="0" fontId="3" fillId="2" borderId="1" xfId="0" applyFont="1" applyFill="1" applyBorder="1"/>
    <xf numFmtId="0" fontId="3" fillId="2" borderId="1" xfId="0" applyFont="1" applyFill="1" applyBorder="1" applyAlignment="1">
      <alignment wrapText="1"/>
    </xf>
    <xf numFmtId="164" fontId="6" fillId="2" borderId="2" xfId="0" applyNumberFormat="1" applyFont="1" applyFill="1" applyBorder="1" applyAlignment="1">
      <alignment horizontal="center" vertical="center" wrapText="1"/>
    </xf>
    <xf numFmtId="0" fontId="3" fillId="2" borderId="14" xfId="0" applyFont="1" applyFill="1" applyBorder="1"/>
    <xf numFmtId="0" fontId="3" fillId="2" borderId="11" xfId="0" applyFont="1" applyFill="1" applyBorder="1"/>
    <xf numFmtId="1" fontId="0" fillId="2" borderId="1" xfId="0" applyNumberFormat="1" applyFill="1" applyBorder="1" applyAlignment="1">
      <alignment horizontal="center"/>
    </xf>
    <xf numFmtId="0" fontId="3" fillId="2" borderId="1" xfId="0" applyFont="1" applyFill="1" applyBorder="1" applyAlignment="1">
      <alignment vertical="center"/>
    </xf>
    <xf numFmtId="0" fontId="3" fillId="2" borderId="1" xfId="0" applyFont="1" applyFill="1" applyBorder="1" applyAlignment="1">
      <alignment vertical="center" wrapText="1"/>
    </xf>
    <xf numFmtId="0" fontId="3" fillId="2" borderId="2" xfId="0" applyFont="1" applyFill="1" applyBorder="1" applyAlignment="1">
      <alignment horizontal="left"/>
    </xf>
    <xf numFmtId="0" fontId="3" fillId="2" borderId="1" xfId="0" applyFont="1" applyFill="1" applyBorder="1" applyAlignment="1">
      <alignment horizontal="left"/>
    </xf>
    <xf numFmtId="0" fontId="3" fillId="3" borderId="7" xfId="0" applyFont="1" applyFill="1" applyBorder="1" applyAlignment="1">
      <alignment horizontal="center"/>
    </xf>
    <xf numFmtId="0" fontId="3" fillId="3" borderId="13" xfId="0" applyFont="1" applyFill="1" applyBorder="1" applyAlignment="1">
      <alignment horizontal="center"/>
    </xf>
    <xf numFmtId="0" fontId="2" fillId="0" borderId="0" xfId="0" applyFont="1"/>
    <xf numFmtId="14" fontId="2" fillId="0" borderId="0" xfId="0" applyNumberFormat="1" applyFont="1"/>
    <xf numFmtId="0" fontId="0" fillId="4" borderId="0" xfId="0" applyFill="1"/>
    <xf numFmtId="0" fontId="0" fillId="0" borderId="0" xfId="0" applyAlignment="1">
      <alignment horizontal="left" wrapText="1"/>
    </xf>
    <xf numFmtId="0" fontId="7" fillId="0" borderId="7" xfId="0" applyFont="1" applyBorder="1" applyAlignment="1" applyProtection="1">
      <alignment horizontal="left" vertical="center" wrapText="1"/>
      <protection locked="0"/>
    </xf>
    <xf numFmtId="0" fontId="7" fillId="0" borderId="12" xfId="0" applyFont="1" applyBorder="1" applyAlignment="1" applyProtection="1">
      <alignment horizontal="left" vertical="center" wrapText="1"/>
      <protection locked="0"/>
    </xf>
    <xf numFmtId="0" fontId="7" fillId="0" borderId="13" xfId="0" applyFont="1" applyBorder="1" applyAlignment="1" applyProtection="1">
      <alignment horizontal="left" vertical="center" wrapText="1"/>
      <protection locked="0"/>
    </xf>
    <xf numFmtId="0" fontId="0" fillId="0" borderId="1" xfId="0" applyBorder="1" applyAlignment="1">
      <alignment horizontal="center"/>
    </xf>
    <xf numFmtId="0" fontId="0" fillId="0" borderId="3" xfId="0" applyBorder="1" applyAlignment="1">
      <alignment horizontal="center"/>
    </xf>
    <xf numFmtId="0" fontId="3" fillId="2" borderId="2" xfId="0" applyFont="1" applyFill="1" applyBorder="1" applyAlignment="1">
      <alignment horizontal="left"/>
    </xf>
    <xf numFmtId="0" fontId="3" fillId="2" borderId="1" xfId="0" applyFont="1" applyFill="1" applyBorder="1" applyAlignment="1">
      <alignment horizontal="left"/>
    </xf>
    <xf numFmtId="0" fontId="3" fillId="2" borderId="7" xfId="0" applyFont="1" applyFill="1" applyBorder="1" applyAlignment="1">
      <alignment horizontal="left"/>
    </xf>
    <xf numFmtId="49" fontId="0" fillId="0" borderId="2" xfId="0" applyNumberFormat="1" applyBorder="1" applyAlignment="1">
      <alignment horizontal="left"/>
    </xf>
    <xf numFmtId="49" fontId="0" fillId="0" borderId="1" xfId="0" applyNumberFormat="1" applyBorder="1" applyAlignment="1">
      <alignment horizontal="left"/>
    </xf>
    <xf numFmtId="49" fontId="0" fillId="0" borderId="3" xfId="0" applyNumberFormat="1" applyBorder="1" applyAlignment="1">
      <alignment horizontal="left"/>
    </xf>
    <xf numFmtId="0" fontId="6" fillId="2" borderId="7" xfId="0" applyFont="1" applyFill="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7" fillId="0" borderId="7"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3" fillId="2" borderId="4" xfId="0" applyFont="1" applyFill="1" applyBorder="1" applyAlignment="1">
      <alignment horizontal="left"/>
    </xf>
    <xf numFmtId="0" fontId="3" fillId="2" borderId="5" xfId="0" applyFont="1" applyFill="1" applyBorder="1" applyAlignment="1">
      <alignment horizontal="left"/>
    </xf>
    <xf numFmtId="0" fontId="3" fillId="2" borderId="16" xfId="0" applyFont="1" applyFill="1" applyBorder="1" applyAlignment="1">
      <alignment horizontal="left"/>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3" fillId="2" borderId="8" xfId="0" applyFont="1" applyFill="1" applyBorder="1" applyAlignment="1">
      <alignment horizontal="left"/>
    </xf>
    <xf numFmtId="0" fontId="3" fillId="2" borderId="9" xfId="0" applyFont="1" applyFill="1" applyBorder="1" applyAlignment="1">
      <alignment horizontal="left"/>
    </xf>
    <xf numFmtId="0" fontId="3" fillId="2" borderId="15" xfId="0" applyFont="1" applyFill="1" applyBorder="1" applyAlignment="1">
      <alignment horizontal="left"/>
    </xf>
    <xf numFmtId="0" fontId="0" fillId="2" borderId="2" xfId="0" applyFill="1" applyBorder="1" applyAlignment="1">
      <alignment horizontal="left"/>
    </xf>
    <xf numFmtId="0" fontId="0" fillId="2" borderId="1" xfId="0" applyFill="1" applyBorder="1" applyAlignment="1">
      <alignment horizontal="left"/>
    </xf>
    <xf numFmtId="0" fontId="0" fillId="2" borderId="3" xfId="0" applyFill="1" applyBorder="1" applyAlignment="1">
      <alignment horizontal="left"/>
    </xf>
    <xf numFmtId="0" fontId="0" fillId="0" borderId="2" xfId="0" applyBorder="1" applyAlignment="1">
      <alignment horizontal="left"/>
    </xf>
    <xf numFmtId="0" fontId="0" fillId="0" borderId="1" xfId="0" applyBorder="1" applyAlignment="1">
      <alignment horizontal="left"/>
    </xf>
    <xf numFmtId="0" fontId="0" fillId="0" borderId="3" xfId="0" applyBorder="1" applyAlignment="1">
      <alignment horizontal="left"/>
    </xf>
    <xf numFmtId="0" fontId="0" fillId="0" borderId="8" xfId="0" applyBorder="1" applyAlignment="1">
      <alignment horizontal="left"/>
    </xf>
    <xf numFmtId="0" fontId="0" fillId="0" borderId="9" xfId="0" applyBorder="1" applyAlignment="1">
      <alignment horizontal="left"/>
    </xf>
    <xf numFmtId="0" fontId="0" fillId="0" borderId="10" xfId="0" applyBorder="1" applyAlignment="1">
      <alignment horizontal="left"/>
    </xf>
    <xf numFmtId="0" fontId="0" fillId="3" borderId="2" xfId="0" applyFill="1" applyBorder="1" applyAlignment="1">
      <alignment horizontal="left"/>
    </xf>
    <xf numFmtId="0" fontId="0" fillId="3" borderId="1" xfId="0" applyFill="1" applyBorder="1" applyAlignment="1">
      <alignment horizontal="left"/>
    </xf>
    <xf numFmtId="0" fontId="0" fillId="3" borderId="3" xfId="0" applyFill="1" applyBorder="1" applyAlignment="1">
      <alignment horizontal="left"/>
    </xf>
    <xf numFmtId="0" fontId="3" fillId="2" borderId="11" xfId="0" applyFont="1" applyFill="1" applyBorder="1" applyAlignment="1">
      <alignment horizontal="center"/>
    </xf>
    <xf numFmtId="0" fontId="3" fillId="2" borderId="7" xfId="0" applyFont="1" applyFill="1" applyBorder="1" applyAlignment="1">
      <alignment horizontal="center" vertical="center"/>
    </xf>
    <xf numFmtId="0" fontId="3" fillId="2" borderId="13" xfId="0" applyFont="1" applyFill="1" applyBorder="1" applyAlignment="1">
      <alignment horizontal="center" vertical="center"/>
    </xf>
    <xf numFmtId="14" fontId="3" fillId="3" borderId="7" xfId="0" applyNumberFormat="1" applyFont="1" applyFill="1" applyBorder="1" applyAlignment="1">
      <alignment horizontal="center"/>
    </xf>
    <xf numFmtId="14" fontId="3" fillId="3" borderId="13" xfId="0" applyNumberFormat="1" applyFont="1" applyFill="1" applyBorder="1" applyAlignment="1">
      <alignment horizontal="center"/>
    </xf>
    <xf numFmtId="0" fontId="3" fillId="3" borderId="7" xfId="0" applyFont="1" applyFill="1" applyBorder="1" applyAlignment="1">
      <alignment horizontal="center"/>
    </xf>
    <xf numFmtId="0" fontId="3" fillId="3" borderId="13" xfId="0" applyFont="1" applyFill="1" applyBorder="1" applyAlignment="1">
      <alignment horizontal="center"/>
    </xf>
    <xf numFmtId="0" fontId="3" fillId="2" borderId="7" xfId="0" applyFont="1" applyFill="1" applyBorder="1" applyAlignment="1">
      <alignment horizontal="center"/>
    </xf>
    <xf numFmtId="0" fontId="3" fillId="2" borderId="12" xfId="0" applyFont="1" applyFill="1" applyBorder="1" applyAlignment="1">
      <alignment horizontal="center"/>
    </xf>
    <xf numFmtId="0" fontId="3" fillId="2" borderId="13" xfId="0" applyFont="1" applyFill="1" applyBorder="1" applyAlignment="1">
      <alignment horizontal="center"/>
    </xf>
  </cellXfs>
  <cellStyles count="1">
    <cellStyle name="Normální" xfId="0" builtinId="0"/>
  </cellStyles>
  <dxfs count="11">
    <dxf>
      <fill>
        <patternFill>
          <bgColor theme="4" tint="0.59996337778862885"/>
        </patternFill>
      </fill>
    </dxf>
    <dxf>
      <font>
        <color auto="1"/>
      </font>
      <fill>
        <patternFill>
          <bgColor rgb="FFFF0000"/>
        </patternFill>
      </fill>
    </dxf>
    <dxf>
      <font>
        <color auto="1"/>
      </font>
      <fill>
        <patternFill>
          <bgColor rgb="FFFFC000"/>
        </patternFill>
      </fill>
    </dxf>
    <dxf>
      <font>
        <color auto="1"/>
      </font>
      <fill>
        <patternFill>
          <bgColor rgb="FFFF0000"/>
        </patternFill>
      </fill>
    </dxf>
    <dxf>
      <font>
        <color auto="1"/>
      </font>
      <fill>
        <patternFill>
          <bgColor rgb="FFFFC000"/>
        </patternFill>
      </fill>
    </dxf>
    <dxf>
      <fill>
        <patternFill>
          <bgColor theme="9" tint="0.59996337778862885"/>
        </patternFill>
      </fill>
    </dxf>
    <dxf>
      <fill>
        <patternFill>
          <bgColor rgb="FFFF0000"/>
        </patternFill>
      </fill>
    </dxf>
    <dxf>
      <fill>
        <patternFill>
          <bgColor theme="9" tint="0.59996337778862885"/>
        </patternFill>
      </fill>
    </dxf>
    <dxf>
      <fill>
        <patternFill>
          <bgColor rgb="FFFF0000"/>
        </patternFill>
      </fill>
    </dxf>
    <dxf>
      <fill>
        <patternFill>
          <bgColor rgb="FFFF0000"/>
        </patternFill>
      </fill>
    </dxf>
    <dxf>
      <fill>
        <patternFill>
          <bgColor rgb="FF00B050"/>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O15"/>
  <sheetViews>
    <sheetView workbookViewId="0">
      <selection activeCell="K21" sqref="K21"/>
    </sheetView>
  </sheetViews>
  <sheetFormatPr defaultRowHeight="15" x14ac:dyDescent="0.25"/>
  <cols>
    <col min="1" max="1" width="3.42578125" customWidth="1"/>
  </cols>
  <sheetData>
    <row r="2" spans="2:15" x14ac:dyDescent="0.25">
      <c r="B2" s="2" t="s">
        <v>0</v>
      </c>
    </row>
    <row r="3" spans="2:15" ht="13.35" customHeight="1" x14ac:dyDescent="0.25"/>
    <row r="4" spans="2:15" ht="13.35" customHeight="1" x14ac:dyDescent="0.25">
      <c r="B4" t="s">
        <v>1</v>
      </c>
    </row>
    <row r="5" spans="2:15" ht="16.350000000000001" customHeight="1" x14ac:dyDescent="0.25">
      <c r="B5" s="27"/>
      <c r="C5" s="27"/>
      <c r="D5" s="27"/>
      <c r="E5" s="27"/>
      <c r="F5" s="27"/>
      <c r="G5" s="27"/>
      <c r="H5" s="27"/>
      <c r="I5" s="27"/>
      <c r="J5" s="27"/>
    </row>
    <row r="6" spans="2:15" ht="16.350000000000001" customHeight="1" x14ac:dyDescent="0.25">
      <c r="B6" s="6" t="s">
        <v>2</v>
      </c>
      <c r="C6" s="5"/>
      <c r="D6" s="5"/>
      <c r="E6" s="5"/>
      <c r="F6" s="5"/>
      <c r="G6" s="5"/>
      <c r="H6" s="5"/>
      <c r="I6" s="5"/>
      <c r="J6" s="5"/>
    </row>
    <row r="8" spans="2:15" x14ac:dyDescent="0.25">
      <c r="B8" s="2" t="s">
        <v>3</v>
      </c>
    </row>
    <row r="9" spans="2:15" x14ac:dyDescent="0.25">
      <c r="B9" s="27" t="s">
        <v>4</v>
      </c>
      <c r="C9" s="27"/>
      <c r="D9" s="27"/>
      <c r="E9" s="27"/>
      <c r="F9" s="27"/>
      <c r="G9" s="27"/>
      <c r="H9" s="27"/>
      <c r="I9" s="27"/>
      <c r="J9" s="27"/>
      <c r="K9" s="27"/>
      <c r="L9" s="27"/>
      <c r="M9" s="27"/>
      <c r="N9" s="27"/>
      <c r="O9" s="27"/>
    </row>
    <row r="10" spans="2:15" ht="30" customHeight="1" x14ac:dyDescent="0.25">
      <c r="B10" s="27"/>
      <c r="C10" s="27"/>
      <c r="D10" s="27"/>
      <c r="E10" s="27"/>
      <c r="F10" s="27"/>
      <c r="G10" s="27"/>
      <c r="H10" s="27"/>
      <c r="I10" s="27"/>
      <c r="J10" s="27"/>
      <c r="K10" s="27"/>
      <c r="L10" s="27"/>
      <c r="M10" s="27"/>
      <c r="N10" s="27"/>
      <c r="O10" s="27"/>
    </row>
    <row r="11" spans="2:15" ht="19.350000000000001" customHeight="1" x14ac:dyDescent="0.25">
      <c r="B11" s="5"/>
      <c r="C11" s="5"/>
      <c r="D11" s="5"/>
      <c r="E11" s="5"/>
      <c r="F11" s="5"/>
      <c r="G11" s="5"/>
      <c r="H11" s="5"/>
      <c r="I11" s="5"/>
      <c r="J11" s="5"/>
      <c r="K11" s="5"/>
      <c r="L11" s="5"/>
      <c r="M11" s="5"/>
      <c r="N11" s="5"/>
      <c r="O11" s="5"/>
    </row>
    <row r="12" spans="2:15" x14ac:dyDescent="0.25">
      <c r="B12" s="2" t="s">
        <v>5</v>
      </c>
    </row>
    <row r="13" spans="2:15" x14ac:dyDescent="0.25">
      <c r="B13" t="s">
        <v>6</v>
      </c>
    </row>
    <row r="15" spans="2:15" x14ac:dyDescent="0.25">
      <c r="B15" s="2" t="s">
        <v>7</v>
      </c>
    </row>
  </sheetData>
  <mergeCells count="2">
    <mergeCell ref="B5:J5"/>
    <mergeCell ref="B9:O10"/>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1:CG59"/>
  <sheetViews>
    <sheetView tabSelected="1" topLeftCell="S1" zoomScale="85" zoomScaleNormal="85" zoomScaleSheetLayoutView="85" workbookViewId="0">
      <selection activeCell="S16" sqref="S16"/>
    </sheetView>
  </sheetViews>
  <sheetFormatPr defaultColWidth="8.85546875" defaultRowHeight="15" x14ac:dyDescent="0.25"/>
  <cols>
    <col min="1" max="1" width="2.85546875" customWidth="1"/>
    <col min="2" max="2" width="2.5703125" customWidth="1"/>
    <col min="3" max="3" width="8.5703125" customWidth="1"/>
    <col min="4" max="4" width="8.140625" customWidth="1"/>
    <col min="5" max="5" width="9.42578125" customWidth="1"/>
    <col min="6" max="9" width="3.5703125" customWidth="1"/>
    <col min="10" max="10" width="6" customWidth="1"/>
    <col min="11" max="11" width="6.5703125" customWidth="1"/>
    <col min="12" max="12" width="4.42578125" customWidth="1"/>
    <col min="13" max="14" width="3.5703125" customWidth="1"/>
    <col min="15" max="15" width="15.140625" customWidth="1"/>
    <col min="16" max="16" width="3.5703125" customWidth="1"/>
    <col min="17" max="17" width="5.85546875" hidden="1" customWidth="1"/>
    <col min="18" max="18" width="10.42578125" hidden="1" customWidth="1"/>
    <col min="19" max="20" width="3.5703125" customWidth="1"/>
    <col min="21" max="21" width="25.140625" customWidth="1"/>
    <col min="22" max="22" width="5" customWidth="1"/>
    <col min="23" max="23" width="5.42578125" customWidth="1"/>
    <col min="24" max="24" width="4.85546875" customWidth="1"/>
    <col min="25" max="25" width="6.42578125" customWidth="1"/>
    <col min="26" max="26" width="5.5703125" customWidth="1"/>
    <col min="27" max="27" width="7.140625" customWidth="1"/>
    <col min="28" max="28" width="6.5703125" customWidth="1"/>
    <col min="29" max="29" width="3.85546875" customWidth="1"/>
    <col min="30" max="30" width="8.42578125" customWidth="1"/>
    <col min="31" max="31" width="3.42578125" customWidth="1"/>
    <col min="32" max="32" width="7.5703125" customWidth="1"/>
    <col min="33" max="33" width="5.85546875" customWidth="1"/>
    <col min="35" max="35" width="5.85546875" customWidth="1"/>
    <col min="36" max="36" width="7.85546875" customWidth="1"/>
    <col min="37" max="37" width="6.85546875" customWidth="1"/>
    <col min="38" max="38" width="6.140625" customWidth="1"/>
    <col min="39" max="39" width="7.42578125" customWidth="1"/>
    <col min="41" max="41" width="6.5703125" customWidth="1"/>
    <col min="43" max="43" width="5.140625" customWidth="1"/>
    <col min="45" max="45" width="6.42578125" customWidth="1"/>
    <col min="46" max="46" width="6.85546875" customWidth="1"/>
    <col min="47" max="47" width="5.5703125" customWidth="1"/>
    <col min="49" max="49" width="5.140625" customWidth="1"/>
    <col min="51" max="51" width="5" customWidth="1"/>
    <col min="53" max="53" width="5.42578125" customWidth="1"/>
    <col min="55" max="55" width="5" customWidth="1"/>
    <col min="57" max="57" width="5.42578125" customWidth="1"/>
    <col min="59" max="59" width="5.5703125" customWidth="1"/>
    <col min="61" max="61" width="5.42578125" customWidth="1"/>
    <col min="63" max="63" width="5.42578125" customWidth="1"/>
    <col min="65" max="65" width="5.85546875" customWidth="1"/>
    <col min="67" max="67" width="5.42578125" customWidth="1"/>
    <col min="69" max="69" width="5.42578125" customWidth="1"/>
    <col min="71" max="71" width="5.5703125" customWidth="1"/>
    <col min="73" max="73" width="5.42578125" customWidth="1"/>
    <col min="75" max="75" width="4.140625" customWidth="1"/>
    <col min="77" max="77" width="4" customWidth="1"/>
    <col min="79" max="79" width="5.5703125" customWidth="1"/>
    <col min="81" max="81" width="6.5703125" customWidth="1"/>
    <col min="83" max="83" width="5.5703125" customWidth="1"/>
    <col min="84" max="84" width="9.5703125" customWidth="1"/>
    <col min="85" max="85" width="10.140625" customWidth="1"/>
  </cols>
  <sheetData>
    <row r="1" spans="3:85" x14ac:dyDescent="0.25">
      <c r="C1" s="2" t="s">
        <v>8</v>
      </c>
    </row>
    <row r="2" spans="3:85" ht="9" customHeight="1" thickBot="1" x14ac:dyDescent="0.3"/>
    <row r="3" spans="3:85" x14ac:dyDescent="0.25">
      <c r="C3" s="51" t="s">
        <v>9</v>
      </c>
      <c r="D3" s="52"/>
      <c r="E3" s="53"/>
      <c r="F3" s="60"/>
      <c r="G3" s="61"/>
      <c r="H3" s="61"/>
      <c r="I3" s="61"/>
      <c r="J3" s="61"/>
      <c r="K3" s="61"/>
      <c r="L3" s="61"/>
      <c r="M3" s="61"/>
      <c r="N3" s="61"/>
      <c r="O3" s="62"/>
    </row>
    <row r="4" spans="3:85" x14ac:dyDescent="0.25">
      <c r="C4" s="33" t="s">
        <v>10</v>
      </c>
      <c r="D4" s="34"/>
      <c r="E4" s="35"/>
      <c r="F4" s="63"/>
      <c r="G4" s="64"/>
      <c r="H4" s="64"/>
      <c r="I4" s="64"/>
      <c r="J4" s="64"/>
      <c r="K4" s="64"/>
      <c r="L4" s="64"/>
      <c r="M4" s="64"/>
      <c r="N4" s="64"/>
      <c r="O4" s="65"/>
    </row>
    <row r="5" spans="3:85" x14ac:dyDescent="0.25">
      <c r="C5" s="33" t="s">
        <v>11</v>
      </c>
      <c r="D5" s="34"/>
      <c r="E5" s="35"/>
      <c r="F5" s="54" t="s">
        <v>83</v>
      </c>
      <c r="G5" s="55"/>
      <c r="H5" s="55"/>
      <c r="I5" s="55"/>
      <c r="J5" s="55"/>
      <c r="K5" s="55"/>
      <c r="L5" s="55"/>
      <c r="M5" s="55"/>
      <c r="N5" s="55"/>
      <c r="O5" s="56"/>
    </row>
    <row r="6" spans="3:85" x14ac:dyDescent="0.25">
      <c r="C6" s="33" t="s">
        <v>13</v>
      </c>
      <c r="D6" s="34"/>
      <c r="E6" s="35"/>
      <c r="F6" s="54" t="s">
        <v>14</v>
      </c>
      <c r="G6" s="55"/>
      <c r="H6" s="55"/>
      <c r="I6" s="55"/>
      <c r="J6" s="55"/>
      <c r="K6" s="55"/>
      <c r="L6" s="55"/>
      <c r="M6" s="55"/>
      <c r="N6" s="55"/>
      <c r="O6" s="56"/>
    </row>
    <row r="7" spans="3:85" x14ac:dyDescent="0.25">
      <c r="C7" s="33" t="s">
        <v>15</v>
      </c>
      <c r="D7" s="34"/>
      <c r="E7" s="35"/>
      <c r="F7" s="57"/>
      <c r="G7" s="58"/>
      <c r="H7" s="58"/>
      <c r="I7" s="58"/>
      <c r="J7" s="58"/>
      <c r="K7" s="58"/>
      <c r="L7" s="58"/>
      <c r="M7" s="58"/>
      <c r="N7" s="58"/>
      <c r="O7" s="59"/>
    </row>
    <row r="8" spans="3:85" ht="13.35" customHeight="1" x14ac:dyDescent="0.25">
      <c r="C8" s="33" t="s">
        <v>16</v>
      </c>
      <c r="D8" s="34"/>
      <c r="E8" s="35"/>
      <c r="F8" s="36" t="s">
        <v>82</v>
      </c>
      <c r="G8" s="37"/>
      <c r="H8" s="37"/>
      <c r="I8" s="37"/>
      <c r="J8" s="37"/>
      <c r="K8" s="37"/>
      <c r="L8" s="37"/>
      <c r="M8" s="37"/>
      <c r="N8" s="37"/>
      <c r="O8" s="38"/>
    </row>
    <row r="9" spans="3:85" ht="14.1" customHeight="1" x14ac:dyDescent="0.25">
      <c r="C9" s="33" t="s">
        <v>17</v>
      </c>
      <c r="D9" s="34"/>
      <c r="E9" s="35"/>
      <c r="F9" s="20" t="s">
        <v>18</v>
      </c>
      <c r="G9" s="31"/>
      <c r="H9" s="31"/>
      <c r="I9" s="31"/>
      <c r="J9" s="31"/>
      <c r="K9" s="31"/>
      <c r="L9" s="21" t="s">
        <v>19</v>
      </c>
      <c r="M9" s="31"/>
      <c r="N9" s="31"/>
      <c r="O9" s="32"/>
    </row>
    <row r="10" spans="3:85" ht="13.35" customHeight="1" thickBot="1" x14ac:dyDescent="0.3">
      <c r="C10" s="45" t="s">
        <v>20</v>
      </c>
      <c r="D10" s="46"/>
      <c r="E10" s="47"/>
      <c r="F10" s="48"/>
      <c r="G10" s="49"/>
      <c r="H10" s="49"/>
      <c r="I10" s="49"/>
      <c r="J10" s="49"/>
      <c r="K10" s="49"/>
      <c r="L10" s="49"/>
      <c r="M10" s="49"/>
      <c r="N10" s="49"/>
      <c r="O10" s="50"/>
    </row>
    <row r="11" spans="3:85" ht="15" customHeight="1" x14ac:dyDescent="0.25">
      <c r="Q11">
        <f>MONTH(F8)</f>
        <v>7</v>
      </c>
      <c r="R11" t="s">
        <v>21</v>
      </c>
    </row>
    <row r="12" spans="3:85" ht="45" x14ac:dyDescent="0.25">
      <c r="C12" s="7" t="s">
        <v>22</v>
      </c>
      <c r="D12" s="8" t="s">
        <v>23</v>
      </c>
      <c r="E12" s="39" t="s">
        <v>24</v>
      </c>
      <c r="F12" s="40"/>
      <c r="G12" s="40"/>
      <c r="H12" s="40"/>
      <c r="I12" s="40"/>
      <c r="J12" s="40"/>
      <c r="K12" s="40"/>
      <c r="L12" s="40"/>
      <c r="M12" s="40"/>
      <c r="N12" s="40"/>
      <c r="O12" s="41"/>
      <c r="P12" s="24"/>
      <c r="Q12" s="24">
        <f>YEAR(F8)</f>
        <v>2022</v>
      </c>
      <c r="R12" s="24" t="s">
        <v>25</v>
      </c>
      <c r="U12" s="18" t="s">
        <v>26</v>
      </c>
      <c r="V12" s="67">
        <v>1</v>
      </c>
      <c r="W12" s="68"/>
      <c r="X12" s="67">
        <v>2</v>
      </c>
      <c r="Y12" s="68"/>
      <c r="Z12" s="67">
        <v>3</v>
      </c>
      <c r="AA12" s="68"/>
      <c r="AB12" s="67">
        <v>4</v>
      </c>
      <c r="AC12" s="68"/>
      <c r="AD12" s="67">
        <v>5</v>
      </c>
      <c r="AE12" s="68"/>
      <c r="AF12" s="67">
        <v>6</v>
      </c>
      <c r="AG12" s="68"/>
      <c r="AH12" s="67">
        <v>7</v>
      </c>
      <c r="AI12" s="68"/>
      <c r="AJ12" s="67">
        <v>8</v>
      </c>
      <c r="AK12" s="68"/>
      <c r="AL12" s="67">
        <v>9</v>
      </c>
      <c r="AM12" s="68"/>
      <c r="AN12" s="67">
        <v>10</v>
      </c>
      <c r="AO12" s="68"/>
      <c r="AP12" s="67">
        <v>11</v>
      </c>
      <c r="AQ12" s="68"/>
      <c r="AR12" s="67">
        <v>12</v>
      </c>
      <c r="AS12" s="68"/>
      <c r="AT12" s="67">
        <v>13</v>
      </c>
      <c r="AU12" s="68"/>
      <c r="AV12" s="67">
        <v>14</v>
      </c>
      <c r="AW12" s="68"/>
      <c r="AX12" s="67">
        <v>15</v>
      </c>
      <c r="AY12" s="68"/>
      <c r="AZ12" s="67">
        <v>16</v>
      </c>
      <c r="BA12" s="68"/>
      <c r="BB12" s="67">
        <v>17</v>
      </c>
      <c r="BC12" s="68"/>
      <c r="BD12" s="67">
        <v>18</v>
      </c>
      <c r="BE12" s="68"/>
      <c r="BF12" s="67">
        <v>19</v>
      </c>
      <c r="BG12" s="68"/>
      <c r="BH12" s="67">
        <v>20</v>
      </c>
      <c r="BI12" s="68"/>
      <c r="BJ12" s="67">
        <v>21</v>
      </c>
      <c r="BK12" s="68"/>
      <c r="BL12" s="67">
        <v>22</v>
      </c>
      <c r="BM12" s="68"/>
      <c r="BN12" s="67">
        <v>23</v>
      </c>
      <c r="BO12" s="68"/>
      <c r="BP12" s="67">
        <v>24</v>
      </c>
      <c r="BQ12" s="68"/>
      <c r="BR12" s="67">
        <v>25</v>
      </c>
      <c r="BS12" s="68"/>
      <c r="BT12" s="67">
        <v>26</v>
      </c>
      <c r="BU12" s="68"/>
      <c r="BV12" s="67">
        <v>27</v>
      </c>
      <c r="BW12" s="68"/>
      <c r="BX12" s="67">
        <v>28</v>
      </c>
      <c r="BY12" s="68"/>
      <c r="BZ12" s="67">
        <v>29</v>
      </c>
      <c r="CA12" s="68"/>
      <c r="CB12" s="67">
        <v>30</v>
      </c>
      <c r="CC12" s="68"/>
      <c r="CD12" s="67">
        <v>31</v>
      </c>
      <c r="CE12" s="68"/>
      <c r="CF12" s="19" t="s">
        <v>27</v>
      </c>
      <c r="CG12" s="19" t="s">
        <v>28</v>
      </c>
    </row>
    <row r="13" spans="3:85" x14ac:dyDescent="0.25">
      <c r="C13" s="14" t="s">
        <v>29</v>
      </c>
      <c r="D13" s="9"/>
      <c r="E13" s="28"/>
      <c r="F13" s="29"/>
      <c r="G13" s="29"/>
      <c r="H13" s="29"/>
      <c r="I13" s="29"/>
      <c r="J13" s="29"/>
      <c r="K13" s="29"/>
      <c r="L13" s="29"/>
      <c r="M13" s="29"/>
      <c r="N13" s="29"/>
      <c r="O13" s="30"/>
      <c r="P13" s="24"/>
      <c r="Q13" s="24"/>
      <c r="R13" s="24"/>
      <c r="U13" s="12" t="s">
        <v>30</v>
      </c>
      <c r="V13" s="69"/>
      <c r="W13" s="70"/>
      <c r="X13" s="69"/>
      <c r="Y13" s="70"/>
      <c r="Z13" s="69"/>
      <c r="AA13" s="70"/>
      <c r="AB13" s="69"/>
      <c r="AC13" s="70"/>
      <c r="AD13" s="69"/>
      <c r="AE13" s="70"/>
      <c r="AF13" s="69"/>
      <c r="AG13" s="70"/>
      <c r="AH13" s="69"/>
      <c r="AI13" s="70"/>
      <c r="AJ13" s="69"/>
      <c r="AK13" s="70"/>
      <c r="AL13" s="69"/>
      <c r="AM13" s="70"/>
      <c r="AN13" s="69"/>
      <c r="AO13" s="70"/>
      <c r="AP13" s="69"/>
      <c r="AQ13" s="70"/>
      <c r="AR13" s="69"/>
      <c r="AS13" s="70"/>
      <c r="AT13" s="69"/>
      <c r="AU13" s="70"/>
      <c r="AV13" s="69"/>
      <c r="AW13" s="70"/>
      <c r="AX13" s="69"/>
      <c r="AY13" s="70"/>
      <c r="AZ13" s="69"/>
      <c r="BA13" s="70"/>
      <c r="BB13" s="69"/>
      <c r="BC13" s="70"/>
      <c r="BD13" s="69"/>
      <c r="BE13" s="70"/>
      <c r="BF13" s="69"/>
      <c r="BG13" s="70"/>
      <c r="BH13" s="69"/>
      <c r="BI13" s="70"/>
      <c r="BJ13" s="69"/>
      <c r="BK13" s="70"/>
      <c r="BL13" s="69"/>
      <c r="BM13" s="70"/>
      <c r="BN13" s="69"/>
      <c r="BO13" s="70"/>
      <c r="BP13" s="69"/>
      <c r="BQ13" s="70"/>
      <c r="BR13" s="69"/>
      <c r="BS13" s="70"/>
      <c r="BT13" s="69"/>
      <c r="BU13" s="70"/>
      <c r="BV13" s="69"/>
      <c r="BW13" s="70"/>
      <c r="BX13" s="69"/>
      <c r="BY13" s="70"/>
      <c r="BZ13" s="69"/>
      <c r="CA13" s="70"/>
      <c r="CB13" s="69"/>
      <c r="CC13" s="70"/>
      <c r="CD13" s="69"/>
      <c r="CE13" s="70"/>
      <c r="CF13" s="13"/>
      <c r="CG13" s="13"/>
    </row>
    <row r="14" spans="3:85" ht="14.45" customHeight="1" x14ac:dyDescent="0.25">
      <c r="C14" s="14" t="s">
        <v>31</v>
      </c>
      <c r="D14" s="9"/>
      <c r="E14" s="42"/>
      <c r="F14" s="43"/>
      <c r="G14" s="43"/>
      <c r="H14" s="43"/>
      <c r="I14" s="43"/>
      <c r="J14" s="43"/>
      <c r="K14" s="43"/>
      <c r="L14" s="43"/>
      <c r="M14" s="43"/>
      <c r="N14" s="43"/>
      <c r="O14" s="44"/>
      <c r="P14" s="24"/>
      <c r="Q14" s="24"/>
      <c r="R14" s="24"/>
      <c r="U14" s="12" t="s">
        <v>32</v>
      </c>
      <c r="V14" s="69"/>
      <c r="W14" s="70"/>
      <c r="X14" s="69"/>
      <c r="Y14" s="70"/>
      <c r="Z14" s="69"/>
      <c r="AA14" s="70"/>
      <c r="AB14" s="69"/>
      <c r="AC14" s="70"/>
      <c r="AD14" s="71"/>
      <c r="AE14" s="72"/>
      <c r="AF14" s="71"/>
      <c r="AG14" s="72"/>
      <c r="AH14" s="71"/>
      <c r="AI14" s="72"/>
      <c r="AJ14" s="71"/>
      <c r="AK14" s="72"/>
      <c r="AL14" s="71"/>
      <c r="AM14" s="72"/>
      <c r="AN14" s="71"/>
      <c r="AO14" s="72"/>
      <c r="AP14" s="71"/>
      <c r="AQ14" s="72"/>
      <c r="AR14" s="22"/>
      <c r="AS14" s="23"/>
      <c r="AT14" s="22"/>
      <c r="AU14" s="23"/>
      <c r="AV14" s="22"/>
      <c r="AW14" s="23"/>
      <c r="AX14" s="22"/>
      <c r="AY14" s="23"/>
      <c r="AZ14" s="22"/>
      <c r="BA14" s="23"/>
      <c r="BB14" s="22"/>
      <c r="BC14" s="23"/>
      <c r="BD14" s="71"/>
      <c r="BE14" s="72"/>
      <c r="BF14" s="71"/>
      <c r="BG14" s="72"/>
      <c r="BH14" s="71"/>
      <c r="BI14" s="72"/>
      <c r="BJ14" s="71"/>
      <c r="BK14" s="72"/>
      <c r="BL14" s="71"/>
      <c r="BM14" s="72"/>
      <c r="BN14" s="71"/>
      <c r="BO14" s="72"/>
      <c r="BP14" s="71"/>
      <c r="BQ14" s="72"/>
      <c r="BR14" s="71"/>
      <c r="BS14" s="72"/>
      <c r="BT14" s="71"/>
      <c r="BU14" s="72"/>
      <c r="BV14" s="71"/>
      <c r="BW14" s="72"/>
      <c r="BX14" s="71"/>
      <c r="BY14" s="72"/>
      <c r="BZ14" s="71"/>
      <c r="CA14" s="72"/>
      <c r="CB14" s="71"/>
      <c r="CC14" s="72"/>
      <c r="CD14" s="71"/>
      <c r="CE14" s="72"/>
      <c r="CF14" s="13"/>
      <c r="CG14" s="13"/>
    </row>
    <row r="15" spans="3:85" ht="18" customHeight="1" x14ac:dyDescent="0.25">
      <c r="C15" s="14" t="s">
        <v>33</v>
      </c>
      <c r="D15" s="9"/>
      <c r="E15" s="28"/>
      <c r="F15" s="29"/>
      <c r="G15" s="29"/>
      <c r="H15" s="29"/>
      <c r="I15" s="29"/>
      <c r="J15" s="29"/>
      <c r="K15" s="29"/>
      <c r="L15" s="29"/>
      <c r="M15" s="29"/>
      <c r="N15" s="29"/>
      <c r="O15" s="30"/>
      <c r="P15" s="24"/>
      <c r="Q15" s="10" t="s">
        <v>34</v>
      </c>
      <c r="R15" s="10" t="s">
        <v>35</v>
      </c>
      <c r="U15" s="12" t="s">
        <v>36</v>
      </c>
      <c r="V15" s="71"/>
      <c r="W15" s="72"/>
      <c r="X15" s="71"/>
      <c r="Y15" s="72"/>
      <c r="Z15" s="71"/>
      <c r="AA15" s="72"/>
      <c r="AB15" s="71"/>
      <c r="AC15" s="72"/>
      <c r="AD15" s="71"/>
      <c r="AE15" s="72"/>
      <c r="AF15" s="71"/>
      <c r="AG15" s="72"/>
      <c r="AH15" s="71"/>
      <c r="AI15" s="72"/>
      <c r="AJ15" s="71"/>
      <c r="AK15" s="72"/>
      <c r="AL15" s="71"/>
      <c r="AM15" s="72"/>
      <c r="AN15" s="71"/>
      <c r="AO15" s="72"/>
      <c r="AP15" s="71"/>
      <c r="AQ15" s="72"/>
      <c r="AR15" s="71"/>
      <c r="AS15" s="72"/>
      <c r="AT15" s="71"/>
      <c r="AU15" s="72"/>
      <c r="AV15" s="71"/>
      <c r="AW15" s="72"/>
      <c r="AX15" s="71"/>
      <c r="AY15" s="72"/>
      <c r="AZ15" s="71"/>
      <c r="BA15" s="72"/>
      <c r="BB15" s="71"/>
      <c r="BC15" s="72"/>
      <c r="BD15" s="71"/>
      <c r="BE15" s="72"/>
      <c r="BF15" s="71"/>
      <c r="BG15" s="72"/>
      <c r="BH15" s="71"/>
      <c r="BI15" s="72"/>
      <c r="BJ15" s="71"/>
      <c r="BK15" s="72"/>
      <c r="BL15" s="71"/>
      <c r="BM15" s="72"/>
      <c r="BN15" s="71"/>
      <c r="BO15" s="72"/>
      <c r="BP15" s="71"/>
      <c r="BQ15" s="72"/>
      <c r="BR15" s="71"/>
      <c r="BS15" s="72"/>
      <c r="BT15" s="71"/>
      <c r="BU15" s="72"/>
      <c r="BV15" s="71"/>
      <c r="BW15" s="72"/>
      <c r="BX15" s="71"/>
      <c r="BY15" s="72"/>
      <c r="BZ15" s="71"/>
      <c r="CA15" s="72"/>
      <c r="CB15" s="71"/>
      <c r="CC15" s="72"/>
      <c r="CD15" s="71"/>
      <c r="CE15" s="72"/>
      <c r="CF15" s="13">
        <f>SUM(V15:CD15)</f>
        <v>0</v>
      </c>
      <c r="CG15" s="13" t="str">
        <f>IF(CF17&gt;=21,"max 20 h","max.20 h")</f>
        <v>max.20 h</v>
      </c>
    </row>
    <row r="16" spans="3:85" x14ac:dyDescent="0.25">
      <c r="C16" s="14" t="s">
        <v>37</v>
      </c>
      <c r="D16" s="9"/>
      <c r="E16" s="28"/>
      <c r="F16" s="29"/>
      <c r="G16" s="29"/>
      <c r="H16" s="29"/>
      <c r="I16" s="29"/>
      <c r="J16" s="29"/>
      <c r="K16" s="29"/>
      <c r="L16" s="29"/>
      <c r="M16" s="29"/>
      <c r="N16" s="29"/>
      <c r="O16" s="30"/>
      <c r="P16" s="24"/>
      <c r="Q16" s="24">
        <f t="shared" ref="Q16:Q45" si="0">WEEKDAY(R16,1)</f>
        <v>6</v>
      </c>
      <c r="R16" s="25">
        <f>DATE($Q$12,$Q$11,1)</f>
        <v>44743</v>
      </c>
      <c r="U16" s="12" t="s">
        <v>38</v>
      </c>
      <c r="V16" s="73"/>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5"/>
      <c r="CF16" s="13"/>
      <c r="CG16" s="13"/>
    </row>
    <row r="17" spans="3:85" x14ac:dyDescent="0.25">
      <c r="C17" s="14" t="s">
        <v>39</v>
      </c>
      <c r="D17" s="9"/>
      <c r="E17" s="28"/>
      <c r="F17" s="29"/>
      <c r="G17" s="29"/>
      <c r="H17" s="29"/>
      <c r="I17" s="29"/>
      <c r="J17" s="29"/>
      <c r="K17" s="29"/>
      <c r="L17" s="29"/>
      <c r="M17" s="29"/>
      <c r="N17" s="29"/>
      <c r="O17" s="30"/>
      <c r="P17" s="24"/>
      <c r="Q17" s="24">
        <f t="shared" si="0"/>
        <v>7</v>
      </c>
      <c r="R17" s="25">
        <f>DATE($Q$12,$Q$11,1)+1</f>
        <v>44744</v>
      </c>
      <c r="T17" s="26">
        <v>1</v>
      </c>
      <c r="U17" s="11">
        <f>Pomocný_seznam!B4</f>
        <v>0</v>
      </c>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f>IF(OR(CD17="ano",CD17="omluven"),VALUE($CD$15),0)</f>
        <v>0</v>
      </c>
      <c r="CF17" s="11">
        <f>W17+Y17+AA17+AC17+AE17+AG17+AI17+AK17+AM17+AO17+AQ17+AS17+AU17+AW17+AY17+BA17+BC17+BE17+BG17+BI17+BK17+BM17+BO17+BQ17+BS17+BU17+BW17+BY17+CA17+CC17+CE17</f>
        <v>0</v>
      </c>
      <c r="CG17" s="17">
        <f>CF17</f>
        <v>0</v>
      </c>
    </row>
    <row r="18" spans="3:85" x14ac:dyDescent="0.25">
      <c r="C18" s="14" t="s">
        <v>40</v>
      </c>
      <c r="D18" s="9"/>
      <c r="E18" s="28"/>
      <c r="F18" s="29"/>
      <c r="G18" s="29"/>
      <c r="H18" s="29"/>
      <c r="I18" s="29"/>
      <c r="J18" s="29"/>
      <c r="K18" s="29"/>
      <c r="L18" s="29"/>
      <c r="M18" s="29"/>
      <c r="N18" s="29"/>
      <c r="O18" s="30"/>
      <c r="P18" s="24"/>
      <c r="Q18" s="24">
        <f t="shared" si="0"/>
        <v>1</v>
      </c>
      <c r="R18" s="25">
        <f>R17+1</f>
        <v>44745</v>
      </c>
      <c r="T18" s="26">
        <v>2</v>
      </c>
      <c r="U18" s="11">
        <f>Pomocný_seznam!B5</f>
        <v>0</v>
      </c>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f t="shared" ref="CE18:CE25" si="1">IF(OR(CD18="ano",CD18="omluven"),VALUE($CD$15),0)</f>
        <v>0</v>
      </c>
      <c r="CF18" s="11">
        <f t="shared" ref="CF18:CF26" si="2">W18+Y18+AA18+AC18+AE18+AG18+AI18+AK18+AM18+AO18+AQ18+AS18+AU18+AW18+AY18+BA18+BC18+BE18+BG18+BI18+BK18+BM18+BO18+BQ18+BS18+BU18+BW18+BY18+CA18+CC18+CE18</f>
        <v>0</v>
      </c>
      <c r="CG18" s="17">
        <f t="shared" ref="CG18:CG26" si="3">CF18</f>
        <v>0</v>
      </c>
    </row>
    <row r="19" spans="3:85" x14ac:dyDescent="0.25">
      <c r="C19" s="14" t="s">
        <v>41</v>
      </c>
      <c r="D19" s="9"/>
      <c r="E19" s="28"/>
      <c r="F19" s="29"/>
      <c r="G19" s="29"/>
      <c r="H19" s="29"/>
      <c r="I19" s="29"/>
      <c r="J19" s="29"/>
      <c r="K19" s="29"/>
      <c r="L19" s="29"/>
      <c r="M19" s="29"/>
      <c r="N19" s="29"/>
      <c r="O19" s="30"/>
      <c r="P19" s="24"/>
      <c r="Q19" s="24">
        <f t="shared" si="0"/>
        <v>2</v>
      </c>
      <c r="R19" s="25">
        <f t="shared" ref="R19:R45" si="4">R18+1</f>
        <v>44746</v>
      </c>
      <c r="T19" s="26">
        <v>3</v>
      </c>
      <c r="U19" s="11">
        <f>Pomocný_seznam!B6</f>
        <v>0</v>
      </c>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f t="shared" si="1"/>
        <v>0</v>
      </c>
      <c r="CF19" s="11">
        <f t="shared" si="2"/>
        <v>0</v>
      </c>
      <c r="CG19" s="17">
        <f t="shared" si="3"/>
        <v>0</v>
      </c>
    </row>
    <row r="20" spans="3:85" x14ac:dyDescent="0.25">
      <c r="C20" s="14" t="s">
        <v>42</v>
      </c>
      <c r="D20" s="9"/>
      <c r="E20" s="28"/>
      <c r="F20" s="29"/>
      <c r="G20" s="29"/>
      <c r="H20" s="29"/>
      <c r="I20" s="29"/>
      <c r="J20" s="29"/>
      <c r="K20" s="29"/>
      <c r="L20" s="29"/>
      <c r="M20" s="29"/>
      <c r="N20" s="29"/>
      <c r="O20" s="30"/>
      <c r="P20" s="24"/>
      <c r="Q20" s="24">
        <f t="shared" si="0"/>
        <v>3</v>
      </c>
      <c r="R20" s="25">
        <f t="shared" si="4"/>
        <v>44747</v>
      </c>
      <c r="T20" s="26">
        <v>4</v>
      </c>
      <c r="U20" s="11">
        <f>Pomocný_seznam!B7</f>
        <v>0</v>
      </c>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f t="shared" si="1"/>
        <v>0</v>
      </c>
      <c r="CF20" s="11">
        <f t="shared" si="2"/>
        <v>0</v>
      </c>
      <c r="CG20" s="17">
        <f t="shared" si="3"/>
        <v>0</v>
      </c>
    </row>
    <row r="21" spans="3:85" x14ac:dyDescent="0.25">
      <c r="C21" s="14" t="s">
        <v>43</v>
      </c>
      <c r="D21" s="9"/>
      <c r="E21" s="28"/>
      <c r="F21" s="29"/>
      <c r="G21" s="29"/>
      <c r="H21" s="29"/>
      <c r="I21" s="29"/>
      <c r="J21" s="29"/>
      <c r="K21" s="29"/>
      <c r="L21" s="29"/>
      <c r="M21" s="29"/>
      <c r="N21" s="29"/>
      <c r="O21" s="30"/>
      <c r="P21" s="24"/>
      <c r="Q21" s="24">
        <f t="shared" si="0"/>
        <v>4</v>
      </c>
      <c r="R21" s="25">
        <f t="shared" si="4"/>
        <v>44748</v>
      </c>
      <c r="T21" s="26">
        <v>5</v>
      </c>
      <c r="U21" s="11">
        <f>Pomocný_seznam!B8</f>
        <v>0</v>
      </c>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f t="shared" si="1"/>
        <v>0</v>
      </c>
      <c r="CF21" s="11">
        <f t="shared" si="2"/>
        <v>0</v>
      </c>
      <c r="CG21" s="17">
        <f t="shared" si="3"/>
        <v>0</v>
      </c>
    </row>
    <row r="22" spans="3:85" x14ac:dyDescent="0.25">
      <c r="C22" s="14" t="s">
        <v>44</v>
      </c>
      <c r="D22" s="9"/>
      <c r="E22" s="28"/>
      <c r="F22" s="29"/>
      <c r="G22" s="29"/>
      <c r="H22" s="29"/>
      <c r="I22" s="29"/>
      <c r="J22" s="29"/>
      <c r="K22" s="29"/>
      <c r="L22" s="29"/>
      <c r="M22" s="29"/>
      <c r="N22" s="29"/>
      <c r="O22" s="30"/>
      <c r="P22" s="24"/>
      <c r="Q22" s="24">
        <f t="shared" si="0"/>
        <v>5</v>
      </c>
      <c r="R22" s="25">
        <f t="shared" si="4"/>
        <v>44749</v>
      </c>
      <c r="T22">
        <v>6</v>
      </c>
      <c r="U22" s="11">
        <f>Pomocný_seznam!B9</f>
        <v>0</v>
      </c>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f t="shared" si="1"/>
        <v>0</v>
      </c>
      <c r="CF22" s="11">
        <f t="shared" si="2"/>
        <v>0</v>
      </c>
      <c r="CG22" s="17">
        <f t="shared" si="3"/>
        <v>0</v>
      </c>
    </row>
    <row r="23" spans="3:85" x14ac:dyDescent="0.25">
      <c r="C23" s="14" t="s">
        <v>45</v>
      </c>
      <c r="D23" s="9"/>
      <c r="E23" s="28"/>
      <c r="F23" s="29"/>
      <c r="G23" s="29"/>
      <c r="H23" s="29"/>
      <c r="I23" s="29"/>
      <c r="J23" s="29"/>
      <c r="K23" s="29"/>
      <c r="L23" s="29"/>
      <c r="M23" s="29"/>
      <c r="N23" s="29"/>
      <c r="O23" s="30"/>
      <c r="P23" s="24"/>
      <c r="Q23" s="24">
        <f t="shared" si="0"/>
        <v>6</v>
      </c>
      <c r="R23" s="25">
        <f t="shared" si="4"/>
        <v>44750</v>
      </c>
      <c r="T23">
        <v>7</v>
      </c>
      <c r="U23" s="11">
        <f>Pomocný_seznam!B10</f>
        <v>0</v>
      </c>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f t="shared" si="1"/>
        <v>0</v>
      </c>
      <c r="CF23" s="11">
        <f t="shared" si="2"/>
        <v>0</v>
      </c>
      <c r="CG23" s="17">
        <f t="shared" si="3"/>
        <v>0</v>
      </c>
    </row>
    <row r="24" spans="3:85" x14ac:dyDescent="0.25">
      <c r="C24" s="14" t="s">
        <v>46</v>
      </c>
      <c r="D24" s="9"/>
      <c r="E24" s="28"/>
      <c r="F24" s="29"/>
      <c r="G24" s="29"/>
      <c r="H24" s="29"/>
      <c r="I24" s="29"/>
      <c r="J24" s="29"/>
      <c r="K24" s="29"/>
      <c r="L24" s="29"/>
      <c r="M24" s="29"/>
      <c r="N24" s="29"/>
      <c r="O24" s="30"/>
      <c r="P24" s="24"/>
      <c r="Q24" s="24">
        <f t="shared" si="0"/>
        <v>7</v>
      </c>
      <c r="R24" s="25">
        <f t="shared" si="4"/>
        <v>44751</v>
      </c>
      <c r="T24">
        <v>8</v>
      </c>
      <c r="U24" s="11">
        <f>Pomocný_seznam!B11</f>
        <v>0</v>
      </c>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f t="shared" si="1"/>
        <v>0</v>
      </c>
      <c r="CF24" s="11">
        <f t="shared" si="2"/>
        <v>0</v>
      </c>
      <c r="CG24" s="17">
        <f t="shared" si="3"/>
        <v>0</v>
      </c>
    </row>
    <row r="25" spans="3:85" x14ac:dyDescent="0.25">
      <c r="C25" s="14" t="s">
        <v>47</v>
      </c>
      <c r="D25" s="9"/>
      <c r="E25" s="28"/>
      <c r="F25" s="29"/>
      <c r="G25" s="29"/>
      <c r="H25" s="29"/>
      <c r="I25" s="29"/>
      <c r="J25" s="29"/>
      <c r="K25" s="29"/>
      <c r="L25" s="29"/>
      <c r="M25" s="29"/>
      <c r="N25" s="29"/>
      <c r="O25" s="30"/>
      <c r="P25" s="24"/>
      <c r="Q25" s="24">
        <f t="shared" si="0"/>
        <v>1</v>
      </c>
      <c r="R25" s="25">
        <f t="shared" si="4"/>
        <v>44752</v>
      </c>
      <c r="T25">
        <v>9</v>
      </c>
      <c r="U25" s="11">
        <f>Pomocný_seznam!B12</f>
        <v>0</v>
      </c>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f t="shared" si="1"/>
        <v>0</v>
      </c>
      <c r="CF25" s="11">
        <f t="shared" si="2"/>
        <v>0</v>
      </c>
      <c r="CG25" s="17">
        <f t="shared" si="3"/>
        <v>0</v>
      </c>
    </row>
    <row r="26" spans="3:85" x14ac:dyDescent="0.25">
      <c r="C26" s="14" t="s">
        <v>48</v>
      </c>
      <c r="D26" s="9"/>
      <c r="E26" s="28"/>
      <c r="F26" s="29"/>
      <c r="G26" s="29"/>
      <c r="H26" s="29"/>
      <c r="I26" s="29"/>
      <c r="J26" s="29"/>
      <c r="K26" s="29"/>
      <c r="L26" s="29"/>
      <c r="M26" s="29"/>
      <c r="N26" s="29"/>
      <c r="O26" s="30"/>
      <c r="P26" s="24"/>
      <c r="Q26" s="24">
        <f t="shared" si="0"/>
        <v>2</v>
      </c>
      <c r="R26" s="25">
        <f t="shared" si="4"/>
        <v>44753</v>
      </c>
      <c r="T26">
        <v>10</v>
      </c>
      <c r="U26" s="11">
        <f>Pomocný_seznam!B13</f>
        <v>0</v>
      </c>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11">
        <f t="shared" si="2"/>
        <v>0</v>
      </c>
      <c r="CG26" s="17">
        <f t="shared" si="3"/>
        <v>0</v>
      </c>
    </row>
    <row r="27" spans="3:85" x14ac:dyDescent="0.25">
      <c r="C27" s="14" t="s">
        <v>49</v>
      </c>
      <c r="D27" s="9"/>
      <c r="E27" s="28"/>
      <c r="F27" s="29"/>
      <c r="G27" s="29"/>
      <c r="H27" s="29"/>
      <c r="I27" s="29"/>
      <c r="J27" s="29"/>
      <c r="K27" s="29"/>
      <c r="L27" s="29"/>
      <c r="M27" s="29"/>
      <c r="N27" s="29"/>
      <c r="O27" s="30"/>
      <c r="P27" s="24"/>
      <c r="Q27" s="24">
        <f t="shared" si="0"/>
        <v>3</v>
      </c>
      <c r="R27" s="25">
        <f t="shared" si="4"/>
        <v>44754</v>
      </c>
      <c r="U27" s="12" t="s">
        <v>50</v>
      </c>
      <c r="V27" s="11">
        <f>COUNTIF(U17:U26,"*")</f>
        <v>0</v>
      </c>
      <c r="W27" s="11"/>
      <c r="X27" s="11">
        <f>COUNTIF(U17:U26,"*")</f>
        <v>0</v>
      </c>
      <c r="Y27" s="11"/>
      <c r="Z27" s="11">
        <f>COUNTIF(U17:U26,"*")</f>
        <v>0</v>
      </c>
      <c r="AA27" s="11"/>
      <c r="AB27" s="11">
        <f>COUNTIF(U17:U26,"*")</f>
        <v>0</v>
      </c>
      <c r="AC27" s="11"/>
      <c r="AD27" s="11">
        <f>COUNTIF(U17:U26,"*")</f>
        <v>0</v>
      </c>
      <c r="AE27" s="11"/>
      <c r="AF27" s="11">
        <f>COUNTIF(U17:U26,"*")</f>
        <v>0</v>
      </c>
      <c r="AG27" s="11"/>
      <c r="AH27" s="11">
        <f>COUNTIF(U17:U26,"*")</f>
        <v>0</v>
      </c>
      <c r="AI27" s="11"/>
      <c r="AJ27" s="11">
        <f>COUNTIF(U17:U26,"*")</f>
        <v>0</v>
      </c>
      <c r="AK27" s="11"/>
      <c r="AL27" s="11">
        <f>COUNTIF(U17:U26,"*")</f>
        <v>0</v>
      </c>
      <c r="AM27" s="11"/>
      <c r="AN27" s="11">
        <f>COUNTIF(U17:U26,"*")</f>
        <v>0</v>
      </c>
      <c r="AO27" s="11"/>
      <c r="AP27" s="11">
        <f>COUNTIF(U17:U26,"*")</f>
        <v>0</v>
      </c>
      <c r="AQ27" s="11"/>
      <c r="AR27" s="11">
        <f>COUNTIF(U17:U26,"*")</f>
        <v>0</v>
      </c>
      <c r="AS27" s="11"/>
      <c r="AT27" s="11">
        <f>COUNTIF(U17:U26,"*")</f>
        <v>0</v>
      </c>
      <c r="AU27" s="11"/>
      <c r="AV27" s="11">
        <f>COUNTIF(U17:U26,"*")</f>
        <v>0</v>
      </c>
      <c r="AW27" s="11"/>
      <c r="AX27" s="11">
        <f>COUNTIF(U17:U26,"*")</f>
        <v>0</v>
      </c>
      <c r="AY27" s="11"/>
      <c r="AZ27" s="11">
        <f>COUNTIF(U17:U26,"*")</f>
        <v>0</v>
      </c>
      <c r="BA27" s="11"/>
      <c r="BB27" s="11">
        <f>COUNTIF(U17:U26,"*")</f>
        <v>0</v>
      </c>
      <c r="BC27" s="11"/>
      <c r="BD27" s="11">
        <f>COUNTIF(U17:U26,"*")</f>
        <v>0</v>
      </c>
      <c r="BE27" s="11"/>
      <c r="BF27" s="11">
        <f>COUNTIF(U17:U26,"*")</f>
        <v>0</v>
      </c>
      <c r="BG27" s="11"/>
      <c r="BH27" s="11">
        <f>COUNTIF(U17:U26,"*")</f>
        <v>0</v>
      </c>
      <c r="BI27" s="11"/>
      <c r="BJ27" s="11">
        <f>COUNTIF(U17:U26,"*")</f>
        <v>0</v>
      </c>
      <c r="BK27" s="11"/>
      <c r="BL27" s="11">
        <f>COUNTIF(U17:U26,"*")</f>
        <v>0</v>
      </c>
      <c r="BM27" s="11"/>
      <c r="BN27" s="11">
        <f>COUNTIF(U17:U26,"*")</f>
        <v>0</v>
      </c>
      <c r="BO27" s="11"/>
      <c r="BP27" s="11">
        <f>COUNTIF(U17:U26,"*")</f>
        <v>0</v>
      </c>
      <c r="BQ27" s="11"/>
      <c r="BR27" s="11">
        <f>COUNTIF(U17:U26,"*")</f>
        <v>0</v>
      </c>
      <c r="BS27" s="11"/>
      <c r="BT27" s="11">
        <f>COUNTIF(U17:U26,"*")</f>
        <v>0</v>
      </c>
      <c r="BU27" s="11"/>
      <c r="BV27" s="11">
        <f>COUNTIF(U17:U26,"*")</f>
        <v>0</v>
      </c>
      <c r="BW27" s="11"/>
      <c r="BX27" s="11">
        <f>COUNTIF(U17:U26,"*")</f>
        <v>0</v>
      </c>
      <c r="BY27" s="11"/>
      <c r="BZ27" s="11">
        <f>COUNTIF(U17:U26,"*")</f>
        <v>0</v>
      </c>
      <c r="CA27" s="11"/>
      <c r="CB27" s="11">
        <f>COUNTIF(U17:U26,"*")</f>
        <v>0</v>
      </c>
      <c r="CC27" s="11"/>
      <c r="CD27" s="11">
        <f>COUNTIF(U17:U26,"*")</f>
        <v>0</v>
      </c>
      <c r="CE27" s="11"/>
      <c r="CF27" s="11"/>
      <c r="CG27" s="11"/>
    </row>
    <row r="28" spans="3:85" x14ac:dyDescent="0.25">
      <c r="C28" s="14" t="s">
        <v>51</v>
      </c>
      <c r="D28" s="9"/>
      <c r="E28" s="28"/>
      <c r="F28" s="29"/>
      <c r="G28" s="29"/>
      <c r="H28" s="29"/>
      <c r="I28" s="29"/>
      <c r="J28" s="29"/>
      <c r="K28" s="29"/>
      <c r="L28" s="29"/>
      <c r="M28" s="29"/>
      <c r="N28" s="29"/>
      <c r="O28" s="30"/>
      <c r="P28" s="24"/>
      <c r="Q28" s="24">
        <f t="shared" si="0"/>
        <v>4</v>
      </c>
      <c r="R28" s="25">
        <f t="shared" si="4"/>
        <v>44755</v>
      </c>
      <c r="U28" s="12" t="s">
        <v>52</v>
      </c>
      <c r="V28" s="11">
        <f>COUNTIF(V17:V26,List2!$N$2)</f>
        <v>0</v>
      </c>
      <c r="W28" s="11"/>
      <c r="X28" s="11">
        <f>COUNTIF(X17:X26,List2!$N$2)</f>
        <v>0</v>
      </c>
      <c r="Y28" s="11"/>
      <c r="Z28" s="11">
        <f>COUNTIF(Z17:Z26,List2!$N$2)</f>
        <v>0</v>
      </c>
      <c r="AA28" s="11"/>
      <c r="AB28" s="11">
        <f>COUNTIF(AB17:AB26,List2!$N$2)</f>
        <v>0</v>
      </c>
      <c r="AC28" s="11"/>
      <c r="AD28" s="11">
        <f>COUNTIF(AD17:AD26,List2!$N$2)</f>
        <v>0</v>
      </c>
      <c r="AE28" s="11"/>
      <c r="AF28" s="11">
        <f>COUNTIF(AF17:AF26,List2!$N$2)</f>
        <v>0</v>
      </c>
      <c r="AG28" s="11"/>
      <c r="AH28" s="11">
        <f>COUNTIF(AH17:AH26,List2!$N$2)</f>
        <v>0</v>
      </c>
      <c r="AI28" s="11"/>
      <c r="AJ28" s="11">
        <f>COUNTIF(AJ17:AJ26,List2!$N$2)</f>
        <v>0</v>
      </c>
      <c r="AK28" s="11"/>
      <c r="AL28" s="11">
        <f>COUNTIF(AL17:AL26,List2!$N$2)</f>
        <v>0</v>
      </c>
      <c r="AM28" s="11"/>
      <c r="AN28" s="11">
        <f>COUNTIF(AN17:AN26,List2!$N$2)</f>
        <v>0</v>
      </c>
      <c r="AO28" s="11"/>
      <c r="AP28" s="11">
        <f>COUNTIF(AP17:AP26,List2!$N$2)</f>
        <v>0</v>
      </c>
      <c r="AQ28" s="11"/>
      <c r="AR28" s="11">
        <f>COUNTIF(AR17:AR26,List2!$N$2)</f>
        <v>0</v>
      </c>
      <c r="AS28" s="11"/>
      <c r="AT28" s="11">
        <f>COUNTIF(AT17:AT26,List2!$N$2)</f>
        <v>0</v>
      </c>
      <c r="AU28" s="11"/>
      <c r="AV28" s="11">
        <f>COUNTIF(AV17:AV26,List2!$N$2)</f>
        <v>0</v>
      </c>
      <c r="AW28" s="11"/>
      <c r="AX28" s="11">
        <f>COUNTIF(AX17:AX26,List2!$N$2)</f>
        <v>0</v>
      </c>
      <c r="AY28" s="11"/>
      <c r="AZ28" s="11">
        <f>COUNTIF(AZ17:AZ26,List2!$N$2)</f>
        <v>0</v>
      </c>
      <c r="BA28" s="11"/>
      <c r="BB28" s="11">
        <f>COUNTIF(BB17:BB26,List2!$N$2)</f>
        <v>0</v>
      </c>
      <c r="BC28" s="11"/>
      <c r="BD28" s="11">
        <f>COUNTIF(BD17:BD26,List2!$N$2)</f>
        <v>0</v>
      </c>
      <c r="BE28" s="11"/>
      <c r="BF28" s="11">
        <f>COUNTIF(BF17:BF26,List2!$N$2)</f>
        <v>0</v>
      </c>
      <c r="BG28" s="11"/>
      <c r="BH28" s="11">
        <f>COUNTIF(BH17:BH26,List2!$N$2)</f>
        <v>0</v>
      </c>
      <c r="BI28" s="11"/>
      <c r="BJ28" s="11">
        <f>COUNTIF(BJ17:BJ26,List2!$N$2)</f>
        <v>0</v>
      </c>
      <c r="BK28" s="11"/>
      <c r="BL28" s="11">
        <f>COUNTIF(BL17:BL26,List2!$N$2)</f>
        <v>0</v>
      </c>
      <c r="BM28" s="11"/>
      <c r="BN28" s="11">
        <f>COUNTIF(BN17:BN26,List2!$N$2)</f>
        <v>0</v>
      </c>
      <c r="BO28" s="11"/>
      <c r="BP28" s="11">
        <f>COUNTIF(BP17:BP26,List2!$N$2)</f>
        <v>0</v>
      </c>
      <c r="BQ28" s="11"/>
      <c r="BR28" s="11">
        <f>COUNTIF(BR17:BR26,List2!$N$2)</f>
        <v>0</v>
      </c>
      <c r="BS28" s="11"/>
      <c r="BT28" s="11">
        <f>COUNTIF(BT17:BT26,List2!$N$2)</f>
        <v>0</v>
      </c>
      <c r="BU28" s="11"/>
      <c r="BV28" s="11">
        <f>COUNTIF(BV17:BV26,List2!$N$2)</f>
        <v>0</v>
      </c>
      <c r="BW28" s="11"/>
      <c r="BX28" s="11">
        <f>COUNTIF(BX17:BX26,List2!$N$2)</f>
        <v>0</v>
      </c>
      <c r="BY28" s="11"/>
      <c r="BZ28" s="11">
        <f>COUNTIF(BZ17:BZ26,List2!$N$2)</f>
        <v>0</v>
      </c>
      <c r="CA28" s="11"/>
      <c r="CB28" s="11">
        <f>COUNTIF(CB17:CB26,List2!$N$2)</f>
        <v>0</v>
      </c>
      <c r="CC28" s="11"/>
      <c r="CD28" s="11">
        <f>COUNTIF(CD17:CD26,List2!$N$2)</f>
        <v>0</v>
      </c>
      <c r="CE28" s="11"/>
      <c r="CF28" s="11"/>
      <c r="CG28" s="11"/>
    </row>
    <row r="29" spans="3:85" x14ac:dyDescent="0.25">
      <c r="C29" s="14" t="s">
        <v>53</v>
      </c>
      <c r="D29" s="9"/>
      <c r="E29" s="28"/>
      <c r="F29" s="29"/>
      <c r="G29" s="29"/>
      <c r="H29" s="29"/>
      <c r="I29" s="29"/>
      <c r="J29" s="29"/>
      <c r="K29" s="29"/>
      <c r="L29" s="29"/>
      <c r="M29" s="29"/>
      <c r="N29" s="29"/>
      <c r="O29" s="30"/>
      <c r="P29" s="24"/>
      <c r="Q29" s="24">
        <f t="shared" si="0"/>
        <v>5</v>
      </c>
      <c r="R29" s="25">
        <f t="shared" si="4"/>
        <v>44756</v>
      </c>
    </row>
    <row r="30" spans="3:85" x14ac:dyDescent="0.25">
      <c r="C30" s="14" t="s">
        <v>54</v>
      </c>
      <c r="D30" s="9"/>
      <c r="E30" s="28"/>
      <c r="F30" s="29"/>
      <c r="G30" s="29"/>
      <c r="H30" s="29"/>
      <c r="I30" s="29"/>
      <c r="J30" s="29"/>
      <c r="K30" s="29"/>
      <c r="L30" s="29"/>
      <c r="M30" s="29"/>
      <c r="N30" s="29"/>
      <c r="O30" s="30"/>
      <c r="P30" s="24"/>
      <c r="Q30" s="24">
        <f t="shared" si="0"/>
        <v>6</v>
      </c>
      <c r="R30" s="25">
        <f t="shared" si="4"/>
        <v>44757</v>
      </c>
    </row>
    <row r="31" spans="3:85" x14ac:dyDescent="0.25">
      <c r="C31" s="14" t="s">
        <v>55</v>
      </c>
      <c r="D31" s="9"/>
      <c r="E31" s="28"/>
      <c r="F31" s="29"/>
      <c r="G31" s="29"/>
      <c r="H31" s="29"/>
      <c r="I31" s="29"/>
      <c r="J31" s="29"/>
      <c r="K31" s="29"/>
      <c r="L31" s="29"/>
      <c r="M31" s="29"/>
      <c r="N31" s="29"/>
      <c r="O31" s="30"/>
      <c r="P31" s="24"/>
      <c r="Q31" s="24">
        <f t="shared" si="0"/>
        <v>7</v>
      </c>
      <c r="R31" s="25">
        <f t="shared" si="4"/>
        <v>44758</v>
      </c>
    </row>
    <row r="32" spans="3:85" ht="16.350000000000001" customHeight="1" x14ac:dyDescent="0.25">
      <c r="C32" s="14" t="s">
        <v>56</v>
      </c>
      <c r="D32" s="9"/>
      <c r="E32" s="28"/>
      <c r="F32" s="29"/>
      <c r="G32" s="29"/>
      <c r="H32" s="29"/>
      <c r="I32" s="29"/>
      <c r="J32" s="29"/>
      <c r="K32" s="29"/>
      <c r="L32" s="29"/>
      <c r="M32" s="29"/>
      <c r="N32" s="29"/>
      <c r="O32" s="30"/>
      <c r="P32" s="24"/>
      <c r="Q32" s="24">
        <f t="shared" si="0"/>
        <v>1</v>
      </c>
      <c r="R32" s="25">
        <f t="shared" si="4"/>
        <v>44759</v>
      </c>
    </row>
    <row r="33" spans="3:18" x14ac:dyDescent="0.25">
      <c r="C33" s="14" t="s">
        <v>57</v>
      </c>
      <c r="D33" s="9"/>
      <c r="E33" s="28"/>
      <c r="F33" s="29"/>
      <c r="G33" s="29"/>
      <c r="H33" s="29"/>
      <c r="I33" s="29"/>
      <c r="J33" s="29"/>
      <c r="K33" s="29"/>
      <c r="L33" s="29"/>
      <c r="M33" s="29"/>
      <c r="N33" s="29"/>
      <c r="O33" s="30"/>
      <c r="P33" s="24"/>
      <c r="Q33" s="24">
        <f t="shared" si="0"/>
        <v>2</v>
      </c>
      <c r="R33" s="25">
        <f t="shared" si="4"/>
        <v>44760</v>
      </c>
    </row>
    <row r="34" spans="3:18" x14ac:dyDescent="0.25">
      <c r="C34" s="14" t="s">
        <v>58</v>
      </c>
      <c r="D34" s="9"/>
      <c r="E34" s="28"/>
      <c r="F34" s="29"/>
      <c r="G34" s="29"/>
      <c r="H34" s="29"/>
      <c r="I34" s="29"/>
      <c r="J34" s="29"/>
      <c r="K34" s="29"/>
      <c r="L34" s="29"/>
      <c r="M34" s="29"/>
      <c r="N34" s="29"/>
      <c r="O34" s="30"/>
      <c r="P34" s="24"/>
      <c r="Q34" s="24">
        <f t="shared" si="0"/>
        <v>3</v>
      </c>
      <c r="R34" s="25">
        <f t="shared" si="4"/>
        <v>44761</v>
      </c>
    </row>
    <row r="35" spans="3:18" x14ac:dyDescent="0.25">
      <c r="C35" s="14" t="s">
        <v>59</v>
      </c>
      <c r="D35" s="9"/>
      <c r="E35" s="28"/>
      <c r="F35" s="29"/>
      <c r="G35" s="29"/>
      <c r="H35" s="29"/>
      <c r="I35" s="29"/>
      <c r="J35" s="29"/>
      <c r="K35" s="29"/>
      <c r="L35" s="29"/>
      <c r="M35" s="29"/>
      <c r="N35" s="29"/>
      <c r="O35" s="30"/>
      <c r="P35" s="24"/>
      <c r="Q35" s="24">
        <f t="shared" si="0"/>
        <v>4</v>
      </c>
      <c r="R35" s="25">
        <f t="shared" si="4"/>
        <v>44762</v>
      </c>
    </row>
    <row r="36" spans="3:18" x14ac:dyDescent="0.25">
      <c r="C36" s="14" t="s">
        <v>60</v>
      </c>
      <c r="D36" s="9"/>
      <c r="E36" s="28"/>
      <c r="F36" s="29"/>
      <c r="G36" s="29"/>
      <c r="H36" s="29"/>
      <c r="I36" s="29"/>
      <c r="J36" s="29"/>
      <c r="K36" s="29"/>
      <c r="L36" s="29"/>
      <c r="M36" s="29"/>
      <c r="N36" s="29"/>
      <c r="O36" s="30"/>
      <c r="P36" s="24"/>
      <c r="Q36" s="24">
        <f t="shared" si="0"/>
        <v>5</v>
      </c>
      <c r="R36" s="25">
        <f t="shared" si="4"/>
        <v>44763</v>
      </c>
    </row>
    <row r="37" spans="3:18" x14ac:dyDescent="0.25">
      <c r="C37" s="14" t="s">
        <v>61</v>
      </c>
      <c r="D37" s="9"/>
      <c r="E37" s="28"/>
      <c r="F37" s="29"/>
      <c r="G37" s="29"/>
      <c r="H37" s="29"/>
      <c r="I37" s="29"/>
      <c r="J37" s="29"/>
      <c r="K37" s="29"/>
      <c r="L37" s="29"/>
      <c r="M37" s="29"/>
      <c r="N37" s="29"/>
      <c r="O37" s="30"/>
      <c r="P37" s="24"/>
      <c r="Q37" s="24">
        <f t="shared" si="0"/>
        <v>6</v>
      </c>
      <c r="R37" s="25">
        <f t="shared" si="4"/>
        <v>44764</v>
      </c>
    </row>
    <row r="38" spans="3:18" x14ac:dyDescent="0.25">
      <c r="C38" s="14" t="s">
        <v>62</v>
      </c>
      <c r="D38" s="9"/>
      <c r="E38" s="28"/>
      <c r="F38" s="29"/>
      <c r="G38" s="29"/>
      <c r="H38" s="29"/>
      <c r="I38" s="29"/>
      <c r="J38" s="29"/>
      <c r="K38" s="29"/>
      <c r="L38" s="29"/>
      <c r="M38" s="29"/>
      <c r="N38" s="29"/>
      <c r="O38" s="30"/>
      <c r="P38" s="24"/>
      <c r="Q38" s="24">
        <f t="shared" si="0"/>
        <v>7</v>
      </c>
      <c r="R38" s="25">
        <f t="shared" si="4"/>
        <v>44765</v>
      </c>
    </row>
    <row r="39" spans="3:18" x14ac:dyDescent="0.25">
      <c r="C39" s="14" t="s">
        <v>63</v>
      </c>
      <c r="D39" s="9"/>
      <c r="E39" s="28"/>
      <c r="F39" s="29"/>
      <c r="G39" s="29"/>
      <c r="H39" s="29"/>
      <c r="I39" s="29"/>
      <c r="J39" s="29"/>
      <c r="K39" s="29"/>
      <c r="L39" s="29"/>
      <c r="M39" s="29"/>
      <c r="N39" s="29"/>
      <c r="O39" s="30"/>
      <c r="P39" s="24"/>
      <c r="Q39" s="24">
        <f t="shared" si="0"/>
        <v>1</v>
      </c>
      <c r="R39" s="25">
        <f t="shared" si="4"/>
        <v>44766</v>
      </c>
    </row>
    <row r="40" spans="3:18" x14ac:dyDescent="0.25">
      <c r="C40" s="14" t="s">
        <v>64</v>
      </c>
      <c r="D40" s="9"/>
      <c r="E40" s="28"/>
      <c r="F40" s="29"/>
      <c r="G40" s="29"/>
      <c r="H40" s="29"/>
      <c r="I40" s="29"/>
      <c r="J40" s="29"/>
      <c r="K40" s="29"/>
      <c r="L40" s="29"/>
      <c r="M40" s="29"/>
      <c r="N40" s="29"/>
      <c r="O40" s="30"/>
      <c r="P40" s="24"/>
      <c r="Q40" s="24">
        <f t="shared" si="0"/>
        <v>2</v>
      </c>
      <c r="R40" s="25">
        <f t="shared" si="4"/>
        <v>44767</v>
      </c>
    </row>
    <row r="41" spans="3:18" x14ac:dyDescent="0.25">
      <c r="C41" s="14" t="s">
        <v>65</v>
      </c>
      <c r="D41" s="9"/>
      <c r="E41" s="28"/>
      <c r="F41" s="29"/>
      <c r="G41" s="29"/>
      <c r="H41" s="29"/>
      <c r="I41" s="29"/>
      <c r="J41" s="29"/>
      <c r="K41" s="29"/>
      <c r="L41" s="29"/>
      <c r="M41" s="29"/>
      <c r="N41" s="29"/>
      <c r="O41" s="30"/>
      <c r="P41" s="24"/>
      <c r="Q41" s="24">
        <f t="shared" si="0"/>
        <v>3</v>
      </c>
      <c r="R41" s="25">
        <f t="shared" si="4"/>
        <v>44768</v>
      </c>
    </row>
    <row r="42" spans="3:18" x14ac:dyDescent="0.25">
      <c r="C42" s="14" t="s">
        <v>66</v>
      </c>
      <c r="D42" s="9"/>
      <c r="E42" s="28"/>
      <c r="F42" s="29"/>
      <c r="G42" s="29"/>
      <c r="H42" s="29"/>
      <c r="I42" s="29"/>
      <c r="J42" s="29"/>
      <c r="K42" s="29"/>
      <c r="L42" s="29"/>
      <c r="M42" s="29"/>
      <c r="N42" s="29"/>
      <c r="O42" s="30"/>
      <c r="P42" s="24"/>
      <c r="Q42" s="24">
        <f t="shared" si="0"/>
        <v>4</v>
      </c>
      <c r="R42" s="25">
        <f t="shared" si="4"/>
        <v>44769</v>
      </c>
    </row>
    <row r="43" spans="3:18" ht="15.75" thickBot="1" x14ac:dyDescent="0.3">
      <c r="C43" s="14" t="s">
        <v>67</v>
      </c>
      <c r="D43" s="9"/>
      <c r="E43" s="28"/>
      <c r="F43" s="29"/>
      <c r="G43" s="29"/>
      <c r="H43" s="29"/>
      <c r="I43" s="29"/>
      <c r="J43" s="29"/>
      <c r="K43" s="29"/>
      <c r="L43" s="29"/>
      <c r="M43" s="29"/>
      <c r="N43" s="29"/>
      <c r="O43" s="30"/>
      <c r="P43" s="24"/>
      <c r="Q43" s="24">
        <f t="shared" si="0"/>
        <v>5</v>
      </c>
      <c r="R43" s="25">
        <f t="shared" si="4"/>
        <v>44770</v>
      </c>
    </row>
    <row r="44" spans="3:18" ht="15.75" thickBot="1" x14ac:dyDescent="0.3">
      <c r="C44" s="15" t="s">
        <v>68</v>
      </c>
      <c r="D44" s="16">
        <f>SUM(D13:D43)</f>
        <v>0</v>
      </c>
      <c r="E44" s="66" t="str">
        <f>IF(D44&gt;=81,"max 80h","pokračujte v dalším měsíci")</f>
        <v>pokračujte v dalším měsíci</v>
      </c>
      <c r="F44" s="66"/>
      <c r="G44" s="66"/>
      <c r="H44" s="66"/>
      <c r="I44" s="66"/>
      <c r="J44" s="66"/>
      <c r="K44" s="66"/>
      <c r="L44" s="66"/>
      <c r="M44" s="66"/>
      <c r="N44" s="66"/>
      <c r="O44" s="66"/>
      <c r="P44" s="24"/>
      <c r="Q44" s="24" t="e">
        <f t="shared" si="0"/>
        <v>#REF!</v>
      </c>
      <c r="R44" s="25" t="e">
        <f>#REF!+1</f>
        <v>#REF!</v>
      </c>
    </row>
    <row r="45" spans="3:18" x14ac:dyDescent="0.25">
      <c r="C45" s="24"/>
      <c r="D45" s="24"/>
      <c r="E45" s="24"/>
      <c r="F45" s="24"/>
      <c r="G45" s="24"/>
      <c r="H45" s="24"/>
      <c r="I45" s="24"/>
      <c r="J45" s="24"/>
      <c r="K45" s="24"/>
      <c r="L45" s="24"/>
      <c r="M45" s="24"/>
      <c r="N45" s="24"/>
      <c r="O45" s="24"/>
      <c r="P45" s="24"/>
      <c r="Q45" s="24" t="e">
        <f t="shared" si="0"/>
        <v>#REF!</v>
      </c>
      <c r="R45" s="25" t="e">
        <f t="shared" si="4"/>
        <v>#REF!</v>
      </c>
    </row>
    <row r="46" spans="3:18" x14ac:dyDescent="0.25">
      <c r="C46" s="24"/>
      <c r="D46" s="24"/>
      <c r="E46" s="24"/>
      <c r="F46" s="24"/>
      <c r="G46" s="24"/>
      <c r="H46" s="24"/>
      <c r="I46" s="24"/>
      <c r="J46" s="24"/>
      <c r="K46" s="24"/>
      <c r="L46" s="24"/>
      <c r="M46" s="24"/>
      <c r="N46" s="24"/>
      <c r="O46" s="24"/>
      <c r="P46" s="24"/>
      <c r="Q46" s="24"/>
      <c r="R46" s="24"/>
    </row>
    <row r="47" spans="3:18" x14ac:dyDescent="0.25">
      <c r="C47" s="24"/>
      <c r="D47" s="24"/>
      <c r="E47" s="24"/>
      <c r="F47" s="24"/>
      <c r="G47" s="24"/>
      <c r="H47" s="24"/>
      <c r="I47" s="24"/>
      <c r="J47" s="24"/>
      <c r="K47" s="24"/>
      <c r="L47" s="24"/>
      <c r="M47" s="24"/>
      <c r="N47" s="24"/>
      <c r="O47" s="24"/>
      <c r="P47" s="24"/>
      <c r="Q47" s="24"/>
      <c r="R47" s="24"/>
    </row>
    <row r="51" ht="9" customHeight="1" x14ac:dyDescent="0.25"/>
    <row r="58" ht="28.35" customHeight="1" x14ac:dyDescent="0.25"/>
    <row r="59" ht="21.6" customHeight="1" x14ac:dyDescent="0.25"/>
  </sheetData>
  <mergeCells count="169">
    <mergeCell ref="AF14:AG14"/>
    <mergeCell ref="AD14:AE14"/>
    <mergeCell ref="AB14:AC14"/>
    <mergeCell ref="Z14:AA14"/>
    <mergeCell ref="X14:Y14"/>
    <mergeCell ref="V14:W14"/>
    <mergeCell ref="BJ14:BK14"/>
    <mergeCell ref="BH14:BI14"/>
    <mergeCell ref="BF14:BG14"/>
    <mergeCell ref="BD14:BE14"/>
    <mergeCell ref="AP14:AQ14"/>
    <mergeCell ref="AN14:AO14"/>
    <mergeCell ref="AL14:AM14"/>
    <mergeCell ref="AJ14:AK14"/>
    <mergeCell ref="AH14:AI14"/>
    <mergeCell ref="CD14:CE14"/>
    <mergeCell ref="CB14:CC14"/>
    <mergeCell ref="BZ14:CA14"/>
    <mergeCell ref="BX14:BY14"/>
    <mergeCell ref="BV14:BW14"/>
    <mergeCell ref="BT14:BU14"/>
    <mergeCell ref="BR14:BS14"/>
    <mergeCell ref="BP14:BQ14"/>
    <mergeCell ref="BN14:BO14"/>
    <mergeCell ref="CB15:CC15"/>
    <mergeCell ref="CD15:CE15"/>
    <mergeCell ref="V16:CE16"/>
    <mergeCell ref="BR15:BS15"/>
    <mergeCell ref="BT15:BU15"/>
    <mergeCell ref="BV15:BW15"/>
    <mergeCell ref="BX15:BY15"/>
    <mergeCell ref="BZ15:CA15"/>
    <mergeCell ref="BH15:BI15"/>
    <mergeCell ref="BJ15:BK15"/>
    <mergeCell ref="BL15:BM15"/>
    <mergeCell ref="BN15:BO15"/>
    <mergeCell ref="BP15:BQ15"/>
    <mergeCell ref="AX15:AY15"/>
    <mergeCell ref="AZ15:BA15"/>
    <mergeCell ref="BB15:BC15"/>
    <mergeCell ref="BD15:BE15"/>
    <mergeCell ref="BF15:BG15"/>
    <mergeCell ref="AN15:AO15"/>
    <mergeCell ref="AP15:AQ15"/>
    <mergeCell ref="AR15:AS15"/>
    <mergeCell ref="AT15:AU15"/>
    <mergeCell ref="AV15:AW15"/>
    <mergeCell ref="BR13:BS13"/>
    <mergeCell ref="BT13:BU13"/>
    <mergeCell ref="BV13:BW13"/>
    <mergeCell ref="BX13:BY13"/>
    <mergeCell ref="BH13:BI13"/>
    <mergeCell ref="BJ13:BK13"/>
    <mergeCell ref="BL13:BM13"/>
    <mergeCell ref="V15:W15"/>
    <mergeCell ref="X15:Y15"/>
    <mergeCell ref="Z15:AA15"/>
    <mergeCell ref="AB15:AC15"/>
    <mergeCell ref="AD15:AE15"/>
    <mergeCell ref="AF15:AG15"/>
    <mergeCell ref="AH15:AI15"/>
    <mergeCell ref="AJ15:AK15"/>
    <mergeCell ref="AL15:AM15"/>
    <mergeCell ref="BN13:BO13"/>
    <mergeCell ref="BP13:BQ13"/>
    <mergeCell ref="AX13:AY13"/>
    <mergeCell ref="AZ13:BA13"/>
    <mergeCell ref="BB13:BC13"/>
    <mergeCell ref="BD13:BE13"/>
    <mergeCell ref="BF13:BG13"/>
    <mergeCell ref="BL14:BM14"/>
    <mergeCell ref="CB12:CC12"/>
    <mergeCell ref="CD12:CE12"/>
    <mergeCell ref="BZ12:CA12"/>
    <mergeCell ref="CB13:CC13"/>
    <mergeCell ref="CD13:CE13"/>
    <mergeCell ref="BZ13:CA13"/>
    <mergeCell ref="V13:W13"/>
    <mergeCell ref="X13:Y13"/>
    <mergeCell ref="Z13:AA13"/>
    <mergeCell ref="AB13:AC13"/>
    <mergeCell ref="AD13:AE13"/>
    <mergeCell ref="AF13:AG13"/>
    <mergeCell ref="AH13:AI13"/>
    <mergeCell ref="AJ13:AK13"/>
    <mergeCell ref="AL13:AM13"/>
    <mergeCell ref="AN13:AO13"/>
    <mergeCell ref="AP13:AQ13"/>
    <mergeCell ref="AR13:AS13"/>
    <mergeCell ref="AT13:AU13"/>
    <mergeCell ref="AV13:AW13"/>
    <mergeCell ref="BR12:BS12"/>
    <mergeCell ref="BT12:BU12"/>
    <mergeCell ref="BV12:BW12"/>
    <mergeCell ref="BX12:BY12"/>
    <mergeCell ref="BH12:BI12"/>
    <mergeCell ref="BJ12:BK12"/>
    <mergeCell ref="BL12:BM12"/>
    <mergeCell ref="BN12:BO12"/>
    <mergeCell ref="BP12:BQ12"/>
    <mergeCell ref="AX12:AY12"/>
    <mergeCell ref="AZ12:BA12"/>
    <mergeCell ref="BB12:BC12"/>
    <mergeCell ref="BD12:BE12"/>
    <mergeCell ref="BF12:BG12"/>
    <mergeCell ref="AN12:AO12"/>
    <mergeCell ref="AP12:AQ12"/>
    <mergeCell ref="AR12:AS12"/>
    <mergeCell ref="AT12:AU12"/>
    <mergeCell ref="AV12:AW12"/>
    <mergeCell ref="AD12:AE12"/>
    <mergeCell ref="AF12:AG12"/>
    <mergeCell ref="AH12:AI12"/>
    <mergeCell ref="AJ12:AK12"/>
    <mergeCell ref="AL12:AM12"/>
    <mergeCell ref="E44:O44"/>
    <mergeCell ref="V12:W12"/>
    <mergeCell ref="X12:Y12"/>
    <mergeCell ref="Z12:AA12"/>
    <mergeCell ref="AB12:AC12"/>
    <mergeCell ref="E39:O39"/>
    <mergeCell ref="E40:O40"/>
    <mergeCell ref="E41:O41"/>
    <mergeCell ref="E42:O42"/>
    <mergeCell ref="E43:O43"/>
    <mergeCell ref="E34:O34"/>
    <mergeCell ref="E35:O35"/>
    <mergeCell ref="E36:O36"/>
    <mergeCell ref="E37:O37"/>
    <mergeCell ref="E38:O38"/>
    <mergeCell ref="E29:O29"/>
    <mergeCell ref="E30:O30"/>
    <mergeCell ref="E31:O31"/>
    <mergeCell ref="E32:O32"/>
    <mergeCell ref="E33:O33"/>
    <mergeCell ref="E24:O24"/>
    <mergeCell ref="E25:O25"/>
    <mergeCell ref="E26:O26"/>
    <mergeCell ref="E27:O27"/>
    <mergeCell ref="C3:E3"/>
    <mergeCell ref="C4:E4"/>
    <mergeCell ref="C5:E5"/>
    <mergeCell ref="C6:E6"/>
    <mergeCell ref="C7:E7"/>
    <mergeCell ref="F5:O5"/>
    <mergeCell ref="F6:O6"/>
    <mergeCell ref="F7:O7"/>
    <mergeCell ref="F3:O3"/>
    <mergeCell ref="F4:O4"/>
    <mergeCell ref="E28:O28"/>
    <mergeCell ref="M9:O9"/>
    <mergeCell ref="C8:E8"/>
    <mergeCell ref="F8:O8"/>
    <mergeCell ref="C9:E9"/>
    <mergeCell ref="G9:K9"/>
    <mergeCell ref="E16:O16"/>
    <mergeCell ref="E17:O17"/>
    <mergeCell ref="E18:O18"/>
    <mergeCell ref="E19:O19"/>
    <mergeCell ref="E20:O20"/>
    <mergeCell ref="E21:O21"/>
    <mergeCell ref="E22:O22"/>
    <mergeCell ref="E23:O23"/>
    <mergeCell ref="E12:O12"/>
    <mergeCell ref="E13:O13"/>
    <mergeCell ref="E15:O15"/>
    <mergeCell ref="E14:O14"/>
    <mergeCell ref="C10:E10"/>
    <mergeCell ref="F10:O10"/>
  </mergeCells>
  <conditionalFormatting sqref="D44">
    <cfRule type="cellIs" dxfId="10" priority="22" operator="lessThan">
      <formula>80</formula>
    </cfRule>
    <cfRule type="cellIs" dxfId="9" priority="23" operator="greaterThan">
      <formula>81</formula>
    </cfRule>
    <cfRule type="expression" dxfId="8" priority="24">
      <formula>IF($D$44&gt;80,1,0)</formula>
    </cfRule>
  </conditionalFormatting>
  <conditionalFormatting sqref="T17:T19">
    <cfRule type="expression" dxfId="7" priority="11">
      <formula>"KDYŽ('Třídní kniha kurzu'!$F$6=""Intenzivní jazykový kurz češtiny jako druhého jazyka"";1;0"</formula>
    </cfRule>
    <cfRule type="expression" dxfId="6" priority="12">
      <formula>IF($F$6="Intenzivní jazykový kurz češtiny jako druhého jazyka",1,0)</formula>
    </cfRule>
  </conditionalFormatting>
  <conditionalFormatting sqref="T22:T26">
    <cfRule type="expression" dxfId="5" priority="10">
      <formula>IF($F$6:$O$6="Intenzivní jazykový kurz češtiny jako druhého jazyka",1,0)</formula>
    </cfRule>
  </conditionalFormatting>
  <conditionalFormatting sqref="V17:CE17 BY18:BY26 AA18:AA26 Y18:Y26 AC18:AC26 AE18:AE26 AG18:AG26 AI18:AI26 AK18:AK26 AM18:AM26 AO18:AO26 AQ18:AQ26 AS18:AS26 AU18:AU26 AW18:AW26 AY18:AY26 BA18:BA26 BC18:BC26 BE18:BE26 BG18:BG26 BI18:BI26 BK18:BK26 BM18:BM26 BO18:BO26 BQ18:BQ26 BS18:BS26 BU18:BU26 BW18:BW26 CA18:CA26 CC18:CC26 CE18:CE26 V18:W26">
    <cfRule type="expression" priority="9">
      <formula>"KDYŽ($C$14=""ano""""omluven"";$C$13=$AH$14;0)"</formula>
    </cfRule>
  </conditionalFormatting>
  <conditionalFormatting sqref="CF15:CF16">
    <cfRule type="cellIs" dxfId="4" priority="6" operator="lessThan">
      <formula>80</formula>
    </cfRule>
    <cfRule type="cellIs" dxfId="3" priority="7" operator="greaterThan">
      <formula>80</formula>
    </cfRule>
  </conditionalFormatting>
  <conditionalFormatting sqref="CF17:CF26">
    <cfRule type="cellIs" dxfId="2" priority="4" operator="lessThan">
      <formula>80</formula>
    </cfRule>
    <cfRule type="cellIs" dxfId="1" priority="5" operator="greaterThan">
      <formula>80</formula>
    </cfRule>
  </conditionalFormatting>
  <conditionalFormatting sqref="C13:O13 C15:O43 C14:E14">
    <cfRule type="expression" dxfId="0" priority="2">
      <formula>OR(WEEKDAY($Q16,2)=6,WEEKDAY($Q16,2)=7)</formula>
    </cfRule>
  </conditionalFormatting>
  <conditionalFormatting sqref="U17:U26">
    <cfRule type="cellIs" priority="1" operator="equal">
      <formula>0</formula>
    </cfRule>
  </conditionalFormatting>
  <conditionalFormatting sqref="CG17:CG26">
    <cfRule type="iconSet" priority="8">
      <iconSet iconSet="3Symbols2" showValue="0">
        <cfvo type="percent" val="0"/>
        <cfvo type="num" val="60"/>
        <cfvo type="num" val="60"/>
      </iconSet>
    </cfRule>
  </conditionalFormatting>
  <pageMargins left="0.70866141732283472" right="0.70866141732283472" top="0.74803149606299213" bottom="0.74803149606299213" header="0.31496062992125984" footer="0.31496062992125984"/>
  <pageSetup paperSize="9" orientation="landscape" r:id="rId1"/>
  <headerFooter>
    <oddHeader>&amp;C&amp;G</oddHeader>
  </headerFooter>
  <legacyDrawing r:id="rId2"/>
  <legacyDrawingHF r:id="rId3"/>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100-000000000000}">
          <x14:formula1>
            <xm:f>List2!$N$6:$N$8</xm:f>
          </x14:formula1>
          <xm:sqref>D13:D43 V15:V16 AN15 X15 Z15 AB15 AD15 AF15 AH15 AJ15 AL15 AP15 AR15 AT15 AV15 AX15 AZ15 BB15 BD15 BF15 BH15 BJ15 BL15 BN15 BP15 BR15 BT15 BV15 BX15 BZ15 CB15 CD15</xm:sqref>
        </x14:dataValidation>
        <x14:dataValidation type="list" allowBlank="1" showInputMessage="1" showErrorMessage="1" xr:uid="{00000000-0002-0000-0100-000001000000}">
          <x14:formula1>
            <xm:f>List2!$B$8:$B$10</xm:f>
          </x14:formula1>
          <xm:sqref>F4:O4</xm:sqref>
        </x14:dataValidation>
        <x14:dataValidation type="list" allowBlank="1" showInputMessage="1" showErrorMessage="1" xr:uid="{00000000-0002-0000-0100-000002000000}">
          <x14:formula1>
            <xm:f>List2!$N$2:$N$4</xm:f>
          </x14:formula1>
          <xm:sqref>V17:V26 CD17:CD26 CB17:CB26 BZ17:BZ26 BX17:BX26 BV17:BV26 BT17:BT26 BR17:BR26 BP17:BP26 BN17:BN26 BL17:BL26 BJ17:BJ26 BH17:BH26 BF17:BF26 BD17:BD26 BB17:BB26 AZ17:AZ26 AX17:AX26 AV17:AV26 AT17:AT26 AR17:AR26 AP17:AP26 AN17:AN26 AL17:AL26 AJ17:AJ26 AH17:AH26 AF17:AF26 AD17:AD26 AB17:AB26 X17:X26 Z17:Z26</xm:sqref>
        </x14:dataValidation>
        <x14:dataValidation type="list" operator="equal" allowBlank="1" showInputMessage="1" showErrorMessage="1" xr:uid="{00000000-0002-0000-0100-000003000000}">
          <x14:formula1>
            <xm:f>List2!$Q$2:$Q$110</xm:f>
          </x14:formula1>
          <xm:sqref>V13 X13 Z13 AB13 AD13 AF13 AH13 AJ13 AL13 AN13 AP13 AR13 AT13 AV13 AX13 AZ13 BB13 BD13 BF13 BH13 BJ13 BL13 BN13 BP13 BR13 BT13 BV13 BX13 BZ13 CB13 CD13</xm:sqref>
        </x14:dataValidation>
        <x14:dataValidation type="list" allowBlank="1" showInputMessage="1" showErrorMessage="1" xr:uid="{00000000-0002-0000-0100-000004000000}">
          <x14:formula1>
            <xm:f>List2!$Q$2:$Q$110</xm:f>
          </x14:formula1>
          <xm:sqref>G9:K9 M9:O9</xm:sqref>
        </x14:dataValidation>
        <x14:dataValidation type="list" allowBlank="1" showInputMessage="1" showErrorMessage="1" xr:uid="{00000000-0002-0000-0100-000005000000}">
          <x14:formula1>
            <xm:f>List2!$N$18:$N$21</xm:f>
          </x14:formula1>
          <xm:sqref>W17:W26 Y17:Y26 AA17:AA26 AC17:AC26 AE17:AE26 AG17:AG26 AI17:AI26 AK17:AK26 AM17:AM26 AO17:AO26 AQ17:AQ26 AS17:AS26 AU17:AU26 AW17:AW26 AY17:AY26 BA17:BA26 BC17:BC26 BE17:BE26 BG17:BG26 BI17:BI26 BK17:BK26 BM17:BM26 BO17 BO17:BO26 BQ17:BQ26 BS17:BS26 BU17:BU26 BW17:BW26 BY17:BY26 CA17:CA26 CC17:CC26 CE17:CE26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B13"/>
  <sheetViews>
    <sheetView workbookViewId="0">
      <selection activeCell="F8" sqref="F8"/>
    </sheetView>
  </sheetViews>
  <sheetFormatPr defaultRowHeight="15" x14ac:dyDescent="0.25"/>
  <cols>
    <col min="2" max="2" width="22.42578125" customWidth="1"/>
  </cols>
  <sheetData>
    <row r="3" spans="1:2" x14ac:dyDescent="0.25">
      <c r="B3" s="4" t="s">
        <v>69</v>
      </c>
    </row>
    <row r="4" spans="1:2" x14ac:dyDescent="0.25">
      <c r="A4">
        <v>1</v>
      </c>
      <c r="B4" s="3"/>
    </row>
    <row r="5" spans="1:2" x14ac:dyDescent="0.25">
      <c r="A5">
        <v>2</v>
      </c>
      <c r="B5" s="3"/>
    </row>
    <row r="6" spans="1:2" x14ac:dyDescent="0.25">
      <c r="A6">
        <v>3</v>
      </c>
      <c r="B6" s="3"/>
    </row>
    <row r="7" spans="1:2" x14ac:dyDescent="0.25">
      <c r="A7">
        <v>4</v>
      </c>
      <c r="B7" s="3"/>
    </row>
    <row r="8" spans="1:2" x14ac:dyDescent="0.25">
      <c r="A8">
        <v>5</v>
      </c>
      <c r="B8" s="3"/>
    </row>
    <row r="9" spans="1:2" x14ac:dyDescent="0.25">
      <c r="A9">
        <v>6</v>
      </c>
      <c r="B9" s="3"/>
    </row>
    <row r="10" spans="1:2" x14ac:dyDescent="0.25">
      <c r="A10">
        <v>7</v>
      </c>
      <c r="B10" s="3"/>
    </row>
    <row r="11" spans="1:2" x14ac:dyDescent="0.25">
      <c r="A11">
        <v>8</v>
      </c>
      <c r="B11" s="3"/>
    </row>
    <row r="12" spans="1:2" x14ac:dyDescent="0.25">
      <c r="A12">
        <v>9</v>
      </c>
      <c r="B12" s="3"/>
    </row>
    <row r="13" spans="1:2" x14ac:dyDescent="0.25">
      <c r="A13">
        <v>10</v>
      </c>
      <c r="B13" s="3"/>
    </row>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Q111"/>
  <sheetViews>
    <sheetView workbookViewId="0">
      <selection activeCell="O5" sqref="O5"/>
    </sheetView>
  </sheetViews>
  <sheetFormatPr defaultRowHeight="15" x14ac:dyDescent="0.25"/>
  <cols>
    <col min="2" max="2" width="11.42578125" customWidth="1"/>
    <col min="3" max="3" width="11.140625" customWidth="1"/>
    <col min="17" max="17" width="10.140625" bestFit="1" customWidth="1"/>
  </cols>
  <sheetData>
    <row r="2" spans="2:17" x14ac:dyDescent="0.25">
      <c r="N2" t="s">
        <v>70</v>
      </c>
      <c r="Q2" s="1">
        <v>44743</v>
      </c>
    </row>
    <row r="3" spans="2:17" x14ac:dyDescent="0.25">
      <c r="B3" t="s">
        <v>14</v>
      </c>
      <c r="N3" t="s">
        <v>71</v>
      </c>
      <c r="Q3" s="1">
        <f>WORKDAY(Q2,1,0)</f>
        <v>44746</v>
      </c>
    </row>
    <row r="4" spans="2:17" x14ac:dyDescent="0.25">
      <c r="B4" t="s">
        <v>72</v>
      </c>
      <c r="N4" t="s">
        <v>73</v>
      </c>
      <c r="Q4" s="1">
        <f t="shared" ref="Q4:Q67" si="0">WORKDAY(Q3,1,0)</f>
        <v>44747</v>
      </c>
    </row>
    <row r="5" spans="2:17" x14ac:dyDescent="0.25">
      <c r="B5" t="s">
        <v>74</v>
      </c>
      <c r="N5">
        <v>1</v>
      </c>
      <c r="Q5" s="1">
        <f t="shared" si="0"/>
        <v>44748</v>
      </c>
    </row>
    <row r="6" spans="2:17" x14ac:dyDescent="0.25">
      <c r="B6" t="s">
        <v>75</v>
      </c>
      <c r="N6">
        <v>2</v>
      </c>
      <c r="Q6" s="1">
        <f t="shared" si="0"/>
        <v>44749</v>
      </c>
    </row>
    <row r="7" spans="2:17" x14ac:dyDescent="0.25">
      <c r="N7">
        <v>3</v>
      </c>
      <c r="Q7" s="1">
        <f t="shared" si="0"/>
        <v>44750</v>
      </c>
    </row>
    <row r="8" spans="2:17" x14ac:dyDescent="0.25">
      <c r="B8" t="s">
        <v>76</v>
      </c>
      <c r="N8">
        <v>4</v>
      </c>
      <c r="Q8" s="1">
        <f t="shared" si="0"/>
        <v>44753</v>
      </c>
    </row>
    <row r="9" spans="2:17" x14ac:dyDescent="0.25">
      <c r="B9" t="s">
        <v>77</v>
      </c>
      <c r="N9">
        <v>5</v>
      </c>
      <c r="Q9" s="1">
        <f t="shared" si="0"/>
        <v>44754</v>
      </c>
    </row>
    <row r="10" spans="2:17" x14ac:dyDescent="0.25">
      <c r="B10" t="s">
        <v>78</v>
      </c>
      <c r="N10">
        <v>6</v>
      </c>
      <c r="Q10" s="1">
        <f t="shared" si="0"/>
        <v>44755</v>
      </c>
    </row>
    <row r="11" spans="2:17" x14ac:dyDescent="0.25">
      <c r="B11" t="s">
        <v>79</v>
      </c>
      <c r="Q11" s="1">
        <f t="shared" si="0"/>
        <v>44756</v>
      </c>
    </row>
    <row r="12" spans="2:17" x14ac:dyDescent="0.25">
      <c r="B12" t="s">
        <v>80</v>
      </c>
      <c r="Q12" s="1">
        <f t="shared" si="0"/>
        <v>44757</v>
      </c>
    </row>
    <row r="13" spans="2:17" x14ac:dyDescent="0.25">
      <c r="N13">
        <v>100</v>
      </c>
      <c r="Q13" s="1">
        <f t="shared" si="0"/>
        <v>44760</v>
      </c>
    </row>
    <row r="14" spans="2:17" x14ac:dyDescent="0.25">
      <c r="B14" t="s">
        <v>12</v>
      </c>
      <c r="Q14" s="1">
        <f t="shared" si="0"/>
        <v>44761</v>
      </c>
    </row>
    <row r="15" spans="2:17" x14ac:dyDescent="0.25">
      <c r="B15" t="s">
        <v>81</v>
      </c>
      <c r="Q15" s="1">
        <f t="shared" si="0"/>
        <v>44762</v>
      </c>
    </row>
    <row r="16" spans="2:17" x14ac:dyDescent="0.25">
      <c r="Q16" s="1">
        <f t="shared" si="0"/>
        <v>44763</v>
      </c>
    </row>
    <row r="17" spans="2:17" x14ac:dyDescent="0.25">
      <c r="B17" s="1">
        <v>44652</v>
      </c>
      <c r="C17" s="1">
        <v>44652</v>
      </c>
      <c r="Q17" s="1">
        <f t="shared" si="0"/>
        <v>44764</v>
      </c>
    </row>
    <row r="18" spans="2:17" x14ac:dyDescent="0.25">
      <c r="B18" s="1">
        <v>44655</v>
      </c>
      <c r="C18" s="1">
        <v>44659</v>
      </c>
      <c r="N18">
        <v>0</v>
      </c>
      <c r="Q18" s="1">
        <f t="shared" si="0"/>
        <v>44767</v>
      </c>
    </row>
    <row r="19" spans="2:17" x14ac:dyDescent="0.25">
      <c r="B19" s="1">
        <v>44662</v>
      </c>
      <c r="C19" s="1">
        <v>44666</v>
      </c>
      <c r="N19">
        <v>2</v>
      </c>
      <c r="Q19" s="1">
        <f t="shared" si="0"/>
        <v>44768</v>
      </c>
    </row>
    <row r="20" spans="2:17" x14ac:dyDescent="0.25">
      <c r="B20" s="1">
        <v>44669</v>
      </c>
      <c r="C20" s="1">
        <v>44673</v>
      </c>
      <c r="N20">
        <v>3</v>
      </c>
      <c r="Q20" s="1">
        <f t="shared" si="0"/>
        <v>44769</v>
      </c>
    </row>
    <row r="21" spans="2:17" x14ac:dyDescent="0.25">
      <c r="B21" s="1">
        <v>44676</v>
      </c>
      <c r="C21" s="1">
        <v>44680</v>
      </c>
      <c r="N21">
        <v>4</v>
      </c>
      <c r="Q21" s="1">
        <f t="shared" si="0"/>
        <v>44770</v>
      </c>
    </row>
    <row r="22" spans="2:17" x14ac:dyDescent="0.25">
      <c r="B22" s="1">
        <v>44683</v>
      </c>
      <c r="C22" s="1">
        <v>44687</v>
      </c>
      <c r="Q22" s="1">
        <f t="shared" si="0"/>
        <v>44771</v>
      </c>
    </row>
    <row r="23" spans="2:17" x14ac:dyDescent="0.25">
      <c r="B23" s="1">
        <v>44690</v>
      </c>
      <c r="C23" s="1">
        <v>44694</v>
      </c>
      <c r="Q23" s="1">
        <f t="shared" si="0"/>
        <v>44774</v>
      </c>
    </row>
    <row r="24" spans="2:17" x14ac:dyDescent="0.25">
      <c r="B24" s="1">
        <v>44697</v>
      </c>
      <c r="C24" s="1">
        <v>44701</v>
      </c>
      <c r="Q24" s="1">
        <f t="shared" si="0"/>
        <v>44775</v>
      </c>
    </row>
    <row r="25" spans="2:17" x14ac:dyDescent="0.25">
      <c r="B25" s="1">
        <v>44704</v>
      </c>
      <c r="C25" s="1">
        <v>44708</v>
      </c>
      <c r="Q25" s="1">
        <f t="shared" si="0"/>
        <v>44776</v>
      </c>
    </row>
    <row r="26" spans="2:17" x14ac:dyDescent="0.25">
      <c r="B26" s="1">
        <v>44711</v>
      </c>
      <c r="C26" s="1">
        <v>44715</v>
      </c>
      <c r="Q26" s="1">
        <f t="shared" si="0"/>
        <v>44777</v>
      </c>
    </row>
    <row r="27" spans="2:17" x14ac:dyDescent="0.25">
      <c r="B27" s="1">
        <v>44718</v>
      </c>
      <c r="C27" s="1">
        <v>44722</v>
      </c>
      <c r="Q27" s="1">
        <f t="shared" si="0"/>
        <v>44778</v>
      </c>
    </row>
    <row r="28" spans="2:17" x14ac:dyDescent="0.25">
      <c r="B28" s="1">
        <v>44725</v>
      </c>
      <c r="C28" s="1">
        <v>44729</v>
      </c>
      <c r="Q28" s="1">
        <f t="shared" si="0"/>
        <v>44781</v>
      </c>
    </row>
    <row r="29" spans="2:17" x14ac:dyDescent="0.25">
      <c r="B29" s="1">
        <v>44732</v>
      </c>
      <c r="C29" s="1">
        <v>44736</v>
      </c>
      <c r="Q29" s="1">
        <f t="shared" si="0"/>
        <v>44782</v>
      </c>
    </row>
    <row r="30" spans="2:17" x14ac:dyDescent="0.25">
      <c r="B30" s="1">
        <v>44739</v>
      </c>
      <c r="C30" s="1">
        <v>44743</v>
      </c>
      <c r="Q30" s="1">
        <f t="shared" si="0"/>
        <v>44783</v>
      </c>
    </row>
    <row r="31" spans="2:17" x14ac:dyDescent="0.25">
      <c r="B31" s="1">
        <v>44746</v>
      </c>
      <c r="C31" s="1">
        <v>44750</v>
      </c>
      <c r="Q31" s="1">
        <f t="shared" si="0"/>
        <v>44784</v>
      </c>
    </row>
    <row r="32" spans="2:17" x14ac:dyDescent="0.25">
      <c r="B32" s="1">
        <v>44753</v>
      </c>
      <c r="C32" s="1">
        <v>44757</v>
      </c>
      <c r="Q32" s="1">
        <f t="shared" si="0"/>
        <v>44785</v>
      </c>
    </row>
    <row r="33" spans="2:17" x14ac:dyDescent="0.25">
      <c r="B33" s="1">
        <v>44760</v>
      </c>
      <c r="C33" s="1">
        <v>44764</v>
      </c>
      <c r="Q33" s="1">
        <f t="shared" si="0"/>
        <v>44788</v>
      </c>
    </row>
    <row r="34" spans="2:17" x14ac:dyDescent="0.25">
      <c r="B34" s="1">
        <v>44767</v>
      </c>
      <c r="C34" s="1">
        <v>44771</v>
      </c>
      <c r="Q34" s="1">
        <f t="shared" si="0"/>
        <v>44789</v>
      </c>
    </row>
    <row r="35" spans="2:17" x14ac:dyDescent="0.25">
      <c r="B35" s="1">
        <v>44774</v>
      </c>
      <c r="C35" s="1">
        <v>44778</v>
      </c>
      <c r="Q35" s="1">
        <f t="shared" si="0"/>
        <v>44790</v>
      </c>
    </row>
    <row r="36" spans="2:17" x14ac:dyDescent="0.25">
      <c r="B36" s="1">
        <v>44781</v>
      </c>
      <c r="C36" s="1">
        <v>44785</v>
      </c>
      <c r="Q36" s="1">
        <f t="shared" si="0"/>
        <v>44791</v>
      </c>
    </row>
    <row r="37" spans="2:17" x14ac:dyDescent="0.25">
      <c r="B37" s="1">
        <v>44788</v>
      </c>
      <c r="C37" s="1">
        <v>44792</v>
      </c>
      <c r="Q37" s="1">
        <f t="shared" si="0"/>
        <v>44792</v>
      </c>
    </row>
    <row r="38" spans="2:17" x14ac:dyDescent="0.25">
      <c r="B38" s="1">
        <v>44795</v>
      </c>
      <c r="C38" s="1">
        <v>44799</v>
      </c>
      <c r="Q38" s="1">
        <f t="shared" si="0"/>
        <v>44795</v>
      </c>
    </row>
    <row r="39" spans="2:17" x14ac:dyDescent="0.25">
      <c r="B39" s="1">
        <v>44802</v>
      </c>
      <c r="C39" s="1">
        <v>44804</v>
      </c>
      <c r="Q39" s="1">
        <f t="shared" si="0"/>
        <v>44796</v>
      </c>
    </row>
    <row r="40" spans="2:17" x14ac:dyDescent="0.25">
      <c r="B40" s="1"/>
      <c r="Q40" s="1">
        <f t="shared" si="0"/>
        <v>44797</v>
      </c>
    </row>
    <row r="41" spans="2:17" x14ac:dyDescent="0.25">
      <c r="B41" s="1"/>
      <c r="Q41" s="1">
        <f t="shared" si="0"/>
        <v>44798</v>
      </c>
    </row>
    <row r="42" spans="2:17" x14ac:dyDescent="0.25">
      <c r="B42" s="1"/>
      <c r="Q42" s="1">
        <f t="shared" si="0"/>
        <v>44799</v>
      </c>
    </row>
    <row r="43" spans="2:17" x14ac:dyDescent="0.25">
      <c r="B43" s="1"/>
      <c r="Q43" s="1">
        <f t="shared" si="0"/>
        <v>44802</v>
      </c>
    </row>
    <row r="44" spans="2:17" x14ac:dyDescent="0.25">
      <c r="Q44" s="1">
        <f t="shared" si="0"/>
        <v>44803</v>
      </c>
    </row>
    <row r="45" spans="2:17" x14ac:dyDescent="0.25">
      <c r="Q45" s="1">
        <f t="shared" si="0"/>
        <v>44804</v>
      </c>
    </row>
    <row r="46" spans="2:17" x14ac:dyDescent="0.25">
      <c r="Q46" s="1">
        <f t="shared" si="0"/>
        <v>44805</v>
      </c>
    </row>
    <row r="47" spans="2:17" x14ac:dyDescent="0.25">
      <c r="Q47" s="1">
        <f t="shared" si="0"/>
        <v>44806</v>
      </c>
    </row>
    <row r="48" spans="2:17" x14ac:dyDescent="0.25">
      <c r="Q48" s="1">
        <f t="shared" si="0"/>
        <v>44809</v>
      </c>
    </row>
    <row r="49" spans="17:17" x14ac:dyDescent="0.25">
      <c r="Q49" s="1">
        <f t="shared" si="0"/>
        <v>44810</v>
      </c>
    </row>
    <row r="50" spans="17:17" x14ac:dyDescent="0.25">
      <c r="Q50" s="1">
        <f t="shared" si="0"/>
        <v>44811</v>
      </c>
    </row>
    <row r="51" spans="17:17" x14ac:dyDescent="0.25">
      <c r="Q51" s="1">
        <f t="shared" si="0"/>
        <v>44812</v>
      </c>
    </row>
    <row r="52" spans="17:17" x14ac:dyDescent="0.25">
      <c r="Q52" s="1">
        <f t="shared" si="0"/>
        <v>44813</v>
      </c>
    </row>
    <row r="53" spans="17:17" x14ac:dyDescent="0.25">
      <c r="Q53" s="1">
        <f t="shared" si="0"/>
        <v>44816</v>
      </c>
    </row>
    <row r="54" spans="17:17" x14ac:dyDescent="0.25">
      <c r="Q54" s="1">
        <f t="shared" si="0"/>
        <v>44817</v>
      </c>
    </row>
    <row r="55" spans="17:17" x14ac:dyDescent="0.25">
      <c r="Q55" s="1">
        <f t="shared" si="0"/>
        <v>44818</v>
      </c>
    </row>
    <row r="56" spans="17:17" x14ac:dyDescent="0.25">
      <c r="Q56" s="1">
        <f t="shared" si="0"/>
        <v>44819</v>
      </c>
    </row>
    <row r="57" spans="17:17" x14ac:dyDescent="0.25">
      <c r="Q57" s="1">
        <f t="shared" si="0"/>
        <v>44820</v>
      </c>
    </row>
    <row r="58" spans="17:17" x14ac:dyDescent="0.25">
      <c r="Q58" s="1">
        <f t="shared" si="0"/>
        <v>44823</v>
      </c>
    </row>
    <row r="59" spans="17:17" x14ac:dyDescent="0.25">
      <c r="Q59" s="1">
        <f t="shared" si="0"/>
        <v>44824</v>
      </c>
    </row>
    <row r="60" spans="17:17" x14ac:dyDescent="0.25">
      <c r="Q60" s="1">
        <f t="shared" si="0"/>
        <v>44825</v>
      </c>
    </row>
    <row r="61" spans="17:17" x14ac:dyDescent="0.25">
      <c r="Q61" s="1">
        <f t="shared" si="0"/>
        <v>44826</v>
      </c>
    </row>
    <row r="62" spans="17:17" x14ac:dyDescent="0.25">
      <c r="Q62" s="1">
        <f t="shared" si="0"/>
        <v>44827</v>
      </c>
    </row>
    <row r="63" spans="17:17" x14ac:dyDescent="0.25">
      <c r="Q63" s="1">
        <f t="shared" si="0"/>
        <v>44830</v>
      </c>
    </row>
    <row r="64" spans="17:17" x14ac:dyDescent="0.25">
      <c r="Q64" s="1">
        <f t="shared" si="0"/>
        <v>44831</v>
      </c>
    </row>
    <row r="65" spans="17:17" x14ac:dyDescent="0.25">
      <c r="Q65" s="1">
        <f t="shared" si="0"/>
        <v>44832</v>
      </c>
    </row>
    <row r="66" spans="17:17" x14ac:dyDescent="0.25">
      <c r="Q66" s="1">
        <f t="shared" si="0"/>
        <v>44833</v>
      </c>
    </row>
    <row r="67" spans="17:17" x14ac:dyDescent="0.25">
      <c r="Q67" s="1">
        <f t="shared" si="0"/>
        <v>44834</v>
      </c>
    </row>
    <row r="68" spans="17:17" x14ac:dyDescent="0.25">
      <c r="Q68" s="1">
        <f t="shared" ref="Q68:Q110" si="1">WORKDAY(Q67,1,0)</f>
        <v>44837</v>
      </c>
    </row>
    <row r="69" spans="17:17" x14ac:dyDescent="0.25">
      <c r="Q69" s="1">
        <f t="shared" si="1"/>
        <v>44838</v>
      </c>
    </row>
    <row r="70" spans="17:17" x14ac:dyDescent="0.25">
      <c r="Q70" s="1">
        <f t="shared" si="1"/>
        <v>44839</v>
      </c>
    </row>
    <row r="71" spans="17:17" x14ac:dyDescent="0.25">
      <c r="Q71" s="1">
        <f t="shared" si="1"/>
        <v>44840</v>
      </c>
    </row>
    <row r="72" spans="17:17" x14ac:dyDescent="0.25">
      <c r="Q72" s="1">
        <f t="shared" si="1"/>
        <v>44841</v>
      </c>
    </row>
    <row r="73" spans="17:17" x14ac:dyDescent="0.25">
      <c r="Q73" s="1">
        <f t="shared" si="1"/>
        <v>44844</v>
      </c>
    </row>
    <row r="74" spans="17:17" x14ac:dyDescent="0.25">
      <c r="Q74" s="1">
        <f t="shared" si="1"/>
        <v>44845</v>
      </c>
    </row>
    <row r="75" spans="17:17" x14ac:dyDescent="0.25">
      <c r="Q75" s="1">
        <f t="shared" si="1"/>
        <v>44846</v>
      </c>
    </row>
    <row r="76" spans="17:17" x14ac:dyDescent="0.25">
      <c r="Q76" s="1">
        <f t="shared" si="1"/>
        <v>44847</v>
      </c>
    </row>
    <row r="77" spans="17:17" x14ac:dyDescent="0.25">
      <c r="Q77" s="1">
        <f t="shared" si="1"/>
        <v>44848</v>
      </c>
    </row>
    <row r="78" spans="17:17" x14ac:dyDescent="0.25">
      <c r="Q78" s="1">
        <f t="shared" si="1"/>
        <v>44851</v>
      </c>
    </row>
    <row r="79" spans="17:17" x14ac:dyDescent="0.25">
      <c r="Q79" s="1">
        <f t="shared" si="1"/>
        <v>44852</v>
      </c>
    </row>
    <row r="80" spans="17:17" x14ac:dyDescent="0.25">
      <c r="Q80" s="1">
        <f t="shared" si="1"/>
        <v>44853</v>
      </c>
    </row>
    <row r="81" spans="17:17" x14ac:dyDescent="0.25">
      <c r="Q81" s="1">
        <f t="shared" si="1"/>
        <v>44854</v>
      </c>
    </row>
    <row r="82" spans="17:17" x14ac:dyDescent="0.25">
      <c r="Q82" s="1">
        <f t="shared" si="1"/>
        <v>44855</v>
      </c>
    </row>
    <row r="83" spans="17:17" x14ac:dyDescent="0.25">
      <c r="Q83" s="1">
        <f t="shared" si="1"/>
        <v>44858</v>
      </c>
    </row>
    <row r="84" spans="17:17" x14ac:dyDescent="0.25">
      <c r="Q84" s="1">
        <f t="shared" si="1"/>
        <v>44859</v>
      </c>
    </row>
    <row r="85" spans="17:17" x14ac:dyDescent="0.25">
      <c r="Q85" s="1">
        <f t="shared" si="1"/>
        <v>44860</v>
      </c>
    </row>
    <row r="86" spans="17:17" x14ac:dyDescent="0.25">
      <c r="Q86" s="1">
        <f t="shared" si="1"/>
        <v>44861</v>
      </c>
    </row>
    <row r="87" spans="17:17" x14ac:dyDescent="0.25">
      <c r="Q87" s="1">
        <f t="shared" si="1"/>
        <v>44862</v>
      </c>
    </row>
    <row r="88" spans="17:17" x14ac:dyDescent="0.25">
      <c r="Q88" s="1">
        <f t="shared" si="1"/>
        <v>44865</v>
      </c>
    </row>
    <row r="89" spans="17:17" x14ac:dyDescent="0.25">
      <c r="Q89" s="1">
        <f t="shared" si="1"/>
        <v>44866</v>
      </c>
    </row>
    <row r="90" spans="17:17" x14ac:dyDescent="0.25">
      <c r="Q90" s="1">
        <f t="shared" si="1"/>
        <v>44867</v>
      </c>
    </row>
    <row r="91" spans="17:17" x14ac:dyDescent="0.25">
      <c r="Q91" s="1">
        <f t="shared" si="1"/>
        <v>44868</v>
      </c>
    </row>
    <row r="92" spans="17:17" x14ac:dyDescent="0.25">
      <c r="Q92" s="1">
        <f t="shared" si="1"/>
        <v>44869</v>
      </c>
    </row>
    <row r="93" spans="17:17" x14ac:dyDescent="0.25">
      <c r="Q93" s="1">
        <f t="shared" si="1"/>
        <v>44872</v>
      </c>
    </row>
    <row r="94" spans="17:17" x14ac:dyDescent="0.25">
      <c r="Q94" s="1">
        <f t="shared" si="1"/>
        <v>44873</v>
      </c>
    </row>
    <row r="95" spans="17:17" x14ac:dyDescent="0.25">
      <c r="Q95" s="1">
        <f t="shared" si="1"/>
        <v>44874</v>
      </c>
    </row>
    <row r="96" spans="17:17" x14ac:dyDescent="0.25">
      <c r="Q96" s="1">
        <f t="shared" si="1"/>
        <v>44875</v>
      </c>
    </row>
    <row r="97" spans="17:17" x14ac:dyDescent="0.25">
      <c r="Q97" s="1">
        <f t="shared" si="1"/>
        <v>44876</v>
      </c>
    </row>
    <row r="98" spans="17:17" x14ac:dyDescent="0.25">
      <c r="Q98" s="1">
        <f t="shared" si="1"/>
        <v>44879</v>
      </c>
    </row>
    <row r="99" spans="17:17" x14ac:dyDescent="0.25">
      <c r="Q99" s="1">
        <f t="shared" si="1"/>
        <v>44880</v>
      </c>
    </row>
    <row r="100" spans="17:17" x14ac:dyDescent="0.25">
      <c r="Q100" s="1">
        <f t="shared" si="1"/>
        <v>44881</v>
      </c>
    </row>
    <row r="101" spans="17:17" x14ac:dyDescent="0.25">
      <c r="Q101" s="1">
        <f t="shared" si="1"/>
        <v>44882</v>
      </c>
    </row>
    <row r="102" spans="17:17" x14ac:dyDescent="0.25">
      <c r="Q102" s="1">
        <f t="shared" si="1"/>
        <v>44883</v>
      </c>
    </row>
    <row r="103" spans="17:17" x14ac:dyDescent="0.25">
      <c r="Q103" s="1">
        <f t="shared" si="1"/>
        <v>44886</v>
      </c>
    </row>
    <row r="104" spans="17:17" x14ac:dyDescent="0.25">
      <c r="Q104" s="1">
        <f t="shared" si="1"/>
        <v>44887</v>
      </c>
    </row>
    <row r="105" spans="17:17" x14ac:dyDescent="0.25">
      <c r="Q105" s="1">
        <f t="shared" si="1"/>
        <v>44888</v>
      </c>
    </row>
    <row r="106" spans="17:17" x14ac:dyDescent="0.25">
      <c r="Q106" s="1">
        <f t="shared" si="1"/>
        <v>44889</v>
      </c>
    </row>
    <row r="107" spans="17:17" x14ac:dyDescent="0.25">
      <c r="Q107" s="1">
        <f t="shared" si="1"/>
        <v>44890</v>
      </c>
    </row>
    <row r="108" spans="17:17" x14ac:dyDescent="0.25">
      <c r="Q108" s="1">
        <f t="shared" si="1"/>
        <v>44893</v>
      </c>
    </row>
    <row r="109" spans="17:17" x14ac:dyDescent="0.25">
      <c r="Q109" s="1">
        <f t="shared" si="1"/>
        <v>44894</v>
      </c>
    </row>
    <row r="110" spans="17:17" x14ac:dyDescent="0.25">
      <c r="Q110" s="1">
        <f t="shared" si="1"/>
        <v>44895</v>
      </c>
    </row>
    <row r="111" spans="17:17" x14ac:dyDescent="0.25">
      <c r="Q111" s="1"/>
    </row>
  </sheetData>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DE555DBE4656848825F334BF195EA0E" ma:contentTypeVersion="13" ma:contentTypeDescription="Vytvoří nový dokument" ma:contentTypeScope="" ma:versionID="4b63356d93e6a0d45e1bb99254c9fd34">
  <xsd:schema xmlns:xsd="http://www.w3.org/2001/XMLSchema" xmlns:xs="http://www.w3.org/2001/XMLSchema" xmlns:p="http://schemas.microsoft.com/office/2006/metadata/properties" xmlns:ns2="7c980470-45a7-4967-bccf-0a3926623d34" xmlns:ns3="54b3e070-48d0-4c03-aa4f-6bd149cfd579" targetNamespace="http://schemas.microsoft.com/office/2006/metadata/properties" ma:root="true" ma:fieldsID="1d809e4ca54947075875810f6e867853" ns2:_="" ns3:_="">
    <xsd:import namespace="7c980470-45a7-4967-bccf-0a3926623d34"/>
    <xsd:import namespace="54b3e070-48d0-4c03-aa4f-6bd149cfd57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980470-45a7-4967-bccf-0a3926623d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b3e070-48d0-4c03-aa4f-6bd149cfd579" elementFormDefault="qualified">
    <xsd:import namespace="http://schemas.microsoft.com/office/2006/documentManagement/types"/>
    <xsd:import namespace="http://schemas.microsoft.com/office/infopath/2007/PartnerControls"/>
    <xsd:element name="SharedWithUsers" ma:index="10"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D0883D-A8E0-4523-9936-76ABCD9641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980470-45a7-4967-bccf-0a3926623d34"/>
    <ds:schemaRef ds:uri="54b3e070-48d0-4c03-aa4f-6bd149cfd5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AB69AE2-60D3-4313-B482-963860EBA8A7}">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B090F165-8CF6-4506-B0EE-E65FB11E943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Návod</vt:lpstr>
      <vt:lpstr>Záznam kurzu</vt:lpstr>
      <vt:lpstr>Pomocný_seznam</vt:lpstr>
      <vt:lpstr>List2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2022-07-21T09:34:30Z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0x010100DDE555DBE4656848825F334BF195EA0E</vt:lpwstr>
  </property>
</Properties>
</file>