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Formuláře vyúčtování 2021\"/>
    </mc:Choice>
  </mc:AlternateContent>
  <xr:revisionPtr revIDLastSave="0" documentId="13_ncr:1_{1C063C74-3FEB-44F9-9F23-DED25CD402CA}" xr6:coauthVersionLast="47" xr6:coauthVersionMax="47" xr10:uidLastSave="{00000000-0000-0000-0000-000000000000}"/>
  <bookViews>
    <workbookView xWindow="-108" yWindow="-108" windowWidth="23256" windowHeight="12456" tabRatio="891" activeTab="3" xr2:uid="{00000000-000D-0000-FFFF-FFFF00000000}"/>
  </bookViews>
  <sheets>
    <sheet name="D1-Úvodní list" sheetId="1" r:id="rId1"/>
    <sheet name="D3a-Součtová tabulka" sheetId="14" state="hidden" r:id="rId2"/>
    <sheet name="D2-Přehled zdrojů financování" sheetId="32" r:id="rId3"/>
    <sheet name="D3-Součtová tabulka" sheetId="28" r:id="rId4"/>
    <sheet name="D4-Přehled o úhradách plateb" sheetId="25" r:id="rId5"/>
    <sheet name="D5-Osobní náklady" sheetId="31" r:id="rId6"/>
    <sheet name="D6-Tábory" sheetId="30" r:id="rId7"/>
  </sheets>
  <definedNames>
    <definedName name="_xlnm.Print_Area" localSheetId="0">'D1-Úvodní list'!$A$1:$I$49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06" i="25" l="1"/>
  <c r="D31" i="32"/>
  <c r="D16" i="32"/>
  <c r="D13" i="32"/>
  <c r="D6" i="32"/>
  <c r="L172" i="30" l="1"/>
  <c r="M170" i="30"/>
  <c r="I170" i="30"/>
  <c r="M169" i="30"/>
  <c r="I169" i="30"/>
  <c r="M168" i="30"/>
  <c r="I168" i="30"/>
  <c r="M167" i="30"/>
  <c r="I167" i="30"/>
  <c r="M166" i="30"/>
  <c r="I166" i="30"/>
  <c r="M165" i="30"/>
  <c r="I165" i="30"/>
  <c r="M164" i="30"/>
  <c r="I164" i="30"/>
  <c r="M163" i="30"/>
  <c r="I163" i="30"/>
  <c r="M162" i="30"/>
  <c r="I162" i="30"/>
  <c r="M161" i="30"/>
  <c r="I161" i="30"/>
  <c r="M160" i="30"/>
  <c r="I160" i="30"/>
  <c r="M159" i="30"/>
  <c r="I159" i="30"/>
  <c r="M158" i="30"/>
  <c r="I158" i="30"/>
  <c r="M157" i="30"/>
  <c r="I157" i="30"/>
  <c r="M156" i="30"/>
  <c r="I156" i="30"/>
  <c r="M155" i="30"/>
  <c r="I155" i="30"/>
  <c r="M154" i="30"/>
  <c r="I154" i="30"/>
  <c r="M153" i="30"/>
  <c r="I153" i="30"/>
  <c r="M152" i="30"/>
  <c r="I152" i="30"/>
  <c r="M151" i="30"/>
  <c r="I151" i="30"/>
  <c r="M150" i="30"/>
  <c r="I150" i="30"/>
  <c r="M149" i="30"/>
  <c r="I149" i="30"/>
  <c r="M148" i="30"/>
  <c r="I148" i="30"/>
  <c r="M147" i="30"/>
  <c r="I147" i="30"/>
  <c r="M146" i="30"/>
  <c r="I146" i="30"/>
  <c r="M145" i="30"/>
  <c r="I145" i="30"/>
  <c r="M144" i="30"/>
  <c r="I144" i="30"/>
  <c r="M143" i="30"/>
  <c r="I143" i="30"/>
  <c r="M142" i="30"/>
  <c r="I142" i="30"/>
  <c r="M141" i="30"/>
  <c r="I141" i="30"/>
  <c r="M135" i="30"/>
  <c r="I135" i="30"/>
  <c r="M134" i="30"/>
  <c r="I134" i="30"/>
  <c r="M133" i="30"/>
  <c r="I133" i="30"/>
  <c r="M132" i="30"/>
  <c r="I132" i="30"/>
  <c r="M131" i="30"/>
  <c r="I131" i="30"/>
  <c r="M130" i="30"/>
  <c r="I130" i="30"/>
  <c r="M129" i="30"/>
  <c r="I129" i="30"/>
  <c r="M128" i="30"/>
  <c r="I128" i="30"/>
  <c r="M127" i="30"/>
  <c r="I127" i="30"/>
  <c r="M126" i="30"/>
  <c r="I126" i="30"/>
  <c r="M125" i="30"/>
  <c r="I125" i="30"/>
  <c r="M124" i="30"/>
  <c r="I124" i="30"/>
  <c r="M123" i="30"/>
  <c r="I123" i="30"/>
  <c r="M122" i="30"/>
  <c r="I122" i="30"/>
  <c r="M121" i="30"/>
  <c r="I121" i="30"/>
  <c r="M120" i="30"/>
  <c r="I120" i="30"/>
  <c r="M119" i="30"/>
  <c r="I119" i="30"/>
  <c r="M118" i="30"/>
  <c r="I118" i="30"/>
  <c r="M117" i="30"/>
  <c r="I117" i="30"/>
  <c r="M116" i="30"/>
  <c r="I116" i="30"/>
  <c r="M115" i="30"/>
  <c r="I115" i="30"/>
  <c r="M114" i="30"/>
  <c r="I114" i="30"/>
  <c r="M113" i="30"/>
  <c r="I113" i="30"/>
  <c r="M112" i="30"/>
  <c r="I112" i="30"/>
  <c r="M111" i="30"/>
  <c r="I111" i="30"/>
  <c r="M110" i="30"/>
  <c r="I110" i="30"/>
  <c r="M109" i="30"/>
  <c r="I109" i="30"/>
  <c r="M108" i="30"/>
  <c r="I108" i="30"/>
  <c r="M107" i="30"/>
  <c r="I107" i="30"/>
  <c r="M106" i="30"/>
  <c r="I106" i="30"/>
  <c r="M105" i="30"/>
  <c r="I105" i="30"/>
  <c r="M104" i="30"/>
  <c r="I104" i="30"/>
  <c r="M103" i="30"/>
  <c r="I103" i="30"/>
  <c r="M102" i="30"/>
  <c r="I102" i="30"/>
  <c r="M101" i="30"/>
  <c r="I101" i="30"/>
  <c r="M100" i="30"/>
  <c r="I100" i="30"/>
  <c r="M99" i="30"/>
  <c r="I99" i="30"/>
  <c r="M98" i="30"/>
  <c r="I98" i="30"/>
  <c r="M97" i="30"/>
  <c r="I97" i="30"/>
  <c r="M96" i="30"/>
  <c r="I96" i="30"/>
  <c r="M95" i="30"/>
  <c r="I95" i="30"/>
  <c r="M94" i="30"/>
  <c r="I94" i="30"/>
  <c r="M93" i="30"/>
  <c r="I93" i="30"/>
  <c r="M92" i="30"/>
  <c r="I92" i="30"/>
  <c r="M91" i="30"/>
  <c r="I91" i="30"/>
  <c r="M90" i="30"/>
  <c r="I90" i="30"/>
  <c r="M89" i="30"/>
  <c r="I89" i="30"/>
  <c r="M88" i="30"/>
  <c r="I88" i="30"/>
  <c r="M87" i="30"/>
  <c r="I87" i="30"/>
  <c r="M86" i="30"/>
  <c r="I86" i="30"/>
  <c r="M85" i="30"/>
  <c r="I85" i="30"/>
  <c r="M84" i="30"/>
  <c r="I84" i="30"/>
  <c r="M83" i="30"/>
  <c r="I83" i="30"/>
  <c r="M82" i="30"/>
  <c r="I82" i="30"/>
  <c r="M81" i="30"/>
  <c r="I81" i="30"/>
  <c r="M80" i="30"/>
  <c r="I80" i="30"/>
  <c r="M79" i="30"/>
  <c r="I79" i="30"/>
  <c r="M78" i="30"/>
  <c r="I78" i="30"/>
  <c r="M77" i="30"/>
  <c r="I77" i="30"/>
  <c r="M76" i="30"/>
  <c r="I76" i="30"/>
  <c r="M75" i="30"/>
  <c r="I75" i="30"/>
  <c r="M74" i="30"/>
  <c r="I74" i="30"/>
  <c r="M73" i="30"/>
  <c r="I73" i="30"/>
  <c r="M72" i="30"/>
  <c r="I72" i="30"/>
  <c r="M71" i="30"/>
  <c r="I71" i="30"/>
  <c r="M70" i="30"/>
  <c r="I70" i="30"/>
  <c r="M69" i="30"/>
  <c r="I69" i="30"/>
  <c r="M68" i="30"/>
  <c r="I68" i="30"/>
  <c r="M67" i="30"/>
  <c r="I67" i="30"/>
  <c r="M66" i="30"/>
  <c r="I66" i="30"/>
  <c r="M65" i="30"/>
  <c r="I65" i="30"/>
  <c r="M64" i="30"/>
  <c r="I64" i="30"/>
  <c r="M63" i="30"/>
  <c r="I63" i="30"/>
  <c r="M62" i="30"/>
  <c r="I62" i="30"/>
  <c r="M61" i="30"/>
  <c r="I61" i="30"/>
  <c r="M60" i="30"/>
  <c r="I60" i="30"/>
  <c r="M59" i="30"/>
  <c r="I59" i="30"/>
  <c r="M58" i="30"/>
  <c r="I58" i="30"/>
  <c r="M57" i="30"/>
  <c r="I57" i="30"/>
  <c r="M56" i="30"/>
  <c r="I56" i="30"/>
  <c r="M55" i="30"/>
  <c r="I55" i="30"/>
  <c r="M54" i="30"/>
  <c r="I54" i="30"/>
  <c r="M53" i="30"/>
  <c r="I53" i="30"/>
  <c r="M52" i="30"/>
  <c r="I52" i="30"/>
  <c r="M51" i="30"/>
  <c r="I51" i="30"/>
  <c r="M50" i="30"/>
  <c r="I50" i="30"/>
  <c r="M49" i="30"/>
  <c r="I49" i="30"/>
  <c r="M48" i="30"/>
  <c r="I48" i="30"/>
  <c r="M47" i="30"/>
  <c r="I47" i="30"/>
  <c r="M46" i="30"/>
  <c r="I46" i="30"/>
  <c r="M45" i="30"/>
  <c r="I45" i="30"/>
  <c r="M44" i="30"/>
  <c r="I44" i="30"/>
  <c r="M43" i="30"/>
  <c r="I43" i="30"/>
  <c r="M42" i="30"/>
  <c r="I42" i="30"/>
  <c r="M41" i="30"/>
  <c r="I41" i="30"/>
  <c r="M40" i="30"/>
  <c r="I40" i="30"/>
  <c r="M39" i="30"/>
  <c r="I39" i="30"/>
  <c r="M38" i="30"/>
  <c r="I38" i="30"/>
  <c r="M37" i="30"/>
  <c r="I37" i="30"/>
  <c r="M36" i="30"/>
  <c r="I36" i="30"/>
  <c r="M35" i="30"/>
  <c r="I35" i="30"/>
  <c r="M34" i="30"/>
  <c r="I34" i="30"/>
  <c r="M33" i="30"/>
  <c r="I33" i="30"/>
  <c r="M32" i="30"/>
  <c r="I32" i="30"/>
  <c r="M31" i="30"/>
  <c r="I31" i="30"/>
  <c r="M30" i="30"/>
  <c r="I30" i="30"/>
  <c r="M29" i="30"/>
  <c r="I29" i="30"/>
  <c r="M28" i="30"/>
  <c r="I28" i="30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M16" i="30"/>
  <c r="I16" i="30"/>
  <c r="M15" i="30"/>
  <c r="I15" i="30"/>
  <c r="M14" i="30"/>
  <c r="I14" i="30"/>
  <c r="M13" i="30"/>
  <c r="I13" i="30"/>
  <c r="M12" i="30"/>
  <c r="I12" i="30"/>
  <c r="M11" i="30"/>
  <c r="I11" i="30"/>
  <c r="M10" i="30"/>
  <c r="I10" i="30"/>
  <c r="M9" i="30"/>
  <c r="I9" i="30"/>
  <c r="M8" i="30"/>
  <c r="I8" i="30"/>
  <c r="M7" i="30"/>
  <c r="I7" i="30"/>
  <c r="M6" i="30"/>
  <c r="I6" i="30"/>
  <c r="C24" i="28" l="1"/>
  <c r="B19" i="1"/>
  <c r="D55" i="31"/>
  <c r="E24" i="28" l="1"/>
  <c r="E13" i="14" l="1"/>
  <c r="E11" i="14" l="1"/>
  <c r="E10" i="14"/>
  <c r="E9" i="14"/>
  <c r="E8" i="14"/>
  <c r="E7" i="14"/>
  <c r="E6" i="14"/>
  <c r="E12" i="28" l="1"/>
  <c r="E5" i="28"/>
  <c r="D15" i="14"/>
  <c r="D26" i="28" l="1"/>
  <c r="C12" i="28" l="1"/>
  <c r="C5" i="28"/>
  <c r="F506" i="25"/>
  <c r="E506" i="25"/>
  <c r="D32" i="32" l="1"/>
  <c r="D17" i="32"/>
  <c r="B25" i="1"/>
  <c r="G507" i="25"/>
  <c r="C26" i="28"/>
  <c r="B17" i="1"/>
  <c r="C15" i="14"/>
  <c r="F6" i="14" s="1"/>
  <c r="C18" i="14"/>
  <c r="G506" i="25"/>
  <c r="F9" i="14" l="1"/>
  <c r="F10" i="14" l="1"/>
  <c r="E14" i="14"/>
  <c r="C14" i="14" l="1"/>
  <c r="C16" i="14" s="1"/>
  <c r="C27" i="28" l="1"/>
  <c r="C20" i="14"/>
  <c r="B31" i="1" l="1"/>
  <c r="B29" i="1" l="1"/>
  <c r="F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H92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5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1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sharedStrings.xml><?xml version="1.0" encoding="utf-8"?>
<sst xmlns="http://schemas.openxmlformats.org/spreadsheetml/2006/main" count="166" uniqueCount="135">
  <si>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</si>
  <si>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</si>
  <si>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</si>
  <si>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</si>
  <si>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</si>
  <si>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</si>
  <si>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</si>
  <si>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</si>
  <si>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</si>
  <si>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</si>
  <si>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</si>
  <si>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</si>
  <si>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</si>
  <si>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</si>
  <si>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</si>
  <si>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</si>
  <si>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</si>
  <si>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</si>
  <si>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</si>
  <si>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Pozn.: vykazuje se výše hrubých mezd včetně povinných odvodů na SP a ZP</t>
  </si>
  <si>
    <t>Vyúčtování dotace na tábory</t>
  </si>
  <si>
    <t>Počet dnů</t>
  </si>
  <si>
    <t>Celkové náklady tábora</t>
  </si>
  <si>
    <t xml:space="preserve">Z dotace čerpáno Kč </t>
  </si>
  <si>
    <t>do 18 let</t>
  </si>
  <si>
    <t>D4</t>
  </si>
  <si>
    <t>Počet účastníků</t>
  </si>
  <si>
    <t>D5</t>
  </si>
  <si>
    <t>D6</t>
  </si>
  <si>
    <t xml:space="preserve">pol. 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</si>
  <si>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</si>
  <si>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</si>
  <si>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</si>
  <si>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</si>
  <si>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</si>
  <si>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</si>
  <si>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</si>
  <si>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</si>
  <si>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</si>
  <si>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</si>
  <si>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</si>
  <si>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</si>
  <si>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</si>
  <si>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</si>
  <si>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</si>
  <si>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</si>
  <si>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</si>
  <si>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</si>
  <si>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</si>
  <si>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</si>
  <si>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</si>
  <si>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</si>
  <si>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</si>
  <si>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</si>
  <si>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</si>
  <si>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</si>
  <si>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</si>
  <si>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</si>
  <si>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</si>
  <si>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</si>
  <si>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</si>
  <si>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</si>
  <si>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</si>
  <si>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</si>
  <si>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</si>
  <si>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</si>
  <si>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</si>
  <si>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</si>
  <si>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</si>
  <si>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</si>
  <si>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</si>
  <si>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</si>
  <si>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</si>
  <si>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</si>
  <si>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</si>
  <si>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</si>
  <si>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</si>
  <si>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</si>
  <si>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</si>
  <si>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</si>
  <si>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</si>
  <si>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D2a</t>
  </si>
  <si>
    <t>D2b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</si>
  <si>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</si>
  <si>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</si>
  <si>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</si>
  <si>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</si>
  <si>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</si>
  <si>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</si>
  <si>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</si>
  <si>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</si>
  <si>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</si>
  <si>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</si>
  <si>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D8: mezinárodní spolupráce</t>
  </si>
  <si>
    <t>poslední                     schválený rozpočet (změna rozpočtu)</t>
  </si>
  <si>
    <t>(Neinvestiční prostředky)</t>
  </si>
  <si>
    <t xml:space="preserve"> poslední schválený rozpočet (změna rozpočtu)</t>
  </si>
  <si>
    <t>nájemné a energie</t>
  </si>
  <si>
    <t>100% schváleného rozpočtu/změny rozpočtu</t>
  </si>
  <si>
    <t>Přehled realizovaných osobních nákladů projektu</t>
  </si>
  <si>
    <t>provozní náklady kanceláře v Kč</t>
  </si>
  <si>
    <t>celkem</t>
  </si>
  <si>
    <t>LT</t>
  </si>
  <si>
    <t>ZT</t>
  </si>
  <si>
    <t>Celkem čerpaná dotace - tábory:</t>
  </si>
  <si>
    <t>hrazeno               z dotace v Kč</t>
  </si>
  <si>
    <r>
      <t xml:space="preserve">Celkové náklady projektu, čerpání dotace                      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</si>
  <si>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t>částka v Kč        (z dotace)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</si>
  <si>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</si>
  <si>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</si>
  <si>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</si>
  <si>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</si>
  <si>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</si>
  <si>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t xml:space="preserve">MŠMT, odbor základního vzdělávání a mládeže </t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</si>
  <si>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</si>
  <si>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</si>
  <si>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</si>
  <si>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</si>
  <si>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</si>
  <si>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D7: vzdělávání pracovníků s dětmi a mládeží a dalších osob zajišťujících činnost NNO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</si>
  <si>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</si>
  <si>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r>
      <t xml:space="preserve">specifické aktivity </t>
    </r>
    <r>
      <rPr>
        <sz val="11"/>
        <color rgb="FFFF0000"/>
        <rFont val="Times New Roman"/>
        <family val="1"/>
        <charset val="238"/>
      </rPr>
      <t>(bez souvisejících osobních nákladů)</t>
    </r>
  </si>
  <si>
    <t>Osobní náklady celkem</t>
  </si>
  <si>
    <t xml:space="preserve">Celkové zdroje financování projektu </t>
  </si>
  <si>
    <t>Místo pobytu - název obce,                  v jejímž katastrálním území se tábořiště nachází</t>
  </si>
  <si>
    <t>Výše účastnického poplatku/dítě/pobyt</t>
  </si>
  <si>
    <t>letní 100 Kč</t>
  </si>
  <si>
    <t xml:space="preserve">  Vyúčtování účelové dotace za rok 2022</t>
  </si>
  <si>
    <t>*) doložit výpisem z účtu/avízem</t>
  </si>
  <si>
    <t>***</t>
  </si>
  <si>
    <t>druh nákladu***</t>
  </si>
  <si>
    <r>
      <t xml:space="preserve">pokud se jedná o </t>
    </r>
    <r>
      <rPr>
        <b/>
        <i/>
        <sz val="10"/>
        <rFont val="Times New Roman"/>
        <family val="1"/>
        <charset val="238"/>
      </rPr>
      <t>materiálový</t>
    </r>
    <r>
      <rPr>
        <i/>
        <sz val="10"/>
        <rFont val="Times New Roman"/>
        <family val="1"/>
        <charset val="238"/>
      </rPr>
      <t xml:space="preserve"> náklad, bude ve sloupci uvedeno písmeno </t>
    </r>
    <r>
      <rPr>
        <b/>
        <i/>
        <sz val="14"/>
        <rFont val="Times New Roman"/>
        <family val="1"/>
        <charset val="238"/>
      </rPr>
      <t>m</t>
    </r>
    <r>
      <rPr>
        <i/>
        <sz val="10"/>
        <rFont val="Times New Roman"/>
        <family val="1"/>
        <charset val="238"/>
      </rPr>
      <t>; v ostatních případech bude pole prázdné</t>
    </r>
  </si>
  <si>
    <r>
      <t xml:space="preserve">     </t>
    </r>
    <r>
      <rPr>
        <b/>
        <sz val="12"/>
        <rFont val="Times New Roman"/>
        <family val="1"/>
        <charset val="238"/>
      </rPr>
      <t>z dotace na specifické aktivity celkem (v Kč)</t>
    </r>
  </si>
  <si>
    <t>Číslo rozhodnutí MŠMT (formát xxxx/3/NNO/2022):</t>
  </si>
  <si>
    <t>(Výzva PRÁCE S DĚTMI A MLÁDEŽÍ 2022 pro projekty NNO s nadregionálním dopadem)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</si>
</sst>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6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3"/>
      <color rgb="FFFF0000"/>
      <name val="Times New Roman"/>
      <family val="1"/>
      <charset val="238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C00000"/>
      <name val="Calibri"/>
      <family val="2"/>
      <charset val="238"/>
      <scheme val="minor"/>
    </font>
    <font>
      <sz val="9.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i/>
      <sz val="14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379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Border="1" applyAlignment="1">
      <alignment horizontal="left"/>
    </xf>
    <xf numFmtId="4" fontId="27" fillId="0" borderId="35" xfId="13" applyNumberFormat="1" applyFont="1" applyBorder="1" applyAlignment="1" applyProtection="1">
      <alignment horizontal="right" vertical="center"/>
      <protection locked="0"/>
    </xf>
    <xf numFmtId="4" fontId="27" fillId="0" borderId="40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2" fillId="7" borderId="0" xfId="19" applyFill="1" applyBorder="1"/>
    <xf numFmtId="0" fontId="0" fillId="7" borderId="0" xfId="0" applyFill="1"/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4" fontId="27" fillId="0" borderId="44" xfId="13" applyNumberFormat="1" applyFont="1" applyBorder="1" applyAlignment="1" applyProtection="1">
      <alignment horizontal="right" vertical="center"/>
      <protection locked="0"/>
    </xf>
    <xf numFmtId="4" fontId="27" fillId="0" borderId="34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18" fillId="7" borderId="0" xfId="19" applyFont="1" applyFill="1" applyBorder="1" applyAlignment="1"/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36" fillId="2" borderId="0" xfId="2" applyFont="1" applyFill="1" applyBorder="1" applyAlignment="1">
      <alignment horizontal="left"/>
    </xf>
    <xf numFmtId="0" fontId="35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38" fillId="7" borderId="0" xfId="0" applyFont="1" applyFill="1"/>
    <xf numFmtId="0" fontId="39" fillId="7" borderId="0" xfId="19" applyFont="1" applyFill="1"/>
    <xf numFmtId="0" fontId="40" fillId="7" borderId="8" xfId="19" applyFont="1" applyFill="1" applyBorder="1" applyAlignment="1">
      <alignment horizontal="center" vertical="center" wrapText="1"/>
    </xf>
    <xf numFmtId="0" fontId="40" fillId="6" borderId="9" xfId="19" applyFont="1" applyFill="1" applyBorder="1"/>
    <xf numFmtId="0" fontId="42" fillId="3" borderId="12" xfId="19" applyFont="1" applyFill="1" applyBorder="1" applyAlignment="1">
      <alignment wrapText="1"/>
    </xf>
    <xf numFmtId="0" fontId="42" fillId="3" borderId="12" xfId="19" applyFont="1" applyFill="1" applyBorder="1"/>
    <xf numFmtId="0" fontId="40" fillId="6" borderId="12" xfId="19" applyFont="1" applyFill="1" applyBorder="1"/>
    <xf numFmtId="0" fontId="42" fillId="7" borderId="0" xfId="19" applyFont="1" applyFill="1" applyBorder="1"/>
    <xf numFmtId="0" fontId="43" fillId="7" borderId="0" xfId="19" applyFont="1" applyFill="1" applyBorder="1" applyAlignment="1"/>
    <xf numFmtId="0" fontId="7" fillId="2" borderId="0" xfId="2" applyFont="1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2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6" fillId="2" borderId="0" xfId="2" applyFont="1" applyFill="1" applyBorder="1" applyAlignment="1">
      <alignment horizontal="left"/>
    </xf>
    <xf numFmtId="0" fontId="43" fillId="7" borderId="0" xfId="19" applyFont="1" applyFill="1" applyBorder="1" applyAlignment="1"/>
    <xf numFmtId="0" fontId="43" fillId="7" borderId="0" xfId="19" applyFont="1" applyFill="1" applyBorder="1" applyAlignment="1"/>
    <xf numFmtId="0" fontId="46" fillId="4" borderId="0" xfId="2" applyFont="1" applyFill="1"/>
    <xf numFmtId="0" fontId="40" fillId="6" borderId="17" xfId="19" applyFont="1" applyFill="1" applyBorder="1" applyAlignment="1">
      <alignment wrapText="1"/>
    </xf>
    <xf numFmtId="0" fontId="40" fillId="7" borderId="48" xfId="19" applyFont="1" applyFill="1" applyBorder="1" applyAlignment="1">
      <alignment horizontal="center" vertical="center" wrapText="1"/>
    </xf>
    <xf numFmtId="0" fontId="41" fillId="7" borderId="53" xfId="19" applyFont="1" applyFill="1" applyBorder="1" applyAlignment="1">
      <alignment horizontal="center" vertical="center" wrapText="1"/>
    </xf>
    <xf numFmtId="0" fontId="42" fillId="9" borderId="21" xfId="19" applyFont="1" applyFill="1" applyBorder="1"/>
    <xf numFmtId="0" fontId="40" fillId="9" borderId="48" xfId="19" applyFont="1" applyFill="1" applyBorder="1" applyAlignment="1"/>
    <xf numFmtId="0" fontId="42" fillId="9" borderId="8" xfId="19" applyFont="1" applyFill="1" applyBorder="1"/>
    <xf numFmtId="0" fontId="42" fillId="9" borderId="53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5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4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168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Border="1" applyAlignment="1">
      <alignment horizontal="right"/>
    </xf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/>
    </xf>
    <xf numFmtId="167" fontId="45" fillId="7" borderId="0" xfId="0" applyNumberFormat="1" applyFont="1" applyFill="1" applyBorder="1" applyAlignment="1">
      <alignment horizontal="right"/>
    </xf>
    <xf numFmtId="0" fontId="46" fillId="2" borderId="0" xfId="0" applyFont="1" applyFill="1"/>
    <xf numFmtId="0" fontId="46" fillId="2" borderId="0" xfId="0" applyFont="1" applyFill="1" applyAlignment="1">
      <alignment horizontal="left" indent="1"/>
    </xf>
    <xf numFmtId="0" fontId="42" fillId="7" borderId="0" xfId="19" applyFont="1" applyFill="1"/>
    <xf numFmtId="0" fontId="51" fillId="7" borderId="0" xfId="19" applyFont="1" applyFill="1" applyBorder="1" applyAlignment="1">
      <alignment horizontal="center" vertical="center" wrapText="1"/>
    </xf>
    <xf numFmtId="168" fontId="49" fillId="7" borderId="0" xfId="19" applyNumberFormat="1" applyFont="1" applyFill="1" applyBorder="1"/>
    <xf numFmtId="0" fontId="0" fillId="7" borderId="0" xfId="0" applyFill="1" applyBorder="1" applyAlignment="1"/>
    <xf numFmtId="0" fontId="42" fillId="3" borderId="54" xfId="19" applyFont="1" applyFill="1" applyBorder="1"/>
    <xf numFmtId="0" fontId="41" fillId="7" borderId="12" xfId="19" applyFont="1" applyFill="1" applyBorder="1" applyAlignment="1">
      <alignment horizontal="left" vertical="center"/>
    </xf>
    <xf numFmtId="0" fontId="42" fillId="7" borderId="7" xfId="19" applyFont="1" applyFill="1" applyBorder="1" applyAlignment="1">
      <alignment horizontal="center"/>
    </xf>
    <xf numFmtId="0" fontId="42" fillId="7" borderId="27" xfId="19" applyFont="1" applyFill="1" applyBorder="1" applyAlignment="1">
      <alignment horizontal="center"/>
    </xf>
    <xf numFmtId="0" fontId="2" fillId="7" borderId="0" xfId="19" applyFill="1" applyBorder="1" applyAlignment="1">
      <alignment horizontal="center"/>
    </xf>
    <xf numFmtId="0" fontId="1" fillId="7" borderId="0" xfId="19" applyFont="1" applyFill="1" applyBorder="1"/>
    <xf numFmtId="0" fontId="50" fillId="2" borderId="0" xfId="2" applyFont="1" applyFill="1" applyAlignment="1" applyProtection="1">
      <alignment horizontal="right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3" fillId="2" borderId="0" xfId="0" applyFont="1" applyFill="1" applyAlignment="1" applyProtection="1">
      <alignment vertical="center"/>
      <protection locked="0"/>
    </xf>
    <xf numFmtId="0" fontId="6" fillId="0" borderId="17" xfId="0" applyFont="1" applyBorder="1" applyAlignment="1">
      <alignment horizontal="right"/>
    </xf>
    <xf numFmtId="168" fontId="0" fillId="9" borderId="20" xfId="0" applyNumberFormat="1" applyFill="1" applyBorder="1" applyAlignment="1">
      <alignment horizontal="right" vertical="center"/>
    </xf>
    <xf numFmtId="168" fontId="0" fillId="9" borderId="27" xfId="0" applyNumberFormat="1" applyFill="1" applyBorder="1" applyAlignment="1">
      <alignment horizontal="right" vertical="center"/>
    </xf>
    <xf numFmtId="168" fontId="0" fillId="9" borderId="21" xfId="0" applyNumberFormat="1" applyFill="1" applyBorder="1" applyAlignment="1">
      <alignment horizontal="right" vertical="center"/>
    </xf>
    <xf numFmtId="0" fontId="42" fillId="7" borderId="37" xfId="19" applyFont="1" applyFill="1" applyBorder="1" applyAlignment="1">
      <alignment horizontal="center"/>
    </xf>
    <xf numFmtId="0" fontId="41" fillId="7" borderId="58" xfId="19" applyFont="1" applyFill="1" applyBorder="1" applyAlignment="1">
      <alignment horizontal="left" vertical="center"/>
    </xf>
    <xf numFmtId="167" fontId="41" fillId="7" borderId="0" xfId="19" applyNumberFormat="1" applyFont="1" applyFill="1" applyBorder="1" applyAlignment="1">
      <alignment horizontal="right" vertical="center"/>
    </xf>
    <xf numFmtId="0" fontId="40" fillId="6" borderId="30" xfId="19" applyFont="1" applyFill="1" applyBorder="1"/>
    <xf numFmtId="168" fontId="42" fillId="6" borderId="51" xfId="19" applyNumberFormat="1" applyFont="1" applyFill="1" applyBorder="1" applyProtection="1">
      <protection locked="0"/>
    </xf>
    <xf numFmtId="168" fontId="42" fillId="9" borderId="31" xfId="19" applyNumberFormat="1" applyFont="1" applyFill="1" applyBorder="1" applyProtection="1">
      <protection locked="0"/>
    </xf>
    <xf numFmtId="0" fontId="42" fillId="3" borderId="9" xfId="19" applyFont="1" applyFill="1" applyBorder="1" applyAlignment="1">
      <alignment wrapText="1"/>
    </xf>
    <xf numFmtId="168" fontId="33" fillId="10" borderId="26" xfId="19" applyNumberFormat="1" applyFont="1" applyFill="1" applyBorder="1" applyAlignment="1">
      <alignment horizontal="right" vertical="center"/>
    </xf>
    <xf numFmtId="168" fontId="33" fillId="10" borderId="7" xfId="19" applyNumberFormat="1" applyFont="1" applyFill="1" applyBorder="1" applyAlignment="1">
      <alignment horizontal="right" vertical="center"/>
    </xf>
    <xf numFmtId="168" fontId="33" fillId="10" borderId="27" xfId="19" applyNumberFormat="1" applyFont="1" applyFill="1" applyBorder="1" applyAlignment="1">
      <alignment horizontal="right" vertical="center"/>
    </xf>
    <xf numFmtId="168" fontId="42" fillId="3" borderId="10" xfId="19" applyNumberFormat="1" applyFont="1" applyFill="1" applyBorder="1" applyAlignment="1" applyProtection="1">
      <alignment horizontal="right" vertical="center"/>
      <protection locked="0"/>
    </xf>
    <xf numFmtId="168" fontId="42" fillId="3" borderId="7" xfId="19" applyNumberFormat="1" applyFont="1" applyFill="1" applyBorder="1" applyAlignment="1" applyProtection="1">
      <alignment horizontal="right" vertical="center"/>
      <protection locked="0"/>
    </xf>
    <xf numFmtId="168" fontId="42" fillId="6" borderId="7" xfId="19" applyNumberFormat="1" applyFont="1" applyFill="1" applyBorder="1" applyAlignment="1" applyProtection="1">
      <alignment horizontal="right" vertical="center"/>
    </xf>
    <xf numFmtId="168" fontId="42" fillId="0" borderId="7" xfId="19" applyNumberFormat="1" applyFont="1" applyFill="1" applyBorder="1" applyAlignment="1" applyProtection="1">
      <alignment horizontal="right" vertical="center"/>
      <protection locked="0"/>
    </xf>
    <xf numFmtId="167" fontId="40" fillId="6" borderId="7" xfId="19" applyNumberFormat="1" applyFont="1" applyFill="1" applyBorder="1" applyAlignment="1">
      <alignment horizontal="right" vertical="center"/>
    </xf>
    <xf numFmtId="168" fontId="42" fillId="9" borderId="28" xfId="19" applyNumberFormat="1" applyFont="1" applyFill="1" applyBorder="1" applyAlignment="1">
      <alignment horizontal="right" vertical="center"/>
    </xf>
    <xf numFmtId="168" fontId="41" fillId="10" borderId="52" xfId="19" applyNumberFormat="1" applyFont="1" applyFill="1" applyBorder="1" applyAlignment="1">
      <alignment horizontal="right" vertical="center"/>
    </xf>
    <xf numFmtId="167" fontId="40" fillId="9" borderId="8" xfId="19" applyNumberFormat="1" applyFont="1" applyFill="1" applyBorder="1" applyAlignment="1">
      <alignment horizontal="right" vertical="center"/>
    </xf>
    <xf numFmtId="0" fontId="42" fillId="9" borderId="8" xfId="19" applyFont="1" applyFill="1" applyBorder="1" applyAlignment="1">
      <alignment horizontal="right" vertical="center"/>
    </xf>
    <xf numFmtId="168" fontId="42" fillId="3" borderId="51" xfId="19" applyNumberFormat="1" applyFont="1" applyFill="1" applyBorder="1" applyAlignment="1" applyProtection="1">
      <alignment horizontal="right" vertical="center"/>
      <protection locked="0"/>
    </xf>
    <xf numFmtId="168" fontId="42" fillId="6" borderId="10" xfId="19" applyNumberFormat="1" applyFont="1" applyFill="1" applyBorder="1" applyAlignment="1" applyProtection="1">
      <alignment horizontal="right" vertical="center"/>
    </xf>
    <xf numFmtId="168" fontId="33" fillId="10" borderId="20" xfId="19" applyNumberFormat="1" applyFont="1" applyFill="1" applyBorder="1" applyAlignment="1">
      <alignment horizontal="right" vertical="center"/>
    </xf>
    <xf numFmtId="168" fontId="33" fillId="10" borderId="55" xfId="19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left" vertical="center"/>
      <protection locked="0"/>
    </xf>
    <xf numFmtId="4" fontId="6" fillId="0" borderId="10" xfId="0" applyNumberFormat="1" applyFont="1" applyFill="1" applyBorder="1" applyAlignment="1" applyProtection="1">
      <alignment vertical="center"/>
      <protection locked="0"/>
    </xf>
    <xf numFmtId="4" fontId="6" fillId="0" borderId="28" xfId="0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40" fillId="6" borderId="17" xfId="19" applyFont="1" applyFill="1" applyBorder="1" applyAlignment="1">
      <alignment vertical="center" wrapText="1"/>
    </xf>
    <xf numFmtId="167" fontId="31" fillId="7" borderId="0" xfId="0" applyNumberFormat="1" applyFont="1" applyFill="1" applyBorder="1" applyAlignment="1">
      <alignment horizontal="right" vertical="center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28" xfId="2" applyFont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42" fillId="3" borderId="60" xfId="19" applyFont="1" applyFill="1" applyBorder="1" applyAlignment="1">
      <alignment wrapText="1"/>
    </xf>
    <xf numFmtId="168" fontId="42" fillId="3" borderId="61" xfId="19" applyNumberFormat="1" applyFont="1" applyFill="1" applyBorder="1" applyAlignment="1" applyProtection="1">
      <alignment horizontal="right" vertical="center"/>
      <protection locked="0"/>
    </xf>
    <xf numFmtId="168" fontId="33" fillId="10" borderId="62" xfId="19" applyNumberFormat="1" applyFont="1" applyFill="1" applyBorder="1" applyAlignment="1">
      <alignment horizontal="right" vertical="center"/>
    </xf>
    <xf numFmtId="168" fontId="42" fillId="9" borderId="18" xfId="19" applyNumberFormat="1" applyFont="1" applyFill="1" applyBorder="1" applyAlignment="1">
      <alignment horizontal="right" vertical="center"/>
    </xf>
    <xf numFmtId="0" fontId="6" fillId="0" borderId="7" xfId="0" applyFont="1" applyFill="1" applyBorder="1" applyProtection="1">
      <protection locked="0"/>
    </xf>
    <xf numFmtId="0" fontId="7" fillId="0" borderId="7" xfId="0" applyFont="1" applyFill="1" applyBorder="1" applyAlignment="1" applyProtection="1">
      <alignment horizontal="left"/>
      <protection locked="0"/>
    </xf>
    <xf numFmtId="0" fontId="7" fillId="0" borderId="7" xfId="20" applyFont="1" applyFill="1" applyBorder="1" applyAlignment="1" applyProtection="1">
      <alignment horizontal="left"/>
      <protection locked="0"/>
    </xf>
    <xf numFmtId="0" fontId="6" fillId="0" borderId="7" xfId="20" applyFont="1" applyFill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7" xfId="20" applyFont="1" applyFill="1" applyBorder="1" applyProtection="1">
      <protection locked="0"/>
    </xf>
    <xf numFmtId="0" fontId="23" fillId="3" borderId="7" xfId="0" applyFont="1" applyFill="1" applyBorder="1" applyAlignment="1" applyProtection="1">
      <alignment wrapText="1"/>
      <protection locked="0"/>
    </xf>
    <xf numFmtId="0" fontId="23" fillId="0" borderId="7" xfId="0" applyFont="1" applyFill="1" applyBorder="1" applyAlignment="1" applyProtection="1">
      <alignment wrapText="1"/>
      <protection locked="0"/>
    </xf>
    <xf numFmtId="0" fontId="23" fillId="0" borderId="7" xfId="0" applyFont="1" applyFill="1" applyBorder="1" applyAlignment="1" applyProtection="1">
      <alignment horizontal="left" wrapText="1"/>
      <protection locked="0"/>
    </xf>
    <xf numFmtId="0" fontId="23" fillId="0" borderId="7" xfId="20" applyFont="1" applyFill="1" applyBorder="1" applyProtection="1">
      <protection locked="0"/>
    </xf>
    <xf numFmtId="0" fontId="59" fillId="3" borderId="7" xfId="20" applyFont="1" applyFill="1" applyBorder="1" applyAlignment="1" applyProtection="1">
      <alignment horizontal="left"/>
      <protection locked="0"/>
    </xf>
    <xf numFmtId="0" fontId="23" fillId="3" borderId="7" xfId="20" applyFont="1" applyFill="1" applyBorder="1" applyProtection="1">
      <protection locked="0"/>
    </xf>
    <xf numFmtId="0" fontId="59" fillId="0" borderId="7" xfId="20" applyFont="1" applyFill="1" applyBorder="1" applyAlignment="1" applyProtection="1">
      <alignment horizontal="left"/>
      <protection locked="0"/>
    </xf>
    <xf numFmtId="0" fontId="6" fillId="0" borderId="7" xfId="0" applyFont="1" applyFill="1" applyBorder="1" applyAlignment="1" applyProtection="1">
      <alignment wrapText="1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6" fillId="0" borderId="7" xfId="0" applyFont="1" applyBorder="1" applyProtection="1">
      <protection locked="0"/>
    </xf>
    <xf numFmtId="0" fontId="59" fillId="0" borderId="7" xfId="0" applyFont="1" applyFill="1" applyBorder="1" applyAlignment="1" applyProtection="1">
      <alignment horizontal="left"/>
      <protection locked="0"/>
    </xf>
    <xf numFmtId="0" fontId="60" fillId="0" borderId="7" xfId="0" applyFont="1" applyFill="1" applyBorder="1" applyProtection="1">
      <protection locked="0"/>
    </xf>
    <xf numFmtId="0" fontId="6" fillId="2" borderId="0" xfId="2" applyFont="1" applyFill="1" applyBorder="1" applyAlignment="1">
      <alignment horizontal="left"/>
    </xf>
    <xf numFmtId="168" fontId="33" fillId="9" borderId="64" xfId="19" applyNumberFormat="1" applyFont="1" applyFill="1" applyBorder="1"/>
    <xf numFmtId="0" fontId="31" fillId="7" borderId="63" xfId="0" applyFont="1" applyFill="1" applyBorder="1" applyAlignment="1">
      <alignment horizontal="center"/>
    </xf>
    <xf numFmtId="167" fontId="31" fillId="10" borderId="65" xfId="0" applyNumberFormat="1" applyFont="1" applyFill="1" applyBorder="1" applyAlignment="1">
      <alignment horizontal="right" vertical="center"/>
    </xf>
    <xf numFmtId="0" fontId="0" fillId="7" borderId="0" xfId="0" applyFill="1" applyBorder="1"/>
    <xf numFmtId="0" fontId="31" fillId="7" borderId="0" xfId="0" applyFont="1" applyFill="1" applyBorder="1" applyAlignment="1">
      <alignment horizontal="center" vertical="center" wrapText="1"/>
    </xf>
    <xf numFmtId="168" fontId="0" fillId="7" borderId="0" xfId="0" applyNumberFormat="1" applyFill="1" applyBorder="1" applyProtection="1">
      <protection locked="0"/>
    </xf>
    <xf numFmtId="168" fontId="29" fillId="7" borderId="0" xfId="0" applyNumberFormat="1" applyFont="1" applyFill="1" applyBorder="1" applyAlignment="1">
      <alignment vertical="center"/>
    </xf>
    <xf numFmtId="0" fontId="33" fillId="9" borderId="21" xfId="19" applyFont="1" applyFill="1" applyBorder="1" applyAlignment="1">
      <alignment horizontal="right" vertical="center"/>
    </xf>
    <xf numFmtId="0" fontId="31" fillId="7" borderId="24" xfId="0" applyFont="1" applyFill="1" applyBorder="1" applyAlignment="1">
      <alignment horizontal="center"/>
    </xf>
    <xf numFmtId="0" fontId="42" fillId="0" borderId="12" xfId="19" applyFont="1" applyFill="1" applyBorder="1" applyAlignment="1">
      <alignment horizontal="left"/>
    </xf>
    <xf numFmtId="168" fontId="33" fillId="10" borderId="27" xfId="19" applyNumberFormat="1" applyFont="1" applyFill="1" applyBorder="1" applyAlignment="1">
      <alignment horizontal="right" vertical="center" wrapText="1"/>
    </xf>
    <xf numFmtId="168" fontId="42" fillId="0" borderId="7" xfId="19" applyNumberFormat="1" applyFont="1" applyFill="1" applyBorder="1" applyAlignment="1" applyProtection="1">
      <alignment horizontal="right"/>
      <protection locked="0"/>
    </xf>
    <xf numFmtId="0" fontId="42" fillId="7" borderId="11" xfId="19" applyFont="1" applyFill="1" applyBorder="1" applyAlignment="1">
      <alignment wrapText="1"/>
    </xf>
    <xf numFmtId="168" fontId="42" fillId="7" borderId="3" xfId="19" applyNumberFormat="1" applyFont="1" applyFill="1" applyBorder="1" applyAlignment="1" applyProtection="1">
      <alignment horizontal="right" vertical="center"/>
      <protection locked="0"/>
    </xf>
    <xf numFmtId="168" fontId="42" fillId="7" borderId="2" xfId="19" applyNumberFormat="1" applyFont="1" applyFill="1" applyBorder="1" applyAlignment="1" applyProtection="1">
      <alignment horizontal="right" vertical="center"/>
      <protection locked="0"/>
    </xf>
    <xf numFmtId="168" fontId="41" fillId="7" borderId="27" xfId="19" applyNumberFormat="1" applyFont="1" applyFill="1" applyBorder="1" applyAlignment="1">
      <alignment horizontal="center" vertical="center" wrapText="1"/>
    </xf>
    <xf numFmtId="0" fontId="42" fillId="7" borderId="58" xfId="19" applyFont="1" applyFill="1" applyBorder="1" applyAlignment="1">
      <alignment horizontal="center"/>
    </xf>
    <xf numFmtId="0" fontId="42" fillId="7" borderId="0" xfId="19" applyFont="1" applyFill="1" applyBorder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50" fillId="2" borderId="0" xfId="2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5" xfId="2" applyFont="1" applyFill="1" applyBorder="1" applyAlignment="1" applyProtection="1">
      <alignment horizontal="center" vertical="center"/>
      <protection locked="0"/>
    </xf>
    <xf numFmtId="0" fontId="5" fillId="2" borderId="20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lef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58" fillId="2" borderId="50" xfId="0" applyFont="1" applyFill="1" applyBorder="1" applyAlignment="1" applyProtection="1">
      <alignment horizontal="center" vertical="center" wrapText="1"/>
      <protection locked="0"/>
    </xf>
    <xf numFmtId="0" fontId="32" fillId="2" borderId="50" xfId="0" applyFont="1" applyFill="1" applyBorder="1" applyAlignment="1" applyProtection="1">
      <alignment horizontal="center" vertical="center" wrapText="1"/>
      <protection locked="0"/>
    </xf>
    <xf numFmtId="1" fontId="61" fillId="0" borderId="14" xfId="0" applyNumberFormat="1" applyFont="1" applyBorder="1" applyProtection="1">
      <protection locked="0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3" fontId="61" fillId="0" borderId="25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61" fillId="0" borderId="25" xfId="0" applyFont="1" applyBorder="1" applyAlignment="1" applyProtection="1">
      <alignment horizontal="center"/>
      <protection locked="0"/>
    </xf>
    <xf numFmtId="3" fontId="3" fillId="9" borderId="25" xfId="0" applyNumberFormat="1" applyFont="1" applyFill="1" applyBorder="1" applyAlignment="1">
      <alignment horizontal="center" vertical="center" wrapText="1"/>
    </xf>
    <xf numFmtId="3" fontId="61" fillId="0" borderId="25" xfId="0" applyNumberFormat="1" applyFont="1" applyBorder="1" applyProtection="1">
      <protection locked="0"/>
    </xf>
    <xf numFmtId="4" fontId="3" fillId="0" borderId="25" xfId="0" applyNumberFormat="1" applyFont="1" applyBorder="1" applyProtection="1">
      <protection locked="0"/>
    </xf>
    <xf numFmtId="1" fontId="61" fillId="0" borderId="12" xfId="0" applyNumberFormat="1" applyFont="1" applyBorder="1" applyProtection="1"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3" fontId="61" fillId="0" borderId="7" xfId="0" applyNumberFormat="1" applyFont="1" applyBorder="1" applyAlignment="1" applyProtection="1">
      <alignment horizontal="center"/>
      <protection locked="0"/>
    </xf>
    <xf numFmtId="0" fontId="61" fillId="0" borderId="7" xfId="0" applyFont="1" applyBorder="1" applyAlignment="1" applyProtection="1">
      <alignment horizontal="center"/>
      <protection locked="0"/>
    </xf>
    <xf numFmtId="3" fontId="3" fillId="9" borderId="7" xfId="0" applyNumberFormat="1" applyFont="1" applyFill="1" applyBorder="1" applyAlignment="1">
      <alignment horizontal="center" vertical="center" wrapText="1"/>
    </xf>
    <xf numFmtId="3" fontId="61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1" fontId="61" fillId="0" borderId="12" xfId="0" applyNumberFormat="1" applyFont="1" applyBorder="1" applyAlignment="1" applyProtection="1">
      <alignment horizontal="left"/>
      <protection locked="0"/>
    </xf>
    <xf numFmtId="3" fontId="61" fillId="0" borderId="7" xfId="0" applyNumberFormat="1" applyFont="1" applyBorder="1" applyAlignment="1" applyProtection="1">
      <alignment horizontal="right"/>
      <protection locked="0"/>
    </xf>
    <xf numFmtId="1" fontId="61" fillId="0" borderId="7" xfId="0" applyNumberFormat="1" applyFont="1" applyBorder="1" applyAlignment="1" applyProtection="1">
      <alignment horizontal="center"/>
      <protection locked="0"/>
    </xf>
    <xf numFmtId="49" fontId="61" fillId="0" borderId="12" xfId="0" applyNumberFormat="1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1" fontId="3" fillId="0" borderId="28" xfId="0" applyNumberFormat="1" applyFont="1" applyBorder="1" applyAlignment="1" applyProtection="1">
      <alignment horizontal="center" vertical="center" wrapText="1"/>
      <protection locked="0"/>
    </xf>
    <xf numFmtId="3" fontId="3" fillId="9" borderId="28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right" vertical="center" wrapText="1"/>
      <protection locked="0"/>
    </xf>
    <xf numFmtId="0" fontId="3" fillId="7" borderId="0" xfId="0" applyFont="1" applyFill="1" applyAlignment="1" applyProtection="1">
      <alignment horizontal="center" vertical="top" wrapText="1"/>
      <protection locked="0"/>
    </xf>
    <xf numFmtId="3" fontId="3" fillId="7" borderId="0" xfId="0" applyNumberFormat="1" applyFont="1" applyFill="1" applyAlignment="1" applyProtection="1">
      <alignment horizontal="right" vertical="top" wrapText="1"/>
      <protection locked="0"/>
    </xf>
    <xf numFmtId="0" fontId="24" fillId="7" borderId="0" xfId="0" applyFont="1" applyFill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9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3" fillId="9" borderId="7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3" fontId="3" fillId="2" borderId="0" xfId="0" applyNumberFormat="1" applyFont="1" applyFill="1" applyAlignment="1" applyProtection="1">
      <alignment horizontal="right" vertical="top" wrapText="1"/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168" fontId="57" fillId="9" borderId="66" xfId="0" applyNumberFormat="1" applyFont="1" applyFill="1" applyBorder="1" applyAlignment="1">
      <alignment horizontal="right" vertical="center" wrapText="1"/>
    </xf>
    <xf numFmtId="0" fontId="7" fillId="8" borderId="0" xfId="0" applyFont="1" applyFill="1" applyAlignment="1">
      <alignment vertical="center"/>
    </xf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right"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justify" vertical="center"/>
    </xf>
    <xf numFmtId="0" fontId="5" fillId="2" borderId="39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right" vertical="center" wrapText="1"/>
    </xf>
    <xf numFmtId="167" fontId="6" fillId="9" borderId="39" xfId="0" applyNumberFormat="1" applyFont="1" applyFill="1" applyBorder="1" applyAlignment="1">
      <alignment horizontal="right" vertical="center" wrapText="1"/>
    </xf>
    <xf numFmtId="0" fontId="47" fillId="7" borderId="42" xfId="0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35" xfId="0" applyFont="1" applyFill="1" applyBorder="1" applyAlignment="1">
      <alignment vertical="center"/>
    </xf>
    <xf numFmtId="0" fontId="6" fillId="7" borderId="47" xfId="0" applyFont="1" applyFill="1" applyBorder="1" applyAlignment="1">
      <alignment vertical="center"/>
    </xf>
    <xf numFmtId="0" fontId="6" fillId="7" borderId="40" xfId="0" applyFont="1" applyFill="1" applyBorder="1" applyAlignment="1">
      <alignment vertical="center"/>
    </xf>
    <xf numFmtId="0" fontId="37" fillId="7" borderId="6" xfId="0" applyFont="1" applyFill="1" applyBorder="1" applyAlignment="1">
      <alignment horizontal="center" vertical="center"/>
    </xf>
    <xf numFmtId="0" fontId="6" fillId="7" borderId="46" xfId="0" applyFont="1" applyFill="1" applyBorder="1" applyAlignment="1">
      <alignment horizontal="right" vertical="center"/>
    </xf>
    <xf numFmtId="167" fontId="27" fillId="9" borderId="39" xfId="13" applyNumberFormat="1" applyFont="1" applyFill="1" applyBorder="1" applyAlignment="1">
      <alignment horizontal="right" vertical="center"/>
    </xf>
    <xf numFmtId="0" fontId="47" fillId="7" borderId="33" xfId="0" applyFont="1" applyFill="1" applyBorder="1" applyAlignment="1">
      <alignment vertical="center"/>
    </xf>
    <xf numFmtId="0" fontId="6" fillId="7" borderId="45" xfId="0" applyFont="1" applyFill="1" applyBorder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7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8" borderId="0" xfId="0" applyFont="1" applyFill="1" applyAlignment="1">
      <alignment vertical="center"/>
    </xf>
    <xf numFmtId="0" fontId="29" fillId="0" borderId="0" xfId="0" applyFont="1"/>
    <xf numFmtId="167" fontId="5" fillId="9" borderId="19" xfId="0" applyNumberFormat="1" applyFont="1" applyFill="1" applyBorder="1" applyAlignment="1">
      <alignment horizontal="right" vertical="center"/>
    </xf>
    <xf numFmtId="167" fontId="5" fillId="9" borderId="6" xfId="0" applyNumberFormat="1" applyFont="1" applyFill="1" applyBorder="1" applyAlignment="1">
      <alignment horizontal="right" vertical="center"/>
    </xf>
    <xf numFmtId="167" fontId="5" fillId="10" borderId="67" xfId="0" applyNumberFormat="1" applyFont="1" applyFill="1" applyBorder="1" applyAlignment="1">
      <alignment horizontal="right" vertical="center"/>
    </xf>
    <xf numFmtId="167" fontId="7" fillId="6" borderId="0" xfId="0" applyNumberFormat="1" applyFont="1" applyFill="1"/>
    <xf numFmtId="4" fontId="3" fillId="0" borderId="25" xfId="0" applyNumberFormat="1" applyFont="1" applyBorder="1" applyAlignment="1" applyProtection="1">
      <alignment vertical="center"/>
      <protection locked="0"/>
    </xf>
    <xf numFmtId="4" fontId="31" fillId="10" borderId="20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vertical="center"/>
      <protection locked="0"/>
    </xf>
    <xf numFmtId="4" fontId="31" fillId="10" borderId="27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vertical="center"/>
      <protection locked="0"/>
    </xf>
    <xf numFmtId="4" fontId="31" fillId="10" borderId="21" xfId="0" applyNumberFormat="1" applyFont="1" applyFill="1" applyBorder="1" applyAlignment="1">
      <alignment horizontal="right" vertical="center"/>
    </xf>
    <xf numFmtId="4" fontId="3" fillId="0" borderId="25" xfId="0" applyNumberFormat="1" applyFont="1" applyBorder="1" applyAlignment="1" applyProtection="1">
      <alignment horizontal="right" vertical="center" wrapText="1"/>
      <protection locked="0"/>
    </xf>
    <xf numFmtId="167" fontId="34" fillId="10" borderId="19" xfId="0" applyNumberFormat="1" applyFont="1" applyFill="1" applyBorder="1" applyAlignment="1">
      <alignment horizontal="right" vertical="center"/>
    </xf>
    <xf numFmtId="167" fontId="7" fillId="8" borderId="0" xfId="0" applyNumberFormat="1" applyFont="1" applyFill="1" applyAlignment="1">
      <alignment vertical="center"/>
    </xf>
    <xf numFmtId="167" fontId="6" fillId="0" borderId="27" xfId="2" applyNumberFormat="1" applyFont="1" applyBorder="1" applyAlignment="1" applyProtection="1">
      <alignment horizontal="right" vertical="center"/>
      <protection locked="0"/>
    </xf>
    <xf numFmtId="167" fontId="6" fillId="0" borderId="21" xfId="2" applyNumberFormat="1" applyFont="1" applyBorder="1" applyAlignment="1" applyProtection="1">
      <alignment horizontal="right" vertical="center"/>
      <protection locked="0"/>
    </xf>
    <xf numFmtId="167" fontId="5" fillId="9" borderId="29" xfId="2" applyNumberFormat="1" applyFont="1" applyFill="1" applyBorder="1" applyAlignment="1">
      <alignment horizontal="right" vertical="center"/>
    </xf>
    <xf numFmtId="0" fontId="52" fillId="2" borderId="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left" wrapText="1"/>
      <protection locked="0"/>
    </xf>
    <xf numFmtId="0" fontId="6" fillId="0" borderId="10" xfId="0" applyFont="1" applyFill="1" applyBorder="1" applyProtection="1">
      <protection locked="0"/>
    </xf>
    <xf numFmtId="4" fontId="27" fillId="0" borderId="38" xfId="13" applyNumberFormat="1" applyFont="1" applyBorder="1" applyAlignment="1" applyProtection="1">
      <alignment vertical="center"/>
      <protection locked="0"/>
    </xf>
    <xf numFmtId="4" fontId="27" fillId="0" borderId="1" xfId="13" applyNumberFormat="1" applyFont="1" applyBorder="1" applyAlignment="1" applyProtection="1">
      <alignment vertical="center"/>
      <protection locked="0"/>
    </xf>
    <xf numFmtId="4" fontId="27" fillId="0" borderId="18" xfId="13" applyNumberFormat="1" applyFont="1" applyBorder="1" applyAlignment="1" applyProtection="1">
      <alignment vertical="center"/>
      <protection locked="0"/>
    </xf>
    <xf numFmtId="0" fontId="47" fillId="2" borderId="19" xfId="0" applyFont="1" applyFill="1" applyBorder="1" applyAlignment="1">
      <alignment horizontal="center" vertical="center" wrapText="1"/>
    </xf>
    <xf numFmtId="4" fontId="47" fillId="10" borderId="68" xfId="0" applyNumberFormat="1" applyFont="1" applyFill="1" applyBorder="1" applyAlignment="1" applyProtection="1">
      <alignment vertical="center"/>
      <protection locked="0"/>
    </xf>
    <xf numFmtId="4" fontId="47" fillId="10" borderId="69" xfId="0" applyNumberFormat="1" applyFont="1" applyFill="1" applyBorder="1" applyAlignment="1" applyProtection="1">
      <alignment vertical="center"/>
      <protection locked="0"/>
    </xf>
    <xf numFmtId="4" fontId="47" fillId="10" borderId="52" xfId="0" applyNumberFormat="1" applyFont="1" applyFill="1" applyBorder="1" applyAlignment="1" applyProtection="1">
      <alignment vertical="center"/>
      <protection locked="0"/>
    </xf>
    <xf numFmtId="0" fontId="6" fillId="7" borderId="39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right"/>
    </xf>
    <xf numFmtId="167" fontId="5" fillId="7" borderId="19" xfId="0" applyNumberFormat="1" applyFont="1" applyFill="1" applyBorder="1" applyAlignment="1">
      <alignment horizontal="right" vertical="center"/>
    </xf>
    <xf numFmtId="0" fontId="7" fillId="7" borderId="34" xfId="0" applyFont="1" applyFill="1" applyBorder="1" applyProtection="1">
      <protection locked="0"/>
    </xf>
    <xf numFmtId="0" fontId="7" fillId="7" borderId="35" xfId="0" applyFont="1" applyFill="1" applyBorder="1" applyProtection="1">
      <protection locked="0"/>
    </xf>
    <xf numFmtId="0" fontId="7" fillId="7" borderId="40" xfId="0" applyFont="1" applyFill="1" applyBorder="1" applyProtection="1">
      <protection locked="0"/>
    </xf>
    <xf numFmtId="167" fontId="6" fillId="7" borderId="0" xfId="2" applyNumberFormat="1" applyFont="1" applyFill="1" applyBorder="1" applyAlignment="1">
      <alignment horizontal="right"/>
    </xf>
    <xf numFmtId="167" fontId="0" fillId="7" borderId="0" xfId="0" applyNumberFormat="1" applyFill="1" applyBorder="1" applyAlignment="1">
      <alignment horizontal="right"/>
    </xf>
    <xf numFmtId="0" fontId="6" fillId="2" borderId="0" xfId="2" applyFont="1" applyFill="1" applyBorder="1" applyAlignment="1">
      <alignment horizontal="left"/>
    </xf>
    <xf numFmtId="167" fontId="0" fillId="7" borderId="0" xfId="0" applyNumberFormat="1" applyFill="1" applyBorder="1" applyAlignment="1"/>
    <xf numFmtId="0" fontId="63" fillId="7" borderId="0" xfId="2" applyFont="1" applyFill="1" applyBorder="1" applyAlignment="1">
      <alignment horizontal="left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6" fillId="2" borderId="0" xfId="2" applyFont="1" applyFill="1" applyBorder="1" applyAlignment="1">
      <alignment horizontal="left"/>
    </xf>
    <xf numFmtId="167" fontId="6" fillId="9" borderId="1" xfId="2" applyNumberFormat="1" applyFont="1" applyFill="1" applyBorder="1" applyAlignment="1">
      <alignment horizontal="right" vertical="center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NumberFormat="1" applyFont="1" applyFill="1" applyBorder="1" applyAlignment="1">
      <alignment horizontal="right" vertical="center"/>
    </xf>
    <xf numFmtId="9" fontId="3" fillId="9" borderId="2" xfId="1" applyNumberFormat="1" applyFont="1" applyFill="1" applyBorder="1" applyAlignment="1">
      <alignment horizontal="right" vertical="center"/>
    </xf>
    <xf numFmtId="9" fontId="3" fillId="9" borderId="3" xfId="1" applyNumberFormat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167" fontId="6" fillId="0" borderId="1" xfId="2" applyNumberFormat="1" applyFont="1" applyFill="1" applyBorder="1" applyAlignment="1" applyProtection="1">
      <alignment horizontal="right" vertical="center"/>
      <protection locked="0"/>
    </xf>
    <xf numFmtId="167" fontId="0" fillId="0" borderId="2" xfId="0" applyNumberFormat="1" applyFill="1" applyBorder="1" applyAlignment="1" applyProtection="1">
      <alignment horizontal="right" vertical="center"/>
      <protection locked="0"/>
    </xf>
    <xf numFmtId="167" fontId="0" fillId="0" borderId="3" xfId="0" applyNumberFormat="1" applyFill="1" applyBorder="1" applyAlignment="1" applyProtection="1">
      <alignment horizontal="right" vertical="center"/>
      <protection locked="0"/>
    </xf>
    <xf numFmtId="0" fontId="5" fillId="3" borderId="1" xfId="2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9" fillId="3" borderId="3" xfId="0" applyFont="1" applyFill="1" applyBorder="1" applyAlignment="1">
      <alignment horizontal="left"/>
    </xf>
    <xf numFmtId="167" fontId="6" fillId="7" borderId="0" xfId="2" applyNumberFormat="1" applyFont="1" applyFill="1" applyBorder="1" applyAlignment="1">
      <alignment horizontal="right"/>
    </xf>
    <xf numFmtId="167" fontId="0" fillId="7" borderId="0" xfId="0" applyNumberFormat="1" applyFill="1" applyBorder="1" applyAlignment="1">
      <alignment horizontal="right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167" fontId="6" fillId="0" borderId="1" xfId="2" applyNumberFormat="1" applyFont="1" applyFill="1" applyBorder="1" applyAlignment="1">
      <alignment horizontal="right"/>
    </xf>
    <xf numFmtId="167" fontId="0" fillId="0" borderId="2" xfId="0" applyNumberFormat="1" applyFill="1" applyBorder="1" applyAlignment="1">
      <alignment horizontal="right"/>
    </xf>
    <xf numFmtId="167" fontId="0" fillId="0" borderId="3" xfId="0" applyNumberFormat="1" applyFill="1" applyBorder="1" applyAlignment="1"/>
    <xf numFmtId="0" fontId="43" fillId="7" borderId="0" xfId="19" applyFont="1" applyFill="1" applyBorder="1" applyAlignment="1"/>
    <xf numFmtId="0" fontId="5" fillId="2" borderId="6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39" xfId="0" applyFont="1" applyFill="1" applyBorder="1" applyAlignment="1">
      <alignment horizontal="left" vertical="center" wrapText="1"/>
    </xf>
    <xf numFmtId="0" fontId="5" fillId="7" borderId="57" xfId="0" applyFont="1" applyFill="1" applyBorder="1" applyAlignment="1">
      <alignment horizontal="left" vertical="center"/>
    </xf>
    <xf numFmtId="0" fontId="5" fillId="7" borderId="41" xfId="0" applyFont="1" applyFill="1" applyBorder="1" applyAlignment="1">
      <alignment vertical="center"/>
    </xf>
    <xf numFmtId="0" fontId="43" fillId="3" borderId="11" xfId="19" applyFont="1" applyFill="1" applyBorder="1" applyAlignment="1"/>
    <xf numFmtId="0" fontId="43" fillId="0" borderId="2" xfId="19" applyFont="1" applyBorder="1" applyAlignment="1"/>
    <xf numFmtId="0" fontId="46" fillId="0" borderId="2" xfId="0" applyFont="1" applyBorder="1" applyAlignment="1"/>
    <xf numFmtId="0" fontId="46" fillId="0" borderId="35" xfId="0" applyFont="1" applyBorder="1" applyAlignment="1"/>
    <xf numFmtId="0" fontId="41" fillId="7" borderId="56" xfId="19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40" fillId="7" borderId="11" xfId="19" applyFont="1" applyFill="1" applyBorder="1" applyAlignment="1"/>
    <xf numFmtId="0" fontId="7" fillId="7" borderId="2" xfId="0" applyFont="1" applyFill="1" applyBorder="1" applyAlignment="1"/>
    <xf numFmtId="0" fontId="7" fillId="7" borderId="35" xfId="0" applyFont="1" applyFill="1" applyBorder="1" applyAlignment="1"/>
    <xf numFmtId="0" fontId="18" fillId="7" borderId="0" xfId="19" applyFont="1" applyFill="1" applyBorder="1" applyAlignment="1"/>
    <xf numFmtId="0" fontId="5" fillId="2" borderId="0" xfId="0" applyFont="1" applyFill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0" xfId="2" applyFont="1" applyFill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/>
    </xf>
    <xf numFmtId="0" fontId="44" fillId="2" borderId="0" xfId="2" applyFont="1" applyFill="1" applyAlignment="1" applyProtection="1">
      <alignment horizontal="left"/>
      <protection locked="0"/>
    </xf>
    <xf numFmtId="3" fontId="57" fillId="2" borderId="0" xfId="0" applyNumberFormat="1" applyFont="1" applyFill="1" applyAlignment="1" applyProtection="1">
      <alignment horizontal="left" vertical="center" wrapText="1"/>
      <protection locked="0"/>
    </xf>
    <xf numFmtId="0" fontId="56" fillId="0" borderId="0" xfId="0" applyFont="1" applyAlignment="1">
      <alignment wrapText="1"/>
    </xf>
    <xf numFmtId="0" fontId="32" fillId="7" borderId="23" xfId="0" applyFont="1" applyFill="1" applyBorder="1" applyAlignment="1" applyProtection="1">
      <alignment horizontal="center" vertical="center" wrapText="1"/>
      <protection locked="0"/>
    </xf>
    <xf numFmtId="0" fontId="32" fillId="7" borderId="3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5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20" fillId="7" borderId="31" xfId="0" applyFont="1" applyFill="1" applyBorder="1" applyAlignment="1" applyProtection="1">
      <alignment horizontal="center" vertical="center" wrapText="1"/>
      <protection locked="0"/>
    </xf>
    <xf numFmtId="0" fontId="29" fillId="7" borderId="50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59" xfId="0" applyFont="1" applyFill="1" applyBorder="1" applyAlignment="1" applyProtection="1">
      <alignment horizontal="center" vertical="center" wrapText="1"/>
      <protection locked="0"/>
    </xf>
    <xf numFmtId="168" fontId="42" fillId="10" borderId="7" xfId="19" applyNumberFormat="1" applyFont="1" applyFill="1" applyBorder="1" applyAlignment="1" applyProtection="1">
      <alignment horizontal="right" vertical="center"/>
    </xf>
    <xf numFmtId="168" fontId="42" fillId="10" borderId="51" xfId="19" applyNumberFormat="1" applyFont="1" applyFill="1" applyBorder="1" applyAlignment="1" applyProtection="1">
      <alignment horizontal="right" vertical="center"/>
    </xf>
    <xf numFmtId="168" fontId="42" fillId="0" borderId="25" xfId="19" applyNumberFormat="1" applyFont="1" applyFill="1" applyBorder="1" applyAlignment="1" applyProtection="1">
      <alignment horizontal="right" vertical="center"/>
      <protection locked="0"/>
    </xf>
    <xf numFmtId="168" fontId="42" fillId="0" borderId="10" xfId="19" applyNumberFormat="1" applyFont="1" applyFill="1" applyBorder="1" applyAlignment="1" applyProtection="1">
      <alignment horizontal="right" vertical="center"/>
      <protection locked="0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5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CCFFFF"/>
      <color rgb="FFDDFFFF"/>
      <color rgb="FFFF5050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403860</xdr:colOff>
          <xdr:row>32</xdr:row>
          <xdr:rowOff>0</xdr:rowOff>
        </xdr:from>
        <xdr:to>
          <xdr:col>5</xdr:col>
          <xdr:colOff>876300</xdr:colOff>
          <xdr:row>33</xdr:row>
          <xdr:rowOff>60960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937260</xdr:colOff>
          <xdr:row>32</xdr:row>
          <xdr:rowOff>0</xdr:rowOff>
        </xdr:from>
        <xdr:to>
          <xdr:col>5</xdr:col>
          <xdr:colOff>1402080</xdr:colOff>
          <xdr:row>33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083050" y="29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083050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00812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08120" y="621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49"/>
  <sheetViews>
    <sheetView topLeftCell="A35" workbookViewId="0">
      <selection activeCell="H13" sqref="H13"/>
    </sheetView>
  </sheetViews>
  <sheetFormatPr defaultRowHeight="13.2"/>
  <cols>
    <col min="6" max="6" width="21.5546875" customWidth="1"/>
    <col min="9" max="9" width="4.21875" customWidth="1"/>
  </cols>
  <sheetData>
    <row r="1" spans="1:9" ht="24.6">
      <c r="A1" s="19" t="s">
        <v>127</v>
      </c>
      <c r="B1" s="20"/>
      <c r="C1" s="20"/>
      <c r="D1" s="20"/>
      <c r="E1" s="20"/>
      <c r="F1" s="20"/>
      <c r="G1" s="20"/>
      <c r="H1" s="21" t="s">
        <v>89</v>
      </c>
      <c r="I1" s="20"/>
    </row>
    <row r="2" spans="1:9" ht="16.2">
      <c r="A2" s="303" t="s">
        <v>134</v>
      </c>
      <c r="B2" s="20"/>
      <c r="C2" s="20"/>
      <c r="D2" s="20"/>
      <c r="E2" s="20"/>
      <c r="F2" s="20"/>
      <c r="G2" s="13"/>
      <c r="H2" s="9"/>
      <c r="I2" s="9"/>
    </row>
    <row r="3" spans="1:9" ht="16.8">
      <c r="A3" s="18"/>
      <c r="B3" s="49"/>
      <c r="C3" s="49"/>
      <c r="D3" s="49"/>
      <c r="E3" s="49"/>
      <c r="F3" s="49"/>
      <c r="G3" s="49"/>
      <c r="H3" s="49"/>
      <c r="I3" s="49"/>
    </row>
    <row r="4" spans="1:9" ht="15.6">
      <c r="A4" s="9"/>
      <c r="B4" s="3" t="s">
        <v>0</v>
      </c>
      <c r="C4" s="9"/>
      <c r="D4" s="9"/>
      <c r="E4" s="9"/>
      <c r="F4" s="9"/>
      <c r="G4" s="9"/>
      <c r="H4" s="9"/>
      <c r="I4" s="9"/>
    </row>
    <row r="5" spans="1:9" ht="15.6">
      <c r="A5" s="9"/>
      <c r="B5" s="304"/>
      <c r="C5" s="305"/>
      <c r="D5" s="305"/>
      <c r="E5" s="305"/>
      <c r="F5" s="306"/>
      <c r="G5" s="9"/>
      <c r="H5" s="9"/>
      <c r="I5" s="9"/>
    </row>
    <row r="6" spans="1:9" ht="15.6">
      <c r="A6" s="9"/>
      <c r="B6" s="3" t="s">
        <v>133</v>
      </c>
      <c r="C6" s="9"/>
      <c r="D6" s="9"/>
      <c r="E6" s="9"/>
      <c r="F6" s="9"/>
      <c r="G6" s="9"/>
      <c r="H6" s="9"/>
      <c r="I6" s="9"/>
    </row>
    <row r="7" spans="1:9" ht="15.6">
      <c r="A7" s="9"/>
      <c r="B7" s="304"/>
      <c r="C7" s="305"/>
      <c r="D7" s="305"/>
      <c r="E7" s="305"/>
      <c r="F7" s="306"/>
      <c r="G7" s="9"/>
      <c r="H7" s="9"/>
      <c r="I7" s="9"/>
    </row>
    <row r="8" spans="1:9" ht="15.6">
      <c r="A8" s="9"/>
      <c r="B8" s="9" t="s">
        <v>1</v>
      </c>
      <c r="C8" s="9"/>
      <c r="D8" s="9"/>
      <c r="E8" s="9"/>
      <c r="F8" s="9"/>
      <c r="G8" s="9"/>
      <c r="H8" s="9"/>
      <c r="I8" s="9"/>
    </row>
    <row r="9" spans="1:9" ht="15.6">
      <c r="A9" s="9"/>
      <c r="B9" s="331"/>
      <c r="C9" s="332"/>
      <c r="D9" s="332"/>
      <c r="E9" s="332"/>
      <c r="F9" s="333"/>
      <c r="G9" s="9"/>
      <c r="H9" s="9"/>
      <c r="I9" s="9"/>
    </row>
    <row r="10" spans="1:9" ht="15.6">
      <c r="A10" s="9"/>
      <c r="B10" s="9" t="s">
        <v>36</v>
      </c>
      <c r="C10" s="9"/>
      <c r="D10" s="9"/>
      <c r="E10" s="9"/>
      <c r="F10" s="9"/>
      <c r="G10" s="9"/>
      <c r="H10" s="9"/>
      <c r="I10" s="9"/>
    </row>
    <row r="11" spans="1:9" ht="15.6">
      <c r="A11" s="9"/>
      <c r="B11" s="331"/>
      <c r="C11" s="332"/>
      <c r="D11" s="332"/>
      <c r="E11" s="332"/>
      <c r="F11" s="333"/>
      <c r="G11" s="9"/>
      <c r="H11" s="9"/>
      <c r="I11" s="9"/>
    </row>
    <row r="12" spans="1:9" ht="15.6">
      <c r="A12" s="301"/>
      <c r="B12" s="13" t="s">
        <v>132</v>
      </c>
      <c r="C12" s="13"/>
      <c r="D12" s="13"/>
      <c r="E12" s="13"/>
      <c r="F12" s="13"/>
      <c r="G12" s="301"/>
      <c r="H12" s="301"/>
      <c r="I12" s="301"/>
    </row>
    <row r="13" spans="1:9" ht="15.6">
      <c r="A13" s="301"/>
      <c r="B13" s="334"/>
      <c r="C13" s="335"/>
      <c r="D13" s="335"/>
      <c r="E13" s="335"/>
      <c r="F13" s="336"/>
      <c r="G13" s="301"/>
      <c r="H13" s="301"/>
      <c r="I13" s="301"/>
    </row>
    <row r="14" spans="1:9" ht="15.6">
      <c r="A14" s="13"/>
      <c r="B14" s="299"/>
      <c r="C14" s="300"/>
      <c r="D14" s="300"/>
      <c r="E14" s="300"/>
      <c r="F14" s="302"/>
      <c r="G14" s="301"/>
      <c r="H14" s="301"/>
      <c r="I14" s="301"/>
    </row>
    <row r="15" spans="1:9" ht="15.6">
      <c r="A15" s="9"/>
      <c r="B15" s="13" t="s">
        <v>2</v>
      </c>
      <c r="C15" s="13"/>
      <c r="D15" s="13"/>
      <c r="E15" s="13"/>
      <c r="F15" s="13"/>
      <c r="G15" s="9"/>
      <c r="H15" s="9"/>
      <c r="I15" s="9"/>
    </row>
    <row r="16" spans="1:9" ht="15.6">
      <c r="A16" s="9"/>
      <c r="B16" s="14" t="s">
        <v>31</v>
      </c>
      <c r="C16" s="13"/>
      <c r="D16" s="13"/>
      <c r="E16" s="13"/>
      <c r="F16" s="13"/>
      <c r="G16" s="9"/>
      <c r="H16" s="9"/>
      <c r="I16" s="9"/>
    </row>
    <row r="17" spans="1:9" ht="15.6">
      <c r="A17" s="9"/>
      <c r="B17" s="310">
        <f>'D4-Přehled o úhradách plateb'!F506</f>
        <v>0</v>
      </c>
      <c r="C17" s="329"/>
      <c r="D17" s="329"/>
      <c r="E17" s="329"/>
      <c r="F17" s="330"/>
      <c r="G17" s="9"/>
      <c r="H17" s="9"/>
      <c r="I17" s="9"/>
    </row>
    <row r="18" spans="1:9" ht="15.6">
      <c r="A18" s="9"/>
      <c r="B18" s="13" t="s">
        <v>112</v>
      </c>
      <c r="C18" s="13"/>
      <c r="D18" s="13"/>
      <c r="E18" s="13"/>
      <c r="F18" s="13"/>
      <c r="G18" s="9"/>
      <c r="H18" s="9"/>
      <c r="I18" s="9"/>
    </row>
    <row r="19" spans="1:9" ht="15.6">
      <c r="A19" s="9"/>
      <c r="B19" s="310">
        <f>'D5-Osobní náklady'!D55</f>
        <v>0</v>
      </c>
      <c r="C19" s="311"/>
      <c r="D19" s="311"/>
      <c r="E19" s="311"/>
      <c r="F19" s="312"/>
      <c r="G19" s="13"/>
      <c r="H19" s="13"/>
      <c r="I19" s="9"/>
    </row>
    <row r="20" spans="1:9" ht="15.6">
      <c r="A20" s="9"/>
      <c r="B20" s="13" t="s">
        <v>132</v>
      </c>
      <c r="C20" s="13"/>
      <c r="D20" s="13"/>
      <c r="E20" s="13"/>
      <c r="F20" s="13"/>
      <c r="G20" s="13"/>
      <c r="H20" s="13"/>
      <c r="I20" s="9"/>
    </row>
    <row r="21" spans="1:9" ht="15.6">
      <c r="A21" s="166"/>
      <c r="B21" s="334"/>
      <c r="C21" s="335"/>
      <c r="D21" s="335"/>
      <c r="E21" s="335"/>
      <c r="F21" s="336"/>
      <c r="G21" s="327"/>
      <c r="H21" s="328"/>
      <c r="I21" s="166"/>
    </row>
    <row r="22" spans="1:9" ht="15.6">
      <c r="A22" s="166"/>
      <c r="B22" s="13"/>
      <c r="C22" s="13"/>
      <c r="D22" s="13"/>
      <c r="E22" s="13"/>
      <c r="F22" s="13"/>
      <c r="G22" s="13"/>
      <c r="H22" s="13"/>
      <c r="I22" s="166"/>
    </row>
    <row r="23" spans="1:9" ht="15.6">
      <c r="A23" s="9"/>
      <c r="B23" s="14" t="s">
        <v>3</v>
      </c>
      <c r="C23" s="13"/>
      <c r="D23" s="13"/>
      <c r="E23" s="13"/>
      <c r="F23" s="13"/>
      <c r="G23" s="13"/>
      <c r="H23" s="13"/>
      <c r="I23" s="9"/>
    </row>
    <row r="24" spans="1:9" ht="15.6">
      <c r="A24" s="9"/>
      <c r="B24" s="13" t="s">
        <v>42</v>
      </c>
      <c r="C24" s="13"/>
      <c r="D24" s="13"/>
      <c r="E24" s="13"/>
      <c r="F24" s="13"/>
      <c r="G24" s="9"/>
      <c r="H24" s="9"/>
      <c r="I24" s="9"/>
    </row>
    <row r="25" spans="1:9" ht="15.6">
      <c r="A25" s="9"/>
      <c r="B25" s="310">
        <f>'D4-Přehled o úhradách plateb'!E506</f>
        <v>0</v>
      </c>
      <c r="C25" s="311"/>
      <c r="D25" s="311"/>
      <c r="E25" s="311"/>
      <c r="F25" s="312"/>
      <c r="G25" s="9"/>
      <c r="H25" s="9"/>
      <c r="I25" s="9"/>
    </row>
    <row r="26" spans="1:9" ht="15.6">
      <c r="A26" s="9"/>
      <c r="B26" s="13" t="s">
        <v>37</v>
      </c>
      <c r="C26" s="13"/>
      <c r="D26" s="13"/>
      <c r="E26" s="13"/>
      <c r="F26" s="13"/>
      <c r="G26" s="9"/>
      <c r="H26" s="9"/>
      <c r="I26" s="9"/>
    </row>
    <row r="27" spans="1:9" ht="15.6">
      <c r="A27" s="9"/>
      <c r="B27" s="321"/>
      <c r="C27" s="322"/>
      <c r="D27" s="322"/>
      <c r="E27" s="322"/>
      <c r="F27" s="323"/>
      <c r="G27" s="9"/>
      <c r="H27" s="9"/>
      <c r="I27" s="9"/>
    </row>
    <row r="28" spans="1:9" ht="15.6">
      <c r="A28" s="9"/>
      <c r="B28" s="13" t="s">
        <v>4</v>
      </c>
      <c r="C28" s="13"/>
      <c r="D28" s="13"/>
      <c r="E28" s="13"/>
      <c r="F28" s="13"/>
      <c r="G28" s="9"/>
      <c r="H28" s="9"/>
      <c r="I28" s="9"/>
    </row>
    <row r="29" spans="1:9" ht="15.6">
      <c r="A29" s="9"/>
      <c r="B29" s="313" t="e">
        <f>B17/B25</f>
        <v>#DIV/0!</v>
      </c>
      <c r="C29" s="314"/>
      <c r="D29" s="314"/>
      <c r="E29" s="314"/>
      <c r="F29" s="315"/>
      <c r="G29" s="9"/>
      <c r="H29" s="9"/>
      <c r="I29" s="9"/>
    </row>
    <row r="30" spans="1:9" ht="15.6">
      <c r="A30" s="9"/>
      <c r="B30" s="13" t="s">
        <v>80</v>
      </c>
      <c r="C30" s="13"/>
      <c r="D30" s="13"/>
      <c r="E30" s="13"/>
      <c r="F30" s="13"/>
      <c r="G30" s="9"/>
      <c r="H30" s="9"/>
      <c r="I30" s="9"/>
    </row>
    <row r="31" spans="1:9" ht="15.6">
      <c r="A31" s="9"/>
      <c r="B31" s="310">
        <f>B9-B17</f>
        <v>0</v>
      </c>
      <c r="C31" s="311"/>
      <c r="D31" s="311"/>
      <c r="E31" s="311"/>
      <c r="F31" s="312"/>
      <c r="G31" s="9"/>
      <c r="H31" s="9"/>
      <c r="I31" s="9"/>
    </row>
    <row r="32" spans="1:9" ht="15.6">
      <c r="A32" s="9"/>
      <c r="B32" s="316"/>
      <c r="C32" s="316"/>
      <c r="D32" s="316"/>
      <c r="E32" s="9"/>
      <c r="F32" s="9"/>
      <c r="G32" s="9"/>
      <c r="H32" s="9"/>
      <c r="I32" s="9"/>
    </row>
    <row r="33" spans="1:9" ht="15.6">
      <c r="A33" s="9"/>
      <c r="B33" s="324" t="s">
        <v>53</v>
      </c>
      <c r="C33" s="325"/>
      <c r="D33" s="325"/>
      <c r="E33" s="325"/>
      <c r="F33" s="326" t="s">
        <v>51</v>
      </c>
      <c r="G33" s="9"/>
      <c r="H33" s="9"/>
      <c r="I33" s="9"/>
    </row>
    <row r="34" spans="1:9" ht="15.6">
      <c r="A34" s="9"/>
      <c r="B34" s="309"/>
      <c r="C34" s="309"/>
      <c r="D34" s="309"/>
      <c r="E34" s="309"/>
      <c r="F34" s="309"/>
      <c r="G34" s="9"/>
      <c r="H34" s="9"/>
      <c r="I34" s="9"/>
    </row>
    <row r="35" spans="1:9" ht="15.6">
      <c r="A35" s="9"/>
      <c r="B35" s="317" t="s">
        <v>34</v>
      </c>
      <c r="C35" s="317"/>
      <c r="D35" s="317"/>
      <c r="E35" s="318"/>
      <c r="F35" s="318"/>
      <c r="G35" s="9"/>
      <c r="H35" s="9"/>
      <c r="I35" s="9"/>
    </row>
    <row r="36" spans="1:9" ht="15.6">
      <c r="A36" s="9"/>
      <c r="B36" s="304"/>
      <c r="C36" s="319"/>
      <c r="D36" s="319"/>
      <c r="E36" s="319"/>
      <c r="F36" s="320"/>
      <c r="G36" s="9"/>
      <c r="H36" s="9"/>
      <c r="I36" s="9"/>
    </row>
    <row r="37" spans="1:9" ht="15.6">
      <c r="A37" s="9"/>
      <c r="B37" s="309" t="s">
        <v>32</v>
      </c>
      <c r="C37" s="309"/>
      <c r="D37" s="309"/>
      <c r="E37" s="9"/>
      <c r="F37" s="9"/>
      <c r="G37" s="9"/>
      <c r="H37" s="9"/>
      <c r="I37" s="9"/>
    </row>
    <row r="38" spans="1:9" ht="15.6">
      <c r="A38" s="9"/>
      <c r="B38" s="304"/>
      <c r="C38" s="305"/>
      <c r="D38" s="305"/>
      <c r="E38" s="305"/>
      <c r="F38" s="306"/>
      <c r="G38" s="9"/>
      <c r="H38" s="9"/>
      <c r="I38" s="9"/>
    </row>
    <row r="39" spans="1:9" ht="15.6">
      <c r="A39" s="9"/>
      <c r="B39" s="309" t="s">
        <v>33</v>
      </c>
      <c r="C39" s="309"/>
      <c r="D39" s="309"/>
      <c r="E39" s="9"/>
      <c r="F39" s="9"/>
      <c r="G39" s="9"/>
      <c r="H39" s="9"/>
      <c r="I39" s="9"/>
    </row>
    <row r="40" spans="1:9" ht="15.6">
      <c r="A40" s="9"/>
      <c r="B40" s="304"/>
      <c r="C40" s="305"/>
      <c r="D40" s="305"/>
      <c r="E40" s="305"/>
      <c r="F40" s="306"/>
      <c r="G40" s="9"/>
      <c r="H40" s="9"/>
      <c r="I40" s="9"/>
    </row>
    <row r="41" spans="1:9" ht="15.6">
      <c r="A41" s="9"/>
      <c r="B41" s="309"/>
      <c r="C41" s="309"/>
      <c r="D41" s="309"/>
      <c r="E41" s="309"/>
      <c r="F41" s="309"/>
      <c r="G41" s="309"/>
      <c r="H41" s="9"/>
      <c r="I41" s="9"/>
    </row>
    <row r="42" spans="1:9" ht="69" customHeight="1">
      <c r="A42" s="9"/>
      <c r="B42" s="307" t="s">
        <v>39</v>
      </c>
      <c r="C42" s="308"/>
      <c r="D42" s="308"/>
      <c r="E42" s="308"/>
      <c r="F42" s="308"/>
      <c r="G42" s="9"/>
      <c r="H42" s="9"/>
      <c r="I42" s="9"/>
    </row>
    <row r="43" spans="1:9" ht="15.6">
      <c r="A43" s="9"/>
      <c r="B43" s="9"/>
      <c r="C43" s="9"/>
      <c r="D43" s="9"/>
      <c r="E43" s="9"/>
      <c r="F43" s="9"/>
      <c r="G43" s="9"/>
      <c r="H43" s="9"/>
      <c r="I43" s="9"/>
    </row>
    <row r="44" spans="1:9" ht="15.6">
      <c r="A44" s="9"/>
      <c r="B44" s="9" t="s">
        <v>35</v>
      </c>
      <c r="C44" s="9"/>
      <c r="D44" s="9"/>
      <c r="E44" s="9"/>
      <c r="F44" s="9"/>
      <c r="G44" s="9"/>
      <c r="H44" s="9"/>
      <c r="I44" s="9"/>
    </row>
    <row r="45" spans="1:9" ht="34.5" customHeight="1">
      <c r="A45" s="9"/>
      <c r="B45" s="304"/>
      <c r="C45" s="305"/>
      <c r="D45" s="305"/>
      <c r="E45" s="305"/>
      <c r="F45" s="306"/>
      <c r="G45" s="9"/>
      <c r="H45" s="9"/>
      <c r="I45" s="9"/>
    </row>
    <row r="46" spans="1:9" ht="15.6">
      <c r="A46" s="9"/>
      <c r="B46" s="10"/>
      <c r="C46" s="10"/>
      <c r="D46" s="10"/>
      <c r="E46" s="10"/>
      <c r="F46" s="10"/>
      <c r="G46" s="10"/>
      <c r="H46" s="10"/>
      <c r="I46" s="10"/>
    </row>
    <row r="47" spans="1:9" ht="15.6">
      <c r="A47" s="9"/>
      <c r="B47" s="1" t="s">
        <v>5</v>
      </c>
      <c r="C47" s="9"/>
      <c r="D47" s="9"/>
      <c r="E47" s="9"/>
      <c r="F47" s="9"/>
      <c r="G47" s="9"/>
      <c r="H47" s="9"/>
      <c r="I47" s="9"/>
    </row>
    <row r="48" spans="1:9" ht="15.6">
      <c r="A48" s="9"/>
      <c r="B48" s="52" t="s">
        <v>128</v>
      </c>
      <c r="C48" s="9"/>
      <c r="D48" s="9"/>
      <c r="E48" s="9"/>
      <c r="F48" s="9"/>
      <c r="G48" s="9"/>
      <c r="H48" s="9"/>
      <c r="I48" s="9"/>
    </row>
    <row r="49" spans="1:9" ht="15.6">
      <c r="A49" s="9"/>
      <c r="B49" s="52" t="s">
        <v>91</v>
      </c>
      <c r="C49" s="9"/>
      <c r="D49" s="9"/>
      <c r="E49" s="9"/>
      <c r="F49" s="9"/>
      <c r="G49" s="9"/>
      <c r="H49" s="9"/>
      <c r="I49" s="9"/>
    </row>
  </sheetData>
  <mergeCells count="27">
    <mergeCell ref="G21:H21"/>
    <mergeCell ref="B17:F17"/>
    <mergeCell ref="B5:F5"/>
    <mergeCell ref="B7:F7"/>
    <mergeCell ref="B9:F9"/>
    <mergeCell ref="B11:F11"/>
    <mergeCell ref="B13:F13"/>
    <mergeCell ref="B21:F21"/>
    <mergeCell ref="B34:D34"/>
    <mergeCell ref="E34:F34"/>
    <mergeCell ref="B35:F35"/>
    <mergeCell ref="B36:F36"/>
    <mergeCell ref="B27:F27"/>
    <mergeCell ref="B33:F33"/>
    <mergeCell ref="B19:F19"/>
    <mergeCell ref="B25:F25"/>
    <mergeCell ref="B29:F29"/>
    <mergeCell ref="B31:F31"/>
    <mergeCell ref="B32:D32"/>
    <mergeCell ref="B45:F45"/>
    <mergeCell ref="B42:F42"/>
    <mergeCell ref="B41:D41"/>
    <mergeCell ref="E41:G41"/>
    <mergeCell ref="B37:D37"/>
    <mergeCell ref="B38:F38"/>
    <mergeCell ref="B39:D39"/>
    <mergeCell ref="B40:F40"/>
  </mergeCells>
  <conditionalFormatting sqref="G21:H21">
    <cfRule type="cellIs" dxfId="562" priority="3008" operator="notEqual">
      <formula>$B$21-#REF!</formula>
    </cfRule>
  </conditionalFormatting>
  <conditionalFormatting sqref="B29:F29">
    <cfRule type="cellIs" dxfId="561" priority="2" operator="greaterThan">
      <formula>0.7</formula>
    </cfRule>
  </conditionalFormatting>
  <conditionalFormatting sqref="B21:F21">
    <cfRule type="cellIs" dxfId="560" priority="1" operator="lessThan">
      <formula>$B$13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403860</xdr:colOff>
                    <xdr:row>32</xdr:row>
                    <xdr:rowOff>0</xdr:rowOff>
                  </from>
                  <to>
                    <xdr:col>5</xdr:col>
                    <xdr:colOff>876300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937260</xdr:colOff>
                    <xdr:row>32</xdr:row>
                    <xdr:rowOff>0</xdr:rowOff>
                  </from>
                  <to>
                    <xdr:col>5</xdr:col>
                    <xdr:colOff>1402080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workbookViewId="0">
      <selection activeCell="B14" sqref="B14"/>
    </sheetView>
  </sheetViews>
  <sheetFormatPr defaultRowHeight="13.2"/>
  <cols>
    <col min="1" max="1" width="2.21875" customWidth="1"/>
    <col min="2" max="2" width="48.77734375" customWidth="1"/>
    <col min="3" max="3" width="23" customWidth="1"/>
    <col min="4" max="4" width="18.77734375" customWidth="1"/>
    <col min="5" max="5" width="18.5546875" customWidth="1"/>
    <col min="6" max="6" width="15.77734375" customWidth="1"/>
  </cols>
  <sheetData>
    <row r="1" spans="1:6" ht="25.2">
      <c r="A1" s="8"/>
      <c r="B1" s="16" t="s">
        <v>115</v>
      </c>
      <c r="C1" s="17"/>
      <c r="D1" s="2"/>
      <c r="E1" s="6"/>
      <c r="F1" s="6" t="s">
        <v>114</v>
      </c>
    </row>
    <row r="2" spans="1:6" ht="14.4">
      <c r="A2" s="8"/>
      <c r="B2" s="2"/>
      <c r="C2" s="2"/>
      <c r="D2" s="2"/>
      <c r="E2" s="2"/>
      <c r="F2" s="8"/>
    </row>
    <row r="3" spans="1:6" ht="17.399999999999999" thickBot="1">
      <c r="A3" s="8"/>
      <c r="B3" s="23" t="s">
        <v>6</v>
      </c>
      <c r="C3" s="2"/>
      <c r="D3" s="2"/>
      <c r="E3" s="2"/>
      <c r="F3" s="8"/>
    </row>
    <row r="4" spans="1:6" ht="63.75" customHeight="1" thickBot="1">
      <c r="A4" s="8"/>
      <c r="B4" s="54" t="s">
        <v>38</v>
      </c>
      <c r="C4" s="24" t="s">
        <v>17</v>
      </c>
      <c r="D4" s="24" t="s">
        <v>94</v>
      </c>
      <c r="E4" s="55" t="s">
        <v>116</v>
      </c>
      <c r="F4" s="8"/>
    </row>
    <row r="5" spans="1:6" ht="15" thickTop="1" thickBot="1">
      <c r="A5" s="8"/>
      <c r="B5" s="109" t="s">
        <v>83</v>
      </c>
      <c r="C5" s="110"/>
      <c r="D5" s="111"/>
      <c r="E5" s="167"/>
      <c r="F5" s="168" t="s">
        <v>117</v>
      </c>
    </row>
    <row r="6" spans="1:6" ht="28.8" thickTop="1" thickBot="1">
      <c r="A6" s="8"/>
      <c r="B6" s="144" t="s">
        <v>120</v>
      </c>
      <c r="C6" s="145"/>
      <c r="D6" s="145"/>
      <c r="E6" s="146">
        <f t="shared" ref="E6:E11" si="0">D6*0.8</f>
        <v>0</v>
      </c>
      <c r="F6" s="169" t="e">
        <f>C15*0.2</f>
        <v>#REF!</v>
      </c>
    </row>
    <row r="7" spans="1:6" ht="42.6" thickTop="1" thickBot="1">
      <c r="A7" s="8"/>
      <c r="B7" s="112" t="s">
        <v>84</v>
      </c>
      <c r="C7" s="116"/>
      <c r="D7" s="116"/>
      <c r="E7" s="113">
        <f t="shared" si="0"/>
        <v>0</v>
      </c>
      <c r="F7" s="8"/>
    </row>
    <row r="8" spans="1:6" ht="13.8">
      <c r="A8" s="8"/>
      <c r="B8" s="27" t="s">
        <v>92</v>
      </c>
      <c r="C8" s="117"/>
      <c r="D8" s="117"/>
      <c r="E8" s="114">
        <f t="shared" si="0"/>
        <v>0</v>
      </c>
      <c r="F8" s="103" t="e">
        <f>#REF!</f>
        <v>#REF!</v>
      </c>
    </row>
    <row r="9" spans="1:6" ht="27.6">
      <c r="A9" s="8"/>
      <c r="B9" s="26" t="s">
        <v>119</v>
      </c>
      <c r="C9" s="117"/>
      <c r="D9" s="117"/>
      <c r="E9" s="114">
        <f t="shared" si="0"/>
        <v>0</v>
      </c>
      <c r="F9" s="104" t="e">
        <f>#REF!</f>
        <v>#REF!</v>
      </c>
    </row>
    <row r="10" spans="1:6" ht="14.4" thickBot="1">
      <c r="A10" s="8"/>
      <c r="B10" s="26" t="s">
        <v>93</v>
      </c>
      <c r="C10" s="117"/>
      <c r="D10" s="117"/>
      <c r="E10" s="114">
        <f t="shared" si="0"/>
        <v>0</v>
      </c>
      <c r="F10" s="105" t="e">
        <f>#REF!</f>
        <v>#REF!</v>
      </c>
    </row>
    <row r="11" spans="1:6" ht="41.4">
      <c r="A11" s="8"/>
      <c r="B11" s="26" t="s">
        <v>118</v>
      </c>
      <c r="C11" s="117"/>
      <c r="D11" s="117"/>
      <c r="E11" s="115">
        <f t="shared" si="0"/>
        <v>0</v>
      </c>
      <c r="F11" s="8"/>
    </row>
    <row r="12" spans="1:6" ht="57.45" customHeight="1">
      <c r="A12" s="8"/>
      <c r="B12" s="179"/>
      <c r="C12" s="181"/>
      <c r="D12" s="180"/>
      <c r="E12" s="182" t="s">
        <v>98</v>
      </c>
      <c r="F12" s="8"/>
    </row>
    <row r="13" spans="1:6" ht="14.55" customHeight="1">
      <c r="A13" s="8"/>
      <c r="B13" s="176" t="s">
        <v>121</v>
      </c>
      <c r="C13" s="178"/>
      <c r="D13" s="178"/>
      <c r="E13" s="177">
        <f>D13*1</f>
        <v>0</v>
      </c>
      <c r="F13" s="171"/>
    </row>
    <row r="14" spans="1:6" ht="13.8">
      <c r="A14" s="8"/>
      <c r="B14" s="28" t="s">
        <v>85</v>
      </c>
      <c r="C14" s="118" t="e">
        <f>IF(#REF!&lt;&gt;0,#REF!,IF(#REF!&lt;&gt;0,#REF!,IF(#REF!&lt;&gt;0,#REF!,0)))</f>
        <v>#REF!</v>
      </c>
      <c r="D14" s="119"/>
      <c r="E14" s="128">
        <f>D14</f>
        <v>0</v>
      </c>
      <c r="F14" s="172"/>
    </row>
    <row r="15" spans="1:6" ht="15.75" customHeight="1" thickBot="1">
      <c r="A15" s="8"/>
      <c r="B15" s="139" t="s">
        <v>76</v>
      </c>
      <c r="C15" s="120" t="e">
        <f>IF(#REF!&lt;&gt;0,#REF!,IF('D4-Přehled o úhradách plateb'!F506&lt;&gt;0,'D4-Přehled o úhradách plateb'!F506,IF(#REF!&lt;&gt;0,#REF!,0)))</f>
        <v>#REF!</v>
      </c>
      <c r="D15" s="147">
        <f>SUM(D6:D11)+D14</f>
        <v>0</v>
      </c>
      <c r="E15" s="174"/>
      <c r="F15" s="173"/>
    </row>
    <row r="16" spans="1:6" ht="14.4" thickBot="1">
      <c r="A16" s="8"/>
      <c r="B16" s="50"/>
      <c r="C16" s="122" t="e">
        <f>SUM(C6:C11)+C14</f>
        <v>#REF!</v>
      </c>
      <c r="D16" s="29"/>
      <c r="E16" s="175"/>
      <c r="F16" s="140"/>
    </row>
    <row r="17" spans="1:6" ht="14.4" thickBot="1">
      <c r="A17" s="8"/>
      <c r="B17" s="337"/>
      <c r="C17" s="337"/>
      <c r="D17" s="29"/>
      <c r="E17" s="29"/>
      <c r="F17" s="170"/>
    </row>
    <row r="18" spans="1:6" ht="14.4" thickBot="1">
      <c r="A18" s="8"/>
      <c r="B18" s="57" t="s">
        <v>87</v>
      </c>
      <c r="C18" s="123" t="e">
        <f>IF(#REF!&lt;&gt;0,#REF!,IF('D4-Přehled o úhradách plateb'!E506&lt;&gt;0,'D4-Přehled o úhradách plateb'!E506,IF(#REF!&lt;&gt;0,#REF!,0)))</f>
        <v>#REF!</v>
      </c>
      <c r="D18" s="58"/>
      <c r="E18" s="59"/>
      <c r="F18" s="8"/>
    </row>
    <row r="19" spans="1:6" ht="14.4" thickBot="1">
      <c r="A19" s="8"/>
      <c r="B19" s="30"/>
      <c r="C19" s="30"/>
      <c r="D19" s="29"/>
      <c r="E19" s="29"/>
      <c r="F19" s="8"/>
    </row>
    <row r="20" spans="1:6" ht="14.4" thickBot="1">
      <c r="A20" s="8"/>
      <c r="B20" s="57" t="s">
        <v>88</v>
      </c>
      <c r="C20" s="124" t="e">
        <f>C15/C18*100</f>
        <v>#REF!</v>
      </c>
      <c r="D20" s="58"/>
      <c r="E20" s="59"/>
      <c r="F20" s="8"/>
    </row>
    <row r="21" spans="1:6" ht="14.4">
      <c r="A21" s="8"/>
      <c r="B21" s="15"/>
      <c r="C21" s="15"/>
      <c r="D21" s="7"/>
      <c r="E21" s="7"/>
      <c r="F21" s="8"/>
    </row>
    <row r="22" spans="1:6">
      <c r="A22" s="8"/>
      <c r="B22" s="22" t="s">
        <v>86</v>
      </c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</sheetData>
  <mergeCells count="1">
    <mergeCell ref="B17:C17"/>
  </mergeCells>
  <conditionalFormatting sqref="C6">
    <cfRule type="cellIs" dxfId="559" priority="5" operator="greaterThan">
      <formula>$F$6</formula>
    </cfRule>
    <cfRule type="cellIs" dxfId="558" priority="47" operator="equal">
      <formula>0</formula>
    </cfRule>
    <cfRule type="cellIs" dxfId="557" priority="48" operator="lessThan">
      <formula>$E$6</formula>
    </cfRule>
  </conditionalFormatting>
  <conditionalFormatting sqref="C7">
    <cfRule type="cellIs" dxfId="556" priority="45" operator="equal">
      <formula>0</formula>
    </cfRule>
    <cfRule type="cellIs" dxfId="555" priority="46" operator="lessThan">
      <formula>$E$7</formula>
    </cfRule>
  </conditionalFormatting>
  <conditionalFormatting sqref="C9">
    <cfRule type="cellIs" dxfId="554" priority="17" operator="notEqual">
      <formula>$F$9</formula>
    </cfRule>
    <cfRule type="cellIs" dxfId="553" priority="41" operator="equal">
      <formula>0</formula>
    </cfRule>
    <cfRule type="cellIs" dxfId="552" priority="42" operator="lessThan">
      <formula>$E$9</formula>
    </cfRule>
  </conditionalFormatting>
  <conditionalFormatting sqref="C10">
    <cfRule type="cellIs" dxfId="551" priority="11" operator="equal">
      <formula>0</formula>
    </cfRule>
    <cfRule type="cellIs" dxfId="550" priority="12" operator="notEqual">
      <formula>$F$10</formula>
    </cfRule>
    <cfRule type="cellIs" dxfId="549" priority="36" operator="lessThan">
      <formula>$E$10</formula>
    </cfRule>
  </conditionalFormatting>
  <conditionalFormatting sqref="C15">
    <cfRule type="cellIs" dxfId="548" priority="18" operator="notEqual">
      <formula>$C$16</formula>
    </cfRule>
  </conditionalFormatting>
  <conditionalFormatting sqref="C14">
    <cfRule type="cellIs" dxfId="547" priority="49" operator="notEqual">
      <formula>#REF!</formula>
    </cfRule>
    <cfRule type="cellIs" dxfId="546" priority="50" operator="equal">
      <formula>0</formula>
    </cfRule>
    <cfRule type="cellIs" dxfId="545" priority="51" operator="lessThan">
      <formula>$E$14</formula>
    </cfRule>
  </conditionalFormatting>
  <conditionalFormatting sqref="C8">
    <cfRule type="cellIs" dxfId="544" priority="13" operator="equal">
      <formula>0</formula>
    </cfRule>
    <cfRule type="cellIs" dxfId="543" priority="14" operator="notEqual">
      <formula>$F$8</formula>
    </cfRule>
    <cfRule type="cellIs" dxfId="542" priority="16" operator="lessThan">
      <formula>$E$8</formula>
    </cfRule>
  </conditionalFormatting>
  <conditionalFormatting sqref="F8">
    <cfRule type="cellIs" dxfId="541" priority="10" operator="notEqual">
      <formula>$C$8</formula>
    </cfRule>
  </conditionalFormatting>
  <conditionalFormatting sqref="F9">
    <cfRule type="cellIs" dxfId="540" priority="9" operator="notEqual">
      <formula>$C$9</formula>
    </cfRule>
  </conditionalFormatting>
  <conditionalFormatting sqref="F10">
    <cfRule type="cellIs" dxfId="539" priority="8" operator="notEqual">
      <formula>$C$10</formula>
    </cfRule>
  </conditionalFormatting>
  <conditionalFormatting sqref="C11">
    <cfRule type="cellIs" dxfId="538" priority="3" operator="lessThan">
      <formula>$E$11</formula>
    </cfRule>
    <cfRule type="cellIs" dxfId="537" priority="4" operator="equal">
      <formula>0</formula>
    </cfRule>
  </conditionalFormatting>
  <conditionalFormatting sqref="C13">
    <cfRule type="cellIs" dxfId="536" priority="1" operator="notEqual">
      <formula>$E$13</formula>
    </cfRule>
    <cfRule type="cellIs" dxfId="535" priority="2" operator="equal">
      <formula>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7906-1400-4600-B3A7-39394DF8D59C}">
  <dimension ref="A1:E32"/>
  <sheetViews>
    <sheetView workbookViewId="0">
      <selection activeCell="D17" sqref="D17"/>
    </sheetView>
  </sheetViews>
  <sheetFormatPr defaultColWidth="9.21875" defaultRowHeight="13.2"/>
  <cols>
    <col min="1" max="1" width="3.77734375" customWidth="1"/>
    <col min="2" max="2" width="29.44140625" customWidth="1"/>
    <col min="3" max="3" width="25.21875" customWidth="1"/>
    <col min="4" max="4" width="33.21875" customWidth="1"/>
    <col min="5" max="5" width="9.77734375" customWidth="1"/>
  </cols>
  <sheetData>
    <row r="1" spans="1:5" ht="24.6">
      <c r="A1" s="236"/>
      <c r="B1" s="237" t="s">
        <v>44</v>
      </c>
      <c r="C1" s="238"/>
      <c r="D1" s="238"/>
      <c r="E1" s="238" t="s">
        <v>81</v>
      </c>
    </row>
    <row r="2" spans="1:5" ht="17.399999999999999">
      <c r="A2" s="236"/>
      <c r="B2" s="239"/>
      <c r="C2" s="239"/>
      <c r="D2" s="240"/>
      <c r="E2" s="236"/>
    </row>
    <row r="3" spans="1:5" ht="13.8">
      <c r="A3" s="236"/>
      <c r="B3" s="236" t="s">
        <v>59</v>
      </c>
      <c r="C3" s="236"/>
      <c r="D3" s="241"/>
      <c r="E3" s="236"/>
    </row>
    <row r="4" spans="1:5" ht="16.2" thickBot="1">
      <c r="A4" s="236"/>
      <c r="B4" s="242"/>
      <c r="C4" s="242"/>
      <c r="D4" s="236"/>
      <c r="E4" s="236"/>
    </row>
    <row r="5" spans="1:5" ht="16.2" thickBot="1">
      <c r="A5" s="236"/>
      <c r="B5" s="338" t="s">
        <v>43</v>
      </c>
      <c r="C5" s="339"/>
      <c r="D5" s="243" t="s">
        <v>45</v>
      </c>
      <c r="E5" s="236"/>
    </row>
    <row r="6" spans="1:5" ht="16.2" thickBot="1">
      <c r="A6" s="236"/>
      <c r="B6" s="244" t="s">
        <v>62</v>
      </c>
      <c r="C6" s="245" t="s">
        <v>90</v>
      </c>
      <c r="D6" s="246">
        <f>SUM(D7:D12)</f>
        <v>0</v>
      </c>
      <c r="E6" s="236"/>
    </row>
    <row r="7" spans="1:5" ht="15.6">
      <c r="A7" s="236"/>
      <c r="B7" s="247" t="s">
        <v>113</v>
      </c>
      <c r="C7" s="248"/>
      <c r="D7" s="12"/>
      <c r="E7" s="236"/>
    </row>
    <row r="8" spans="1:5" ht="15.6">
      <c r="A8" s="236"/>
      <c r="B8" s="249" t="s">
        <v>54</v>
      </c>
      <c r="C8" s="250"/>
      <c r="D8" s="4"/>
      <c r="E8" s="236"/>
    </row>
    <row r="9" spans="1:5" ht="15.6">
      <c r="A9" s="236"/>
      <c r="B9" s="249" t="s">
        <v>55</v>
      </c>
      <c r="C9" s="250"/>
      <c r="D9" s="4"/>
      <c r="E9" s="236"/>
    </row>
    <row r="10" spans="1:5" ht="15.6">
      <c r="A10" s="236"/>
      <c r="B10" s="249" t="s">
        <v>56</v>
      </c>
      <c r="C10" s="250"/>
      <c r="D10" s="4"/>
      <c r="E10" s="236"/>
    </row>
    <row r="11" spans="1:5" ht="15.6">
      <c r="A11" s="236"/>
      <c r="B11" s="249" t="s">
        <v>57</v>
      </c>
      <c r="C11" s="250"/>
      <c r="D11" s="4"/>
      <c r="E11" s="236"/>
    </row>
    <row r="12" spans="1:5" ht="16.2" thickBot="1">
      <c r="A12" s="236"/>
      <c r="B12" s="251" t="s">
        <v>60</v>
      </c>
      <c r="C12" s="252"/>
      <c r="D12" s="11"/>
      <c r="E12" s="236"/>
    </row>
    <row r="13" spans="1:5" ht="16.2" thickBot="1">
      <c r="A13" s="236"/>
      <c r="B13" s="253" t="s">
        <v>63</v>
      </c>
      <c r="C13" s="254" t="s">
        <v>90</v>
      </c>
      <c r="D13" s="255">
        <f>SUM(D14:D15)</f>
        <v>0</v>
      </c>
      <c r="E13" s="236"/>
    </row>
    <row r="14" spans="1:5" ht="15.6">
      <c r="A14" s="236"/>
      <c r="B14" s="256" t="s">
        <v>113</v>
      </c>
      <c r="C14" s="248"/>
      <c r="D14" s="12"/>
      <c r="E14" s="236"/>
    </row>
    <row r="15" spans="1:5" ht="16.2" thickBot="1">
      <c r="A15" s="236"/>
      <c r="B15" s="257" t="s">
        <v>64</v>
      </c>
      <c r="C15" s="252"/>
      <c r="D15" s="4"/>
      <c r="E15" s="236"/>
    </row>
    <row r="16" spans="1:5" ht="16.2" thickBot="1">
      <c r="A16" s="236"/>
      <c r="B16" s="340" t="s">
        <v>123</v>
      </c>
      <c r="C16" s="341"/>
      <c r="D16" s="278">
        <f>SUM(D7:D12)+SUM(D14:D15)</f>
        <v>0</v>
      </c>
      <c r="E16" s="236"/>
    </row>
    <row r="17" spans="1:5">
      <c r="A17" s="236"/>
      <c r="B17" s="258"/>
      <c r="C17" s="258"/>
      <c r="D17" s="279">
        <f>'D4-Přehled o úhradách plateb'!E506</f>
        <v>0</v>
      </c>
      <c r="E17" s="236"/>
    </row>
    <row r="18" spans="1:5" ht="15.6">
      <c r="A18" s="236"/>
      <c r="B18" s="259" t="s">
        <v>58</v>
      </c>
      <c r="C18" s="260"/>
      <c r="D18" s="236"/>
      <c r="E18" s="236"/>
    </row>
    <row r="19" spans="1:5" ht="15.6">
      <c r="A19" s="261"/>
      <c r="B19" s="262"/>
      <c r="C19" s="262"/>
      <c r="D19" s="261"/>
      <c r="E19" s="261"/>
    </row>
    <row r="20" spans="1:5" ht="24.6">
      <c r="A20" s="236"/>
      <c r="B20" s="237" t="s">
        <v>44</v>
      </c>
      <c r="C20" s="238"/>
      <c r="D20" s="238"/>
      <c r="E20" s="238" t="s">
        <v>82</v>
      </c>
    </row>
    <row r="21" spans="1:5" ht="17.399999999999999">
      <c r="A21" s="236"/>
      <c r="B21" s="239"/>
      <c r="C21" s="239"/>
      <c r="D21" s="240"/>
      <c r="E21" s="236"/>
    </row>
    <row r="22" spans="1:5" ht="13.8">
      <c r="A22" s="236"/>
      <c r="B22" s="236" t="s">
        <v>61</v>
      </c>
      <c r="C22" s="236"/>
      <c r="D22" s="241"/>
      <c r="E22" s="236"/>
    </row>
    <row r="23" spans="1:5" ht="16.2" thickBot="1">
      <c r="A23" s="236"/>
      <c r="B23" s="242"/>
      <c r="C23" s="242"/>
      <c r="D23" s="236"/>
      <c r="E23" s="236"/>
    </row>
    <row r="24" spans="1:5" ht="16.2" thickBot="1">
      <c r="A24" s="236"/>
      <c r="B24" s="338" t="s">
        <v>43</v>
      </c>
      <c r="C24" s="339"/>
      <c r="D24" s="243" t="s">
        <v>45</v>
      </c>
      <c r="E24" s="236"/>
    </row>
    <row r="25" spans="1:5" ht="15.6">
      <c r="A25" s="236"/>
      <c r="B25" s="247" t="s">
        <v>113</v>
      </c>
      <c r="C25" s="248"/>
      <c r="D25" s="12"/>
      <c r="E25" s="236"/>
    </row>
    <row r="26" spans="1:5" ht="15.6">
      <c r="A26" s="236"/>
      <c r="B26" s="249" t="s">
        <v>54</v>
      </c>
      <c r="C26" s="250"/>
      <c r="D26" s="4"/>
      <c r="E26" s="236"/>
    </row>
    <row r="27" spans="1:5" ht="15.6">
      <c r="A27" s="236"/>
      <c r="B27" s="249" t="s">
        <v>55</v>
      </c>
      <c r="C27" s="250"/>
      <c r="D27" s="4"/>
      <c r="E27" s="236"/>
    </row>
    <row r="28" spans="1:5" ht="15.6">
      <c r="A28" s="236"/>
      <c r="B28" s="249" t="s">
        <v>56</v>
      </c>
      <c r="C28" s="250"/>
      <c r="D28" s="4"/>
      <c r="E28" s="236"/>
    </row>
    <row r="29" spans="1:5" ht="15.6">
      <c r="A29" s="236"/>
      <c r="B29" s="249" t="s">
        <v>57</v>
      </c>
      <c r="C29" s="250"/>
      <c r="D29" s="4"/>
      <c r="E29" s="236"/>
    </row>
    <row r="30" spans="1:5" ht="16.2" thickBot="1">
      <c r="A30" s="236"/>
      <c r="B30" s="257" t="s">
        <v>60</v>
      </c>
      <c r="C30" s="252"/>
      <c r="D30" s="5"/>
      <c r="E30" s="236"/>
    </row>
    <row r="31" spans="1:5" s="264" customFormat="1" ht="16.2" thickBot="1">
      <c r="A31" s="263"/>
      <c r="B31" s="342" t="s">
        <v>123</v>
      </c>
      <c r="C31" s="343"/>
      <c r="D31" s="278">
        <f>SUM(D25:D30)</f>
        <v>0</v>
      </c>
      <c r="E31" s="263"/>
    </row>
    <row r="32" spans="1:5">
      <c r="A32" s="236"/>
      <c r="B32" s="258"/>
      <c r="C32" s="258"/>
      <c r="D32" s="279">
        <f>'D4-Přehled o úhradách plateb'!E506</f>
        <v>0</v>
      </c>
      <c r="E32" s="236"/>
    </row>
  </sheetData>
  <sheetProtection algorithmName="SHA-512" hashValue="dGYOr5mN/leD9Nd7SQs9J0cweflHp9/qiNNbUHkkO2XQi34ZKWv3v6OyPpTJCMijwszZXE9g9CGdbFRK46bvdA==" saltValue="YVbKl5Faec7BU8fPm9V8JQ==" spinCount="100000" sheet="1" objects="1" scenarios="1"/>
  <mergeCells count="4">
    <mergeCell ref="B5:C5"/>
    <mergeCell ref="B16:C16"/>
    <mergeCell ref="B24:C24"/>
    <mergeCell ref="B31:C3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tabSelected="1" zoomScale="120" zoomScaleNormal="120" workbookViewId="0">
      <selection activeCell="I6" sqref="I6"/>
    </sheetView>
  </sheetViews>
  <sheetFormatPr defaultRowHeight="13.2"/>
  <cols>
    <col min="1" max="1" width="2.21875" customWidth="1"/>
    <col min="2" max="2" width="46.77734375" customWidth="1"/>
    <col min="3" max="3" width="24.21875" customWidth="1"/>
    <col min="4" max="4" width="20.5546875" customWidth="1"/>
    <col min="5" max="5" width="18.21875" customWidth="1"/>
    <col min="6" max="6" width="2.21875" customWidth="1"/>
  </cols>
  <sheetData>
    <row r="1" spans="1:6" ht="25.2">
      <c r="A1" s="2"/>
      <c r="B1" s="16" t="s">
        <v>115</v>
      </c>
      <c r="C1" s="17"/>
      <c r="D1" s="2"/>
      <c r="E1" s="6" t="s">
        <v>114</v>
      </c>
      <c r="F1" s="6"/>
    </row>
    <row r="2" spans="1:6" ht="14.4">
      <c r="A2" s="2"/>
      <c r="B2" s="2"/>
      <c r="C2" s="2"/>
      <c r="D2" s="2"/>
      <c r="E2" s="2"/>
      <c r="F2" s="2"/>
    </row>
    <row r="3" spans="1:6" ht="17.399999999999999" thickBot="1">
      <c r="A3" s="2"/>
      <c r="B3" s="23" t="s">
        <v>6</v>
      </c>
      <c r="C3" s="83"/>
      <c r="D3" s="83"/>
      <c r="E3" s="83"/>
      <c r="F3" s="2"/>
    </row>
    <row r="4" spans="1:6" ht="63.75" customHeight="1" thickBot="1">
      <c r="A4" s="2"/>
      <c r="B4" s="54" t="s">
        <v>38</v>
      </c>
      <c r="C4" s="24" t="s">
        <v>17</v>
      </c>
      <c r="D4" s="24" t="s">
        <v>96</v>
      </c>
      <c r="E4" s="55" t="s">
        <v>116</v>
      </c>
      <c r="F4" s="84"/>
    </row>
    <row r="5" spans="1:6" ht="14.4">
      <c r="A5" s="2"/>
      <c r="B5" s="25" t="s">
        <v>7</v>
      </c>
      <c r="C5" s="118">
        <f>SUM(C7:C10)</f>
        <v>0</v>
      </c>
      <c r="D5" s="377"/>
      <c r="E5" s="127">
        <f>D5*0.8</f>
        <v>0</v>
      </c>
      <c r="F5" s="85"/>
    </row>
    <row r="6" spans="1:6" ht="14.4">
      <c r="A6" s="2"/>
      <c r="B6" s="344" t="s">
        <v>8</v>
      </c>
      <c r="C6" s="345"/>
      <c r="D6" s="346"/>
      <c r="E6" s="347"/>
      <c r="F6" s="86"/>
    </row>
    <row r="7" spans="1:6" ht="14.4">
      <c r="A7" s="2"/>
      <c r="B7" s="27" t="s">
        <v>9</v>
      </c>
      <c r="C7" s="117"/>
      <c r="D7" s="375"/>
      <c r="E7" s="115"/>
      <c r="F7" s="85"/>
    </row>
    <row r="8" spans="1:6" ht="14.4">
      <c r="A8" s="2"/>
      <c r="B8" s="27" t="s">
        <v>10</v>
      </c>
      <c r="C8" s="117"/>
      <c r="D8" s="375"/>
      <c r="E8" s="115"/>
      <c r="F8" s="85"/>
    </row>
    <row r="9" spans="1:6" ht="14.4">
      <c r="A9" s="2"/>
      <c r="B9" s="27" t="s">
        <v>40</v>
      </c>
      <c r="C9" s="117"/>
      <c r="D9" s="375"/>
      <c r="E9" s="115"/>
      <c r="F9" s="85"/>
    </row>
    <row r="10" spans="1:6" ht="14.4">
      <c r="A10" s="2"/>
      <c r="B10" s="87" t="s">
        <v>41</v>
      </c>
      <c r="C10" s="125"/>
      <c r="D10" s="376"/>
      <c r="E10" s="128"/>
      <c r="F10" s="85"/>
    </row>
    <row r="11" spans="1:6" ht="14.4">
      <c r="A11" s="2"/>
      <c r="B11" s="88"/>
      <c r="C11" s="89"/>
      <c r="D11" s="89"/>
      <c r="E11" s="90"/>
      <c r="F11" s="91"/>
    </row>
    <row r="12" spans="1:6" ht="14.4">
      <c r="A12" s="2"/>
      <c r="B12" s="25" t="s">
        <v>11</v>
      </c>
      <c r="C12" s="126">
        <f>SUM(C14:C20)</f>
        <v>0</v>
      </c>
      <c r="D12" s="378"/>
      <c r="E12" s="113">
        <f>D12*0.8</f>
        <v>0</v>
      </c>
      <c r="F12" s="85"/>
    </row>
    <row r="13" spans="1:6" ht="14.4">
      <c r="A13" s="2"/>
      <c r="B13" s="344" t="s">
        <v>12</v>
      </c>
      <c r="C13" s="345"/>
      <c r="D13" s="346"/>
      <c r="E13" s="347"/>
      <c r="F13" s="86"/>
    </row>
    <row r="14" spans="1:6" ht="14.4">
      <c r="A14" s="2"/>
      <c r="B14" s="27" t="s">
        <v>52</v>
      </c>
      <c r="C14" s="117"/>
      <c r="D14" s="375"/>
      <c r="E14" s="115"/>
      <c r="F14" s="85"/>
    </row>
    <row r="15" spans="1:6" ht="14.4">
      <c r="A15" s="2"/>
      <c r="B15" s="27" t="s">
        <v>97</v>
      </c>
      <c r="C15" s="117"/>
      <c r="D15" s="375"/>
      <c r="E15" s="115"/>
      <c r="F15" s="85"/>
    </row>
    <row r="16" spans="1:6" ht="14.4">
      <c r="A16" s="2"/>
      <c r="B16" s="27" t="s">
        <v>13</v>
      </c>
      <c r="C16" s="117"/>
      <c r="D16" s="375"/>
      <c r="E16" s="115"/>
      <c r="F16" s="85"/>
    </row>
    <row r="17" spans="1:6" ht="14.4">
      <c r="A17" s="2"/>
      <c r="B17" s="27" t="s">
        <v>78</v>
      </c>
      <c r="C17" s="117"/>
      <c r="D17" s="375"/>
      <c r="E17" s="115"/>
      <c r="F17" s="85"/>
    </row>
    <row r="18" spans="1:6" ht="14.4">
      <c r="A18" s="2"/>
      <c r="B18" s="27" t="s">
        <v>14</v>
      </c>
      <c r="C18" s="117"/>
      <c r="D18" s="375"/>
      <c r="E18" s="115"/>
      <c r="F18" s="85"/>
    </row>
    <row r="19" spans="1:6" ht="14.4">
      <c r="A19" s="2"/>
      <c r="B19" s="27" t="s">
        <v>15</v>
      </c>
      <c r="C19" s="117"/>
      <c r="D19" s="375"/>
      <c r="E19" s="115"/>
      <c r="F19" s="85"/>
    </row>
    <row r="20" spans="1:6" ht="14.4">
      <c r="A20" s="2"/>
      <c r="B20" s="27" t="s">
        <v>79</v>
      </c>
      <c r="C20" s="117"/>
      <c r="D20" s="375"/>
      <c r="E20" s="115"/>
      <c r="F20" s="85"/>
    </row>
    <row r="21" spans="1:6" ht="4.95" customHeight="1">
      <c r="A21" s="2"/>
      <c r="B21" s="183"/>
      <c r="C21" s="184"/>
      <c r="D21" s="106"/>
      <c r="E21" s="348"/>
      <c r="F21" s="84"/>
    </row>
    <row r="22" spans="1:6" ht="4.95" customHeight="1">
      <c r="A22" s="2"/>
      <c r="B22" s="107"/>
      <c r="C22" s="108"/>
      <c r="D22" s="106"/>
      <c r="E22" s="349"/>
      <c r="F22" s="84"/>
    </row>
    <row r="23" spans="1:6" ht="4.5" customHeight="1">
      <c r="A23" s="2"/>
      <c r="B23" s="183"/>
      <c r="C23" s="184"/>
      <c r="D23" s="106"/>
      <c r="E23" s="349"/>
      <c r="F23" s="84"/>
    </row>
    <row r="24" spans="1:6" ht="14.4">
      <c r="A24" s="2"/>
      <c r="B24" s="28" t="s">
        <v>16</v>
      </c>
      <c r="C24" s="118">
        <f>'D5-Osobní náklady'!D55</f>
        <v>0</v>
      </c>
      <c r="D24" s="119"/>
      <c r="E24" s="115">
        <f>D24*0.8</f>
        <v>0</v>
      </c>
      <c r="F24" s="85"/>
    </row>
    <row r="25" spans="1:6" ht="14.4">
      <c r="A25" s="2"/>
      <c r="B25" s="350"/>
      <c r="C25" s="351"/>
      <c r="D25" s="351"/>
      <c r="E25" s="352"/>
      <c r="F25" s="86"/>
    </row>
    <row r="26" spans="1:6" ht="15.75" customHeight="1" thickBot="1">
      <c r="A26" s="2"/>
      <c r="B26" s="53" t="s">
        <v>76</v>
      </c>
      <c r="C26" s="120">
        <f>'D4-Přehled o úhradách plateb'!F506</f>
        <v>0</v>
      </c>
      <c r="D26" s="121">
        <f>D5+D12+D24</f>
        <v>0</v>
      </c>
      <c r="E26" s="56"/>
      <c r="F26" s="92"/>
    </row>
    <row r="27" spans="1:6" ht="15" thickBot="1">
      <c r="A27" s="2"/>
      <c r="B27" s="51"/>
      <c r="C27" s="122">
        <f>C5+C12+C24</f>
        <v>0</v>
      </c>
      <c r="D27" s="29"/>
      <c r="E27" s="29"/>
      <c r="F27" s="7"/>
    </row>
    <row r="28" spans="1:6" ht="14.4">
      <c r="A28" s="2"/>
      <c r="B28" s="353"/>
      <c r="C28" s="353"/>
      <c r="D28" s="7"/>
      <c r="E28" s="7"/>
      <c r="F28" s="7"/>
    </row>
  </sheetData>
  <sheetProtection algorithmName="SHA-512" hashValue="fqEPT3ZV4klfAyhKS9fpg9jqYsVlsDVmXrCC0Rl7cyl6Y2p8mshozik9eOhEuwHOusXdDNkBuR6/fZwpS901vA==" saltValue="uivwQ7YQGQdMYeEGz7J/Vg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7">
    <cfRule type="cellIs" dxfId="534" priority="29" operator="equal">
      <formula>0</formula>
    </cfRule>
    <cfRule type="cellIs" dxfId="533" priority="30" operator="lessThan">
      <formula>$E$7</formula>
    </cfRule>
  </conditionalFormatting>
  <conditionalFormatting sqref="C8">
    <cfRule type="cellIs" dxfId="532" priority="27" operator="equal">
      <formula>0</formula>
    </cfRule>
    <cfRule type="cellIs" dxfId="531" priority="28" operator="lessThan">
      <formula>$E$8</formula>
    </cfRule>
  </conditionalFormatting>
  <conditionalFormatting sqref="C9">
    <cfRule type="cellIs" dxfId="530" priority="25" operator="equal">
      <formula>0</formula>
    </cfRule>
    <cfRule type="cellIs" dxfId="529" priority="26" operator="lessThan">
      <formula>$E$9</formula>
    </cfRule>
  </conditionalFormatting>
  <conditionalFormatting sqref="C10">
    <cfRule type="cellIs" dxfId="528" priority="23" operator="equal">
      <formula>0</formula>
    </cfRule>
    <cfRule type="cellIs" dxfId="527" priority="24" operator="lessThan">
      <formula>$E$10</formula>
    </cfRule>
  </conditionalFormatting>
  <conditionalFormatting sqref="C14">
    <cfRule type="cellIs" dxfId="526" priority="17" operator="equal">
      <formula>0</formula>
    </cfRule>
    <cfRule type="cellIs" dxfId="525" priority="18" operator="lessThan">
      <formula>$E$14</formula>
    </cfRule>
  </conditionalFormatting>
  <conditionalFormatting sqref="C15">
    <cfRule type="cellIs" dxfId="524" priority="15" operator="equal">
      <formula>0</formula>
    </cfRule>
    <cfRule type="cellIs" dxfId="523" priority="16" operator="lessThan">
      <formula>$E$15</formula>
    </cfRule>
  </conditionalFormatting>
  <conditionalFormatting sqref="C16">
    <cfRule type="cellIs" dxfId="522" priority="13" operator="equal">
      <formula>0</formula>
    </cfRule>
    <cfRule type="cellIs" dxfId="521" priority="14" operator="lessThan">
      <formula>$E$16</formula>
    </cfRule>
  </conditionalFormatting>
  <conditionalFormatting sqref="C17">
    <cfRule type="cellIs" dxfId="520" priority="11" operator="equal">
      <formula>0</formula>
    </cfRule>
    <cfRule type="cellIs" dxfId="519" priority="12" operator="lessThan">
      <formula>$E$17</formula>
    </cfRule>
  </conditionalFormatting>
  <conditionalFormatting sqref="C18">
    <cfRule type="cellIs" dxfId="518" priority="9" operator="equal">
      <formula>0</formula>
    </cfRule>
    <cfRule type="cellIs" dxfId="517" priority="10" operator="lessThan">
      <formula>$E$18</formula>
    </cfRule>
  </conditionalFormatting>
  <conditionalFormatting sqref="C19">
    <cfRule type="cellIs" dxfId="516" priority="7" operator="equal">
      <formula>0</formula>
    </cfRule>
    <cfRule type="cellIs" dxfId="515" priority="8" operator="lessThan">
      <formula>$E$19</formula>
    </cfRule>
  </conditionalFormatting>
  <conditionalFormatting sqref="C20">
    <cfRule type="cellIs" dxfId="514" priority="5" operator="equal">
      <formula>0</formula>
    </cfRule>
    <cfRule type="cellIs" dxfId="513" priority="6" operator="lessThan">
      <formula>$E$20</formula>
    </cfRule>
  </conditionalFormatting>
  <conditionalFormatting sqref="C26">
    <cfRule type="cellIs" dxfId="512" priority="4" operator="notEqual">
      <formula>$C$27</formula>
    </cfRule>
  </conditionalFormatting>
  <conditionalFormatting sqref="C5">
    <cfRule type="cellIs" dxfId="511" priority="3" operator="lessThan">
      <formula>$E$5</formula>
    </cfRule>
  </conditionalFormatting>
  <conditionalFormatting sqref="C12">
    <cfRule type="cellIs" dxfId="510" priority="2" operator="lessThan">
      <formula>$E$12</formula>
    </cfRule>
  </conditionalFormatting>
  <conditionalFormatting sqref="C24">
    <cfRule type="cellIs" dxfId="509" priority="1" operator="lessThan">
      <formula>$E$24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A1:I512"/>
  <sheetViews>
    <sheetView workbookViewId="0">
      <selection activeCell="H8" sqref="H8"/>
    </sheetView>
  </sheetViews>
  <sheetFormatPr defaultRowHeight="13.2"/>
  <cols>
    <col min="1" max="1" width="2.21875" customWidth="1"/>
    <col min="2" max="2" width="5.21875" customWidth="1"/>
    <col min="3" max="3" width="12.77734375" customWidth="1"/>
    <col min="4" max="4" width="45.77734375" customWidth="1"/>
    <col min="5" max="6" width="14.21875" customWidth="1"/>
    <col min="7" max="7" width="14.44140625" customWidth="1"/>
    <col min="8" max="8" width="14.77734375" customWidth="1"/>
    <col min="9" max="9" width="2.109375" customWidth="1"/>
  </cols>
  <sheetData>
    <row r="1" spans="1:9" ht="24.6">
      <c r="A1" s="62"/>
      <c r="B1" s="63" t="s">
        <v>75</v>
      </c>
      <c r="C1" s="63"/>
      <c r="D1" s="63"/>
      <c r="E1" s="63"/>
      <c r="F1" s="63"/>
      <c r="G1" s="8"/>
      <c r="H1" s="64" t="s">
        <v>25</v>
      </c>
      <c r="I1" s="8"/>
    </row>
    <row r="2" spans="1:9" ht="13.8">
      <c r="A2" s="62"/>
      <c r="B2" s="65"/>
      <c r="C2" s="66"/>
      <c r="D2" s="65" t="s">
        <v>95</v>
      </c>
      <c r="E2" s="66"/>
      <c r="F2" s="66"/>
      <c r="G2" s="67"/>
      <c r="H2" s="62"/>
      <c r="I2" s="8"/>
    </row>
    <row r="3" spans="1:9" ht="33.75" customHeight="1" thickBot="1">
      <c r="A3" s="62"/>
      <c r="B3" s="68"/>
      <c r="C3" s="68"/>
      <c r="D3" s="67"/>
      <c r="E3" s="67"/>
      <c r="F3" s="67"/>
      <c r="G3" s="283"/>
      <c r="H3" s="62"/>
      <c r="I3" s="8"/>
    </row>
    <row r="4" spans="1:9" ht="51" customHeight="1" thickBot="1">
      <c r="A4" s="62"/>
      <c r="B4" s="69" t="s">
        <v>29</v>
      </c>
      <c r="C4" s="70" t="s">
        <v>68</v>
      </c>
      <c r="D4" s="70" t="s">
        <v>30</v>
      </c>
      <c r="E4" s="70" t="s">
        <v>65</v>
      </c>
      <c r="F4" s="71" t="s">
        <v>105</v>
      </c>
      <c r="G4" s="289" t="s">
        <v>100</v>
      </c>
      <c r="H4" s="293" t="s">
        <v>130</v>
      </c>
      <c r="I4" s="8"/>
    </row>
    <row r="5" spans="1:9" ht="15.6">
      <c r="A5" s="62"/>
      <c r="B5" s="72">
        <v>1</v>
      </c>
      <c r="C5" s="284"/>
      <c r="D5" s="285"/>
      <c r="E5" s="133"/>
      <c r="F5" s="286"/>
      <c r="G5" s="290"/>
      <c r="H5" s="296"/>
      <c r="I5" s="8"/>
    </row>
    <row r="6" spans="1:9" ht="15.6">
      <c r="A6" s="62"/>
      <c r="B6" s="73">
        <v>2</v>
      </c>
      <c r="C6" s="149"/>
      <c r="D6" s="148"/>
      <c r="E6" s="133"/>
      <c r="F6" s="287"/>
      <c r="G6" s="291"/>
      <c r="H6" s="297"/>
      <c r="I6" s="8"/>
    </row>
    <row r="7" spans="1:9" ht="15.6">
      <c r="A7" s="62"/>
      <c r="B7" s="73">
        <v>3</v>
      </c>
      <c r="C7" s="150"/>
      <c r="D7" s="151"/>
      <c r="E7" s="133"/>
      <c r="F7" s="287"/>
      <c r="G7" s="291"/>
      <c r="H7" s="297"/>
      <c r="I7" s="8"/>
    </row>
    <row r="8" spans="1:9" ht="15.6">
      <c r="A8" s="62"/>
      <c r="B8" s="73">
        <v>4</v>
      </c>
      <c r="C8" s="149"/>
      <c r="D8" s="148"/>
      <c r="E8" s="133"/>
      <c r="F8" s="287"/>
      <c r="G8" s="291"/>
      <c r="H8" s="297"/>
      <c r="I8" s="8"/>
    </row>
    <row r="9" spans="1:9" ht="15.6">
      <c r="A9" s="62"/>
      <c r="B9" s="73">
        <v>5</v>
      </c>
      <c r="C9" s="150"/>
      <c r="D9" s="151"/>
      <c r="E9" s="133"/>
      <c r="F9" s="287"/>
      <c r="G9" s="291"/>
      <c r="H9" s="297"/>
      <c r="I9" s="8"/>
    </row>
    <row r="10" spans="1:9" ht="15.6">
      <c r="A10" s="62"/>
      <c r="B10" s="73">
        <v>6</v>
      </c>
      <c r="C10" s="150"/>
      <c r="D10" s="151"/>
      <c r="E10" s="133"/>
      <c r="F10" s="287"/>
      <c r="G10" s="291"/>
      <c r="H10" s="297"/>
      <c r="I10" s="8"/>
    </row>
    <row r="11" spans="1:9" ht="15.6">
      <c r="A11" s="62"/>
      <c r="B11" s="73">
        <v>7</v>
      </c>
      <c r="C11" s="150"/>
      <c r="D11" s="151"/>
      <c r="E11" s="133"/>
      <c r="F11" s="287"/>
      <c r="G11" s="291"/>
      <c r="H11" s="297"/>
      <c r="I11" s="8"/>
    </row>
    <row r="12" spans="1:9" ht="15.6">
      <c r="A12" s="62"/>
      <c r="B12" s="73">
        <v>8</v>
      </c>
      <c r="C12" s="150"/>
      <c r="D12" s="151"/>
      <c r="E12" s="133"/>
      <c r="F12" s="287"/>
      <c r="G12" s="291"/>
      <c r="H12" s="297"/>
      <c r="I12" s="8"/>
    </row>
    <row r="13" spans="1:9" ht="15.6">
      <c r="A13" s="62"/>
      <c r="B13" s="73">
        <v>9</v>
      </c>
      <c r="C13" s="150"/>
      <c r="D13" s="151"/>
      <c r="E13" s="133"/>
      <c r="F13" s="287"/>
      <c r="G13" s="291"/>
      <c r="H13" s="297"/>
      <c r="I13" s="8"/>
    </row>
    <row r="14" spans="1:9" ht="15.6">
      <c r="A14" s="62"/>
      <c r="B14" s="73">
        <v>10</v>
      </c>
      <c r="C14" s="150"/>
      <c r="D14" s="151"/>
      <c r="E14" s="133"/>
      <c r="F14" s="287"/>
      <c r="G14" s="291"/>
      <c r="H14" s="297"/>
      <c r="I14" s="8"/>
    </row>
    <row r="15" spans="1:9" ht="15.6">
      <c r="A15" s="62"/>
      <c r="B15" s="73">
        <v>11</v>
      </c>
      <c r="C15" s="150"/>
      <c r="D15" s="151"/>
      <c r="E15" s="133"/>
      <c r="F15" s="287"/>
      <c r="G15" s="290"/>
      <c r="H15" s="297"/>
      <c r="I15" s="8"/>
    </row>
    <row r="16" spans="1:9" ht="15.6">
      <c r="A16" s="62"/>
      <c r="B16" s="73">
        <v>12</v>
      </c>
      <c r="C16" s="149"/>
      <c r="D16" s="148"/>
      <c r="E16" s="133"/>
      <c r="F16" s="287"/>
      <c r="G16" s="291"/>
      <c r="H16" s="297"/>
      <c r="I16" s="8"/>
    </row>
    <row r="17" spans="1:9" ht="15.6">
      <c r="A17" s="62"/>
      <c r="B17" s="73">
        <v>13</v>
      </c>
      <c r="C17" s="150"/>
      <c r="D17" s="151"/>
      <c r="E17" s="133"/>
      <c r="F17" s="287"/>
      <c r="G17" s="291"/>
      <c r="H17" s="297"/>
      <c r="I17" s="8"/>
    </row>
    <row r="18" spans="1:9" ht="15.6">
      <c r="A18" s="62"/>
      <c r="B18" s="73">
        <v>14</v>
      </c>
      <c r="C18" s="150"/>
      <c r="D18" s="151"/>
      <c r="E18" s="133"/>
      <c r="F18" s="287"/>
      <c r="G18" s="291"/>
      <c r="H18" s="297"/>
      <c r="I18" s="8"/>
    </row>
    <row r="19" spans="1:9" ht="15.6">
      <c r="A19" s="62"/>
      <c r="B19" s="73">
        <v>15</v>
      </c>
      <c r="C19" s="150"/>
      <c r="D19" s="151"/>
      <c r="E19" s="133"/>
      <c r="F19" s="287"/>
      <c r="G19" s="291"/>
      <c r="H19" s="297"/>
      <c r="I19" s="8"/>
    </row>
    <row r="20" spans="1:9" ht="15.6">
      <c r="A20" s="62"/>
      <c r="B20" s="73">
        <v>16</v>
      </c>
      <c r="C20" s="150"/>
      <c r="D20" s="151"/>
      <c r="E20" s="133"/>
      <c r="F20" s="287"/>
      <c r="G20" s="291"/>
      <c r="H20" s="297"/>
      <c r="I20" s="8"/>
    </row>
    <row r="21" spans="1:9" ht="15.6">
      <c r="A21" s="62"/>
      <c r="B21" s="73">
        <v>17</v>
      </c>
      <c r="C21" s="150"/>
      <c r="D21" s="151"/>
      <c r="E21" s="133"/>
      <c r="F21" s="287"/>
      <c r="G21" s="291"/>
      <c r="H21" s="297"/>
      <c r="I21" s="8"/>
    </row>
    <row r="22" spans="1:9" ht="15.6">
      <c r="A22" s="62"/>
      <c r="B22" s="73">
        <v>18</v>
      </c>
      <c r="C22" s="150"/>
      <c r="D22" s="151"/>
      <c r="E22" s="133"/>
      <c r="F22" s="287"/>
      <c r="G22" s="291"/>
      <c r="H22" s="297"/>
      <c r="I22" s="8"/>
    </row>
    <row r="23" spans="1:9" ht="15.6">
      <c r="A23" s="62"/>
      <c r="B23" s="73">
        <v>19</v>
      </c>
      <c r="C23" s="150"/>
      <c r="D23" s="151"/>
      <c r="E23" s="133"/>
      <c r="F23" s="287"/>
      <c r="G23" s="291"/>
      <c r="H23" s="297"/>
      <c r="I23" s="8"/>
    </row>
    <row r="24" spans="1:9" ht="15.6">
      <c r="A24" s="62"/>
      <c r="B24" s="73">
        <v>20</v>
      </c>
      <c r="C24" s="150"/>
      <c r="D24" s="151"/>
      <c r="E24" s="133"/>
      <c r="F24" s="287"/>
      <c r="G24" s="291"/>
      <c r="H24" s="297"/>
      <c r="I24" s="8"/>
    </row>
    <row r="25" spans="1:9" ht="15.6">
      <c r="A25" s="62"/>
      <c r="B25" s="73">
        <v>21</v>
      </c>
      <c r="C25" s="149"/>
      <c r="D25" s="148"/>
      <c r="E25" s="133"/>
      <c r="F25" s="287"/>
      <c r="G25" s="290"/>
      <c r="H25" s="297"/>
      <c r="I25" s="8"/>
    </row>
    <row r="26" spans="1:9" ht="15.6">
      <c r="A26" s="62"/>
      <c r="B26" s="73">
        <v>22</v>
      </c>
      <c r="C26" s="149"/>
      <c r="D26" s="148"/>
      <c r="E26" s="133"/>
      <c r="F26" s="287"/>
      <c r="G26" s="291"/>
      <c r="H26" s="297"/>
      <c r="I26" s="8"/>
    </row>
    <row r="27" spans="1:9" ht="15.6">
      <c r="A27" s="62"/>
      <c r="B27" s="73">
        <v>23</v>
      </c>
      <c r="C27" s="149"/>
      <c r="D27" s="148"/>
      <c r="E27" s="133"/>
      <c r="F27" s="287"/>
      <c r="G27" s="291"/>
      <c r="H27" s="297"/>
      <c r="I27" s="8"/>
    </row>
    <row r="28" spans="1:9" ht="15.6">
      <c r="A28" s="62"/>
      <c r="B28" s="73">
        <v>24</v>
      </c>
      <c r="C28" s="150"/>
      <c r="D28" s="151"/>
      <c r="E28" s="133"/>
      <c r="F28" s="287"/>
      <c r="G28" s="291"/>
      <c r="H28" s="297"/>
      <c r="I28" s="8"/>
    </row>
    <row r="29" spans="1:9" ht="15.6">
      <c r="A29" s="62"/>
      <c r="B29" s="73">
        <v>25</v>
      </c>
      <c r="C29" s="150"/>
      <c r="D29" s="151"/>
      <c r="E29" s="133"/>
      <c r="F29" s="287"/>
      <c r="G29" s="291"/>
      <c r="H29" s="297"/>
      <c r="I29" s="8"/>
    </row>
    <row r="30" spans="1:9" ht="15.6">
      <c r="A30" s="62"/>
      <c r="B30" s="73">
        <v>26</v>
      </c>
      <c r="C30" s="150"/>
      <c r="D30" s="151"/>
      <c r="E30" s="133"/>
      <c r="F30" s="287"/>
      <c r="G30" s="291"/>
      <c r="H30" s="297"/>
      <c r="I30" s="8"/>
    </row>
    <row r="31" spans="1:9" ht="15.6">
      <c r="A31" s="62"/>
      <c r="B31" s="73">
        <v>27</v>
      </c>
      <c r="C31" s="149"/>
      <c r="D31" s="148"/>
      <c r="E31" s="133"/>
      <c r="F31" s="287"/>
      <c r="G31" s="291"/>
      <c r="H31" s="297"/>
      <c r="I31" s="8"/>
    </row>
    <row r="32" spans="1:9" ht="15.6">
      <c r="A32" s="62"/>
      <c r="B32" s="73">
        <v>28</v>
      </c>
      <c r="C32" s="149"/>
      <c r="D32" s="148"/>
      <c r="E32" s="133"/>
      <c r="F32" s="287"/>
      <c r="G32" s="291"/>
      <c r="H32" s="297"/>
      <c r="I32" s="8"/>
    </row>
    <row r="33" spans="1:9" ht="15.6">
      <c r="A33" s="62"/>
      <c r="B33" s="73">
        <v>29</v>
      </c>
      <c r="C33" s="149"/>
      <c r="D33" s="148"/>
      <c r="E33" s="133"/>
      <c r="F33" s="287"/>
      <c r="G33" s="291"/>
      <c r="H33" s="297"/>
      <c r="I33" s="8"/>
    </row>
    <row r="34" spans="1:9" ht="15.6">
      <c r="A34" s="62"/>
      <c r="B34" s="73">
        <v>30</v>
      </c>
      <c r="C34" s="150"/>
      <c r="D34" s="151"/>
      <c r="E34" s="133"/>
      <c r="F34" s="287"/>
      <c r="G34" s="291"/>
      <c r="H34" s="297"/>
      <c r="I34" s="8"/>
    </row>
    <row r="35" spans="1:9" ht="15.6">
      <c r="A35" s="62"/>
      <c r="B35" s="73">
        <v>31</v>
      </c>
      <c r="C35" s="149"/>
      <c r="D35" s="148"/>
      <c r="E35" s="133"/>
      <c r="F35" s="287"/>
      <c r="G35" s="290"/>
      <c r="H35" s="297"/>
      <c r="I35" s="8"/>
    </row>
    <row r="36" spans="1:9" ht="15.6">
      <c r="A36" s="62"/>
      <c r="B36" s="73">
        <v>32</v>
      </c>
      <c r="C36" s="149"/>
      <c r="D36" s="148"/>
      <c r="E36" s="133"/>
      <c r="F36" s="287"/>
      <c r="G36" s="291"/>
      <c r="H36" s="297"/>
      <c r="I36" s="8"/>
    </row>
    <row r="37" spans="1:9" ht="15.6">
      <c r="A37" s="62"/>
      <c r="B37" s="73">
        <v>33</v>
      </c>
      <c r="C37" s="149"/>
      <c r="D37" s="148"/>
      <c r="E37" s="133"/>
      <c r="F37" s="287"/>
      <c r="G37" s="291"/>
      <c r="H37" s="297"/>
      <c r="I37" s="8"/>
    </row>
    <row r="38" spans="1:9" ht="15.6">
      <c r="A38" s="62"/>
      <c r="B38" s="73">
        <v>34</v>
      </c>
      <c r="C38" s="149"/>
      <c r="D38" s="152"/>
      <c r="E38" s="133"/>
      <c r="F38" s="287"/>
      <c r="G38" s="291"/>
      <c r="H38" s="297"/>
      <c r="I38" s="8"/>
    </row>
    <row r="39" spans="1:9" ht="15.6">
      <c r="A39" s="62"/>
      <c r="B39" s="73">
        <v>35</v>
      </c>
      <c r="C39" s="149"/>
      <c r="D39" s="152"/>
      <c r="E39" s="133"/>
      <c r="F39" s="287"/>
      <c r="G39" s="291"/>
      <c r="H39" s="297"/>
      <c r="I39" s="8"/>
    </row>
    <row r="40" spans="1:9" ht="15.6">
      <c r="A40" s="62"/>
      <c r="B40" s="73">
        <v>36</v>
      </c>
      <c r="C40" s="149"/>
      <c r="D40" s="152"/>
      <c r="E40" s="133"/>
      <c r="F40" s="287"/>
      <c r="G40" s="291"/>
      <c r="H40" s="297"/>
      <c r="I40" s="8"/>
    </row>
    <row r="41" spans="1:9" ht="15.6">
      <c r="A41" s="62"/>
      <c r="B41" s="73">
        <v>37</v>
      </c>
      <c r="C41" s="150"/>
      <c r="D41" s="153"/>
      <c r="E41" s="133"/>
      <c r="F41" s="287"/>
      <c r="G41" s="291"/>
      <c r="H41" s="297"/>
      <c r="I41" s="8"/>
    </row>
    <row r="42" spans="1:9" ht="15.6">
      <c r="A42" s="62"/>
      <c r="B42" s="73">
        <v>38</v>
      </c>
      <c r="C42" s="150"/>
      <c r="D42" s="153"/>
      <c r="E42" s="133"/>
      <c r="F42" s="287"/>
      <c r="G42" s="291"/>
      <c r="H42" s="297"/>
      <c r="I42" s="8"/>
    </row>
    <row r="43" spans="1:9" ht="15.6">
      <c r="A43" s="62"/>
      <c r="B43" s="73">
        <v>39</v>
      </c>
      <c r="C43" s="150"/>
      <c r="D43" s="153"/>
      <c r="E43" s="133"/>
      <c r="F43" s="287"/>
      <c r="G43" s="291"/>
      <c r="H43" s="297"/>
      <c r="I43" s="8"/>
    </row>
    <row r="44" spans="1:9" ht="15.6">
      <c r="A44" s="62"/>
      <c r="B44" s="73">
        <v>40</v>
      </c>
      <c r="C44" s="150"/>
      <c r="D44" s="153"/>
      <c r="E44" s="133"/>
      <c r="F44" s="287"/>
      <c r="G44" s="291"/>
      <c r="H44" s="297"/>
      <c r="I44" s="8"/>
    </row>
    <row r="45" spans="1:9" ht="15.6">
      <c r="A45" s="62"/>
      <c r="B45" s="73">
        <v>41</v>
      </c>
      <c r="C45" s="150"/>
      <c r="D45" s="153"/>
      <c r="E45" s="133"/>
      <c r="F45" s="287"/>
      <c r="G45" s="290"/>
      <c r="H45" s="297"/>
      <c r="I45" s="8"/>
    </row>
    <row r="46" spans="1:9" ht="15.6">
      <c r="A46" s="62"/>
      <c r="B46" s="73">
        <v>42</v>
      </c>
      <c r="C46" s="149"/>
      <c r="D46" s="152"/>
      <c r="E46" s="133"/>
      <c r="F46" s="287"/>
      <c r="G46" s="291"/>
      <c r="H46" s="297"/>
      <c r="I46" s="8"/>
    </row>
    <row r="47" spans="1:9" ht="15.6">
      <c r="A47" s="62"/>
      <c r="B47" s="73">
        <v>43</v>
      </c>
      <c r="C47" s="150"/>
      <c r="D47" s="154"/>
      <c r="E47" s="133"/>
      <c r="F47" s="287"/>
      <c r="G47" s="291"/>
      <c r="H47" s="297"/>
      <c r="I47" s="8"/>
    </row>
    <row r="48" spans="1:9" ht="15.6">
      <c r="A48" s="62"/>
      <c r="B48" s="73">
        <v>44</v>
      </c>
      <c r="C48" s="149"/>
      <c r="D48" s="155"/>
      <c r="E48" s="133"/>
      <c r="F48" s="287"/>
      <c r="G48" s="291"/>
      <c r="H48" s="297"/>
      <c r="I48" s="8"/>
    </row>
    <row r="49" spans="1:9" ht="15.6">
      <c r="A49" s="62"/>
      <c r="B49" s="73">
        <v>45</v>
      </c>
      <c r="C49" s="149"/>
      <c r="D49" s="155"/>
      <c r="E49" s="133"/>
      <c r="F49" s="287"/>
      <c r="G49" s="291"/>
      <c r="H49" s="297"/>
      <c r="I49" s="8"/>
    </row>
    <row r="50" spans="1:9" ht="15.6">
      <c r="A50" s="62"/>
      <c r="B50" s="73">
        <v>46</v>
      </c>
      <c r="C50" s="149"/>
      <c r="D50" s="156"/>
      <c r="E50" s="133"/>
      <c r="F50" s="287"/>
      <c r="G50" s="291"/>
      <c r="H50" s="297"/>
      <c r="I50" s="8"/>
    </row>
    <row r="51" spans="1:9" ht="15.6">
      <c r="A51" s="62"/>
      <c r="B51" s="73">
        <v>47</v>
      </c>
      <c r="C51" s="149"/>
      <c r="D51" s="155"/>
      <c r="E51" s="133"/>
      <c r="F51" s="287"/>
      <c r="G51" s="291"/>
      <c r="H51" s="297"/>
      <c r="I51" s="8"/>
    </row>
    <row r="52" spans="1:9" ht="15.6">
      <c r="A52" s="62"/>
      <c r="B52" s="73">
        <v>48</v>
      </c>
      <c r="C52" s="150"/>
      <c r="D52" s="157"/>
      <c r="E52" s="133"/>
      <c r="F52" s="287"/>
      <c r="G52" s="291"/>
      <c r="H52" s="297"/>
      <c r="I52" s="8"/>
    </row>
    <row r="53" spans="1:9" ht="15.6">
      <c r="A53" s="62"/>
      <c r="B53" s="73">
        <v>49</v>
      </c>
      <c r="C53" s="150"/>
      <c r="D53" s="157"/>
      <c r="E53" s="133"/>
      <c r="F53" s="287"/>
      <c r="G53" s="291"/>
      <c r="H53" s="297"/>
      <c r="I53" s="8"/>
    </row>
    <row r="54" spans="1:9" ht="15.6">
      <c r="A54" s="62"/>
      <c r="B54" s="73">
        <v>50</v>
      </c>
      <c r="C54" s="150"/>
      <c r="D54" s="157"/>
      <c r="E54" s="133"/>
      <c r="F54" s="287"/>
      <c r="G54" s="291"/>
      <c r="H54" s="297"/>
      <c r="I54" s="8"/>
    </row>
    <row r="55" spans="1:9" ht="15.6">
      <c r="A55" s="62"/>
      <c r="B55" s="73">
        <v>51</v>
      </c>
      <c r="C55" s="150"/>
      <c r="D55" s="157"/>
      <c r="E55" s="133"/>
      <c r="F55" s="287"/>
      <c r="G55" s="290"/>
      <c r="H55" s="297"/>
      <c r="I55" s="8"/>
    </row>
    <row r="56" spans="1:9" ht="15.6">
      <c r="A56" s="62"/>
      <c r="B56" s="73">
        <v>52</v>
      </c>
      <c r="C56" s="150"/>
      <c r="D56" s="157"/>
      <c r="E56" s="133"/>
      <c r="F56" s="287"/>
      <c r="G56" s="291"/>
      <c r="H56" s="297"/>
      <c r="I56" s="8"/>
    </row>
    <row r="57" spans="1:9" ht="15.6">
      <c r="A57" s="62"/>
      <c r="B57" s="73">
        <v>53</v>
      </c>
      <c r="C57" s="150"/>
      <c r="D57" s="157"/>
      <c r="E57" s="133"/>
      <c r="F57" s="287"/>
      <c r="G57" s="291"/>
      <c r="H57" s="297"/>
      <c r="I57" s="8"/>
    </row>
    <row r="58" spans="1:9" ht="15.6">
      <c r="A58" s="62"/>
      <c r="B58" s="73">
        <v>54</v>
      </c>
      <c r="C58" s="158"/>
      <c r="D58" s="159"/>
      <c r="E58" s="133"/>
      <c r="F58" s="287"/>
      <c r="G58" s="291"/>
      <c r="H58" s="297"/>
      <c r="I58" s="8"/>
    </row>
    <row r="59" spans="1:9" ht="15.6">
      <c r="A59" s="62"/>
      <c r="B59" s="73">
        <v>55</v>
      </c>
      <c r="C59" s="160"/>
      <c r="D59" s="159"/>
      <c r="E59" s="133"/>
      <c r="F59" s="287"/>
      <c r="G59" s="291"/>
      <c r="H59" s="297"/>
      <c r="I59" s="8"/>
    </row>
    <row r="60" spans="1:9" ht="15.6">
      <c r="A60" s="62"/>
      <c r="B60" s="73">
        <v>56</v>
      </c>
      <c r="C60" s="160"/>
      <c r="D60" s="159"/>
      <c r="E60" s="133"/>
      <c r="F60" s="287"/>
      <c r="G60" s="291"/>
      <c r="H60" s="297"/>
      <c r="I60" s="8"/>
    </row>
    <row r="61" spans="1:9" ht="15.6">
      <c r="A61" s="62"/>
      <c r="B61" s="73">
        <v>57</v>
      </c>
      <c r="C61" s="160"/>
      <c r="D61" s="159"/>
      <c r="E61" s="133"/>
      <c r="F61" s="287"/>
      <c r="G61" s="291"/>
      <c r="H61" s="297"/>
      <c r="I61" s="8"/>
    </row>
    <row r="62" spans="1:9" ht="15.6">
      <c r="A62" s="62"/>
      <c r="B62" s="73">
        <v>58</v>
      </c>
      <c r="C62" s="160"/>
      <c r="D62" s="159"/>
      <c r="E62" s="133"/>
      <c r="F62" s="287"/>
      <c r="G62" s="291"/>
      <c r="H62" s="297"/>
      <c r="I62" s="8"/>
    </row>
    <row r="63" spans="1:9" ht="15.6">
      <c r="A63" s="62"/>
      <c r="B63" s="73">
        <v>59</v>
      </c>
      <c r="C63" s="160"/>
      <c r="D63" s="159"/>
      <c r="E63" s="133"/>
      <c r="F63" s="287"/>
      <c r="G63" s="291"/>
      <c r="H63" s="297"/>
      <c r="I63" s="8"/>
    </row>
    <row r="64" spans="1:9" ht="15.6">
      <c r="A64" s="62"/>
      <c r="B64" s="73">
        <v>60</v>
      </c>
      <c r="C64" s="160"/>
      <c r="D64" s="159"/>
      <c r="E64" s="133"/>
      <c r="F64" s="287"/>
      <c r="G64" s="291"/>
      <c r="H64" s="297"/>
      <c r="I64" s="8"/>
    </row>
    <row r="65" spans="1:9" ht="15.6">
      <c r="A65" s="62"/>
      <c r="B65" s="73">
        <v>61</v>
      </c>
      <c r="C65" s="160"/>
      <c r="D65" s="159"/>
      <c r="E65" s="133"/>
      <c r="F65" s="287"/>
      <c r="G65" s="290"/>
      <c r="H65" s="297"/>
      <c r="I65" s="8"/>
    </row>
    <row r="66" spans="1:9" ht="15.6">
      <c r="A66" s="62"/>
      <c r="B66" s="73">
        <v>62</v>
      </c>
      <c r="C66" s="160"/>
      <c r="D66" s="159"/>
      <c r="E66" s="133"/>
      <c r="F66" s="287"/>
      <c r="G66" s="291"/>
      <c r="H66" s="297"/>
      <c r="I66" s="8"/>
    </row>
    <row r="67" spans="1:9" ht="15.6">
      <c r="A67" s="62"/>
      <c r="B67" s="73">
        <v>63</v>
      </c>
      <c r="C67" s="160"/>
      <c r="D67" s="159"/>
      <c r="E67" s="133"/>
      <c r="F67" s="287"/>
      <c r="G67" s="291"/>
      <c r="H67" s="297"/>
      <c r="I67" s="8"/>
    </row>
    <row r="68" spans="1:9" ht="15.6">
      <c r="A68" s="62"/>
      <c r="B68" s="73">
        <v>64</v>
      </c>
      <c r="C68" s="160"/>
      <c r="D68" s="159"/>
      <c r="E68" s="133"/>
      <c r="F68" s="287"/>
      <c r="G68" s="291"/>
      <c r="H68" s="297"/>
      <c r="I68" s="8"/>
    </row>
    <row r="69" spans="1:9" ht="15.6">
      <c r="A69" s="62"/>
      <c r="B69" s="73">
        <v>65</v>
      </c>
      <c r="C69" s="160"/>
      <c r="D69" s="159"/>
      <c r="E69" s="133"/>
      <c r="F69" s="287"/>
      <c r="G69" s="291"/>
      <c r="H69" s="297"/>
      <c r="I69" s="8"/>
    </row>
    <row r="70" spans="1:9" ht="15.6">
      <c r="A70" s="62"/>
      <c r="B70" s="73">
        <v>66</v>
      </c>
      <c r="C70" s="160"/>
      <c r="D70" s="159"/>
      <c r="E70" s="133"/>
      <c r="F70" s="287"/>
      <c r="G70" s="291"/>
      <c r="H70" s="297"/>
      <c r="I70" s="8"/>
    </row>
    <row r="71" spans="1:9" ht="15.6">
      <c r="A71" s="62"/>
      <c r="B71" s="73">
        <v>67</v>
      </c>
      <c r="C71" s="160"/>
      <c r="D71" s="159"/>
      <c r="E71" s="133"/>
      <c r="F71" s="287"/>
      <c r="G71" s="291"/>
      <c r="H71" s="297"/>
      <c r="I71" s="8"/>
    </row>
    <row r="72" spans="1:9" ht="15.6">
      <c r="A72" s="62"/>
      <c r="B72" s="73">
        <v>68</v>
      </c>
      <c r="C72" s="160"/>
      <c r="D72" s="159"/>
      <c r="E72" s="133"/>
      <c r="F72" s="287"/>
      <c r="G72" s="291"/>
      <c r="H72" s="297"/>
      <c r="I72" s="8"/>
    </row>
    <row r="73" spans="1:9" ht="15.6">
      <c r="A73" s="62"/>
      <c r="B73" s="73">
        <v>69</v>
      </c>
      <c r="C73" s="160"/>
      <c r="D73" s="159"/>
      <c r="E73" s="133"/>
      <c r="F73" s="287"/>
      <c r="G73" s="291"/>
      <c r="H73" s="297"/>
      <c r="I73" s="8"/>
    </row>
    <row r="74" spans="1:9" ht="15.6">
      <c r="A74" s="62"/>
      <c r="B74" s="73">
        <v>70</v>
      </c>
      <c r="C74" s="160"/>
      <c r="D74" s="159"/>
      <c r="E74" s="133"/>
      <c r="F74" s="287"/>
      <c r="G74" s="291"/>
      <c r="H74" s="297"/>
      <c r="I74" s="8"/>
    </row>
    <row r="75" spans="1:9" ht="15.6">
      <c r="A75" s="62"/>
      <c r="B75" s="73">
        <v>71</v>
      </c>
      <c r="C75" s="160"/>
      <c r="D75" s="159"/>
      <c r="E75" s="133"/>
      <c r="F75" s="287"/>
      <c r="G75" s="290"/>
      <c r="H75" s="297"/>
      <c r="I75" s="8"/>
    </row>
    <row r="76" spans="1:9" ht="15.6">
      <c r="A76" s="62"/>
      <c r="B76" s="73">
        <v>72</v>
      </c>
      <c r="C76" s="160"/>
      <c r="D76" s="159"/>
      <c r="E76" s="133"/>
      <c r="F76" s="287"/>
      <c r="G76" s="291"/>
      <c r="H76" s="297"/>
      <c r="I76" s="8"/>
    </row>
    <row r="77" spans="1:9" ht="15.6">
      <c r="A77" s="62"/>
      <c r="B77" s="73">
        <v>73</v>
      </c>
      <c r="C77" s="160"/>
      <c r="D77" s="159"/>
      <c r="E77" s="133"/>
      <c r="F77" s="287"/>
      <c r="G77" s="291"/>
      <c r="H77" s="297"/>
      <c r="I77" s="8"/>
    </row>
    <row r="78" spans="1:9" ht="15.6">
      <c r="A78" s="62"/>
      <c r="B78" s="73">
        <v>74</v>
      </c>
      <c r="C78" s="160"/>
      <c r="D78" s="159"/>
      <c r="E78" s="133"/>
      <c r="F78" s="287"/>
      <c r="G78" s="291"/>
      <c r="H78" s="297"/>
      <c r="I78" s="8"/>
    </row>
    <row r="79" spans="1:9" ht="15.6">
      <c r="A79" s="62"/>
      <c r="B79" s="73">
        <v>75</v>
      </c>
      <c r="C79" s="160"/>
      <c r="D79" s="159"/>
      <c r="E79" s="133"/>
      <c r="F79" s="287"/>
      <c r="G79" s="291"/>
      <c r="H79" s="297"/>
      <c r="I79" s="8"/>
    </row>
    <row r="80" spans="1:9" ht="15.6">
      <c r="A80" s="62"/>
      <c r="B80" s="73">
        <v>76</v>
      </c>
      <c r="C80" s="160"/>
      <c r="D80" s="159"/>
      <c r="E80" s="133"/>
      <c r="F80" s="287"/>
      <c r="G80" s="291"/>
      <c r="H80" s="297"/>
      <c r="I80" s="8"/>
    </row>
    <row r="81" spans="1:9" ht="15.6">
      <c r="A81" s="62"/>
      <c r="B81" s="73">
        <v>77</v>
      </c>
      <c r="C81" s="160"/>
      <c r="D81" s="159"/>
      <c r="E81" s="133"/>
      <c r="F81" s="287"/>
      <c r="G81" s="291"/>
      <c r="H81" s="297"/>
      <c r="I81" s="8"/>
    </row>
    <row r="82" spans="1:9" ht="15.6">
      <c r="A82" s="62"/>
      <c r="B82" s="73">
        <v>78</v>
      </c>
      <c r="C82" s="160"/>
      <c r="D82" s="153"/>
      <c r="E82" s="133"/>
      <c r="F82" s="287"/>
      <c r="G82" s="291"/>
      <c r="H82" s="297"/>
      <c r="I82" s="8"/>
    </row>
    <row r="83" spans="1:9" ht="15.6">
      <c r="A83" s="62"/>
      <c r="B83" s="73">
        <v>79</v>
      </c>
      <c r="C83" s="160"/>
      <c r="D83" s="153"/>
      <c r="E83" s="133"/>
      <c r="F83" s="287"/>
      <c r="G83" s="291"/>
      <c r="H83" s="297"/>
      <c r="I83" s="8"/>
    </row>
    <row r="84" spans="1:9" ht="15.6">
      <c r="A84" s="62"/>
      <c r="B84" s="73">
        <v>80</v>
      </c>
      <c r="C84" s="160"/>
      <c r="D84" s="153"/>
      <c r="E84" s="133"/>
      <c r="F84" s="287"/>
      <c r="G84" s="291"/>
      <c r="H84" s="297"/>
      <c r="I84" s="8"/>
    </row>
    <row r="85" spans="1:9" ht="15.6">
      <c r="A85" s="62"/>
      <c r="B85" s="73">
        <v>81</v>
      </c>
      <c r="C85" s="160"/>
      <c r="D85" s="153"/>
      <c r="E85" s="133"/>
      <c r="F85" s="287"/>
      <c r="G85" s="290"/>
      <c r="H85" s="297"/>
      <c r="I85" s="8"/>
    </row>
    <row r="86" spans="1:9" ht="15.6">
      <c r="A86" s="62"/>
      <c r="B86" s="73">
        <v>82</v>
      </c>
      <c r="C86" s="160"/>
      <c r="D86" s="153"/>
      <c r="E86" s="133"/>
      <c r="F86" s="287"/>
      <c r="G86" s="291"/>
      <c r="H86" s="297"/>
      <c r="I86" s="8"/>
    </row>
    <row r="87" spans="1:9" ht="15.6">
      <c r="A87" s="62"/>
      <c r="B87" s="73">
        <v>83</v>
      </c>
      <c r="C87" s="160"/>
      <c r="D87" s="153"/>
      <c r="E87" s="133"/>
      <c r="F87" s="287"/>
      <c r="G87" s="291"/>
      <c r="H87" s="297"/>
      <c r="I87" s="8"/>
    </row>
    <row r="88" spans="1:9" ht="15.6">
      <c r="A88" s="62"/>
      <c r="B88" s="73">
        <v>84</v>
      </c>
      <c r="C88" s="160"/>
      <c r="D88" s="153"/>
      <c r="E88" s="133"/>
      <c r="F88" s="287"/>
      <c r="G88" s="291"/>
      <c r="H88" s="297"/>
      <c r="I88" s="8"/>
    </row>
    <row r="89" spans="1:9" ht="15.6">
      <c r="A89" s="62"/>
      <c r="B89" s="73">
        <v>85</v>
      </c>
      <c r="C89" s="160"/>
      <c r="D89" s="153"/>
      <c r="E89" s="133"/>
      <c r="F89" s="287"/>
      <c r="G89" s="291"/>
      <c r="H89" s="297"/>
      <c r="I89" s="8"/>
    </row>
    <row r="90" spans="1:9" ht="15.6">
      <c r="A90" s="62"/>
      <c r="B90" s="73">
        <v>86</v>
      </c>
      <c r="C90" s="160"/>
      <c r="D90" s="153"/>
      <c r="E90" s="133"/>
      <c r="F90" s="287"/>
      <c r="G90" s="291"/>
      <c r="H90" s="297"/>
      <c r="I90" s="8"/>
    </row>
    <row r="91" spans="1:9" ht="15.6">
      <c r="A91" s="62"/>
      <c r="B91" s="73">
        <v>87</v>
      </c>
      <c r="C91" s="160"/>
      <c r="D91" s="153"/>
      <c r="E91" s="133"/>
      <c r="F91" s="287"/>
      <c r="G91" s="291"/>
      <c r="H91" s="297"/>
      <c r="I91" s="8"/>
    </row>
    <row r="92" spans="1:9" ht="15.6">
      <c r="A92" s="62"/>
      <c r="B92" s="73">
        <v>88</v>
      </c>
      <c r="C92" s="160"/>
      <c r="D92" s="153"/>
      <c r="E92" s="133"/>
      <c r="F92" s="287"/>
      <c r="G92" s="291"/>
      <c r="H92" s="297"/>
      <c r="I92" s="8"/>
    </row>
    <row r="93" spans="1:9" ht="15.6">
      <c r="A93" s="62"/>
      <c r="B93" s="73">
        <v>89</v>
      </c>
      <c r="C93" s="160"/>
      <c r="D93" s="153"/>
      <c r="E93" s="133"/>
      <c r="F93" s="287"/>
      <c r="G93" s="291"/>
      <c r="H93" s="297"/>
      <c r="I93" s="8"/>
    </row>
    <row r="94" spans="1:9" ht="15.6">
      <c r="A94" s="62"/>
      <c r="B94" s="73">
        <v>90</v>
      </c>
      <c r="C94" s="160"/>
      <c r="D94" s="153"/>
      <c r="E94" s="133"/>
      <c r="F94" s="287"/>
      <c r="G94" s="291"/>
      <c r="H94" s="297"/>
      <c r="I94" s="8"/>
    </row>
    <row r="95" spans="1:9" ht="15.6">
      <c r="A95" s="62"/>
      <c r="B95" s="73">
        <v>91</v>
      </c>
      <c r="C95" s="160"/>
      <c r="D95" s="153"/>
      <c r="E95" s="133"/>
      <c r="F95" s="287"/>
      <c r="G95" s="290"/>
      <c r="H95" s="297"/>
      <c r="I95" s="8"/>
    </row>
    <row r="96" spans="1:9" ht="15.6">
      <c r="A96" s="62"/>
      <c r="B96" s="73">
        <v>92</v>
      </c>
      <c r="C96" s="160"/>
      <c r="D96" s="153"/>
      <c r="E96" s="133"/>
      <c r="F96" s="287"/>
      <c r="G96" s="291"/>
      <c r="H96" s="297"/>
      <c r="I96" s="8"/>
    </row>
    <row r="97" spans="1:9" ht="15.6">
      <c r="A97" s="62"/>
      <c r="B97" s="73">
        <v>93</v>
      </c>
      <c r="C97" s="160"/>
      <c r="D97" s="153"/>
      <c r="E97" s="133"/>
      <c r="F97" s="287"/>
      <c r="G97" s="291"/>
      <c r="H97" s="297"/>
      <c r="I97" s="8"/>
    </row>
    <row r="98" spans="1:9" ht="15.6">
      <c r="A98" s="62"/>
      <c r="B98" s="73">
        <v>94</v>
      </c>
      <c r="C98" s="160"/>
      <c r="D98" s="153"/>
      <c r="E98" s="133"/>
      <c r="F98" s="287"/>
      <c r="G98" s="291"/>
      <c r="H98" s="297"/>
      <c r="I98" s="8"/>
    </row>
    <row r="99" spans="1:9" ht="15.6">
      <c r="A99" s="62"/>
      <c r="B99" s="73">
        <v>95</v>
      </c>
      <c r="C99" s="160"/>
      <c r="D99" s="153"/>
      <c r="E99" s="133"/>
      <c r="F99" s="287"/>
      <c r="G99" s="291"/>
      <c r="H99" s="297"/>
      <c r="I99" s="8"/>
    </row>
    <row r="100" spans="1:9" ht="15.6">
      <c r="A100" s="62"/>
      <c r="B100" s="73">
        <v>96</v>
      </c>
      <c r="C100" s="160"/>
      <c r="D100" s="153"/>
      <c r="E100" s="133"/>
      <c r="F100" s="287"/>
      <c r="G100" s="291"/>
      <c r="H100" s="297"/>
      <c r="I100" s="8"/>
    </row>
    <row r="101" spans="1:9" ht="15.6">
      <c r="A101" s="62"/>
      <c r="B101" s="73">
        <v>97</v>
      </c>
      <c r="C101" s="160"/>
      <c r="D101" s="153"/>
      <c r="E101" s="133"/>
      <c r="F101" s="287"/>
      <c r="G101" s="291"/>
      <c r="H101" s="297"/>
      <c r="I101" s="8"/>
    </row>
    <row r="102" spans="1:9" ht="15.6">
      <c r="A102" s="62"/>
      <c r="B102" s="73">
        <v>98</v>
      </c>
      <c r="C102" s="160"/>
      <c r="D102" s="153"/>
      <c r="E102" s="133"/>
      <c r="F102" s="287"/>
      <c r="G102" s="291"/>
      <c r="H102" s="297"/>
      <c r="I102" s="8"/>
    </row>
    <row r="103" spans="1:9" ht="15.6">
      <c r="A103" s="62"/>
      <c r="B103" s="73">
        <v>99</v>
      </c>
      <c r="C103" s="160"/>
      <c r="D103" s="153"/>
      <c r="E103" s="133"/>
      <c r="F103" s="287"/>
      <c r="G103" s="291"/>
      <c r="H103" s="297"/>
      <c r="I103" s="8"/>
    </row>
    <row r="104" spans="1:9" ht="15.6">
      <c r="A104" s="62"/>
      <c r="B104" s="73">
        <v>100</v>
      </c>
      <c r="C104" s="160"/>
      <c r="D104" s="153"/>
      <c r="E104" s="133"/>
      <c r="F104" s="287"/>
      <c r="G104" s="291"/>
      <c r="H104" s="297"/>
      <c r="I104" s="8"/>
    </row>
    <row r="105" spans="1:9" ht="15.6">
      <c r="A105" s="62"/>
      <c r="B105" s="73">
        <v>101</v>
      </c>
      <c r="C105" s="160"/>
      <c r="D105" s="153"/>
      <c r="E105" s="133"/>
      <c r="F105" s="287"/>
      <c r="G105" s="290"/>
      <c r="H105" s="297"/>
      <c r="I105" s="8"/>
    </row>
    <row r="106" spans="1:9" ht="15.6">
      <c r="A106" s="62"/>
      <c r="B106" s="73">
        <v>102</v>
      </c>
      <c r="C106" s="160"/>
      <c r="D106" s="153"/>
      <c r="E106" s="133"/>
      <c r="F106" s="287"/>
      <c r="G106" s="291"/>
      <c r="H106" s="297"/>
      <c r="I106" s="8"/>
    </row>
    <row r="107" spans="1:9" ht="15.6">
      <c r="A107" s="62"/>
      <c r="B107" s="73">
        <v>103</v>
      </c>
      <c r="C107" s="160"/>
      <c r="D107" s="153"/>
      <c r="E107" s="133"/>
      <c r="F107" s="287"/>
      <c r="G107" s="291"/>
      <c r="H107" s="297"/>
      <c r="I107" s="8"/>
    </row>
    <row r="108" spans="1:9" ht="15.6">
      <c r="A108" s="62"/>
      <c r="B108" s="73">
        <v>104</v>
      </c>
      <c r="C108" s="160"/>
      <c r="D108" s="153"/>
      <c r="E108" s="133"/>
      <c r="F108" s="287"/>
      <c r="G108" s="291"/>
      <c r="H108" s="297"/>
      <c r="I108" s="8"/>
    </row>
    <row r="109" spans="1:9" ht="15.6">
      <c r="A109" s="62"/>
      <c r="B109" s="73">
        <v>105</v>
      </c>
      <c r="C109" s="160"/>
      <c r="D109" s="153"/>
      <c r="E109" s="133"/>
      <c r="F109" s="287"/>
      <c r="G109" s="291"/>
      <c r="H109" s="297"/>
      <c r="I109" s="8"/>
    </row>
    <row r="110" spans="1:9" ht="15.6">
      <c r="A110" s="62"/>
      <c r="B110" s="73">
        <v>106</v>
      </c>
      <c r="C110" s="160"/>
      <c r="D110" s="153"/>
      <c r="E110" s="133"/>
      <c r="F110" s="287"/>
      <c r="G110" s="291"/>
      <c r="H110" s="297"/>
      <c r="I110" s="8"/>
    </row>
    <row r="111" spans="1:9" ht="15.6">
      <c r="A111" s="62"/>
      <c r="B111" s="73">
        <v>107</v>
      </c>
      <c r="C111" s="160"/>
      <c r="D111" s="153"/>
      <c r="E111" s="133"/>
      <c r="F111" s="287"/>
      <c r="G111" s="291"/>
      <c r="H111" s="297"/>
      <c r="I111" s="8"/>
    </row>
    <row r="112" spans="1:9" ht="15.6">
      <c r="A112" s="62"/>
      <c r="B112" s="73">
        <v>108</v>
      </c>
      <c r="C112" s="160"/>
      <c r="D112" s="153"/>
      <c r="E112" s="133"/>
      <c r="F112" s="287"/>
      <c r="G112" s="291"/>
      <c r="H112" s="297"/>
      <c r="I112" s="8"/>
    </row>
    <row r="113" spans="1:9" ht="15.6">
      <c r="A113" s="62"/>
      <c r="B113" s="73">
        <v>109</v>
      </c>
      <c r="C113" s="160"/>
      <c r="D113" s="153"/>
      <c r="E113" s="133"/>
      <c r="F113" s="287"/>
      <c r="G113" s="291"/>
      <c r="H113" s="297"/>
      <c r="I113" s="8"/>
    </row>
    <row r="114" spans="1:9" ht="15.6">
      <c r="A114" s="62"/>
      <c r="B114" s="73">
        <v>110</v>
      </c>
      <c r="C114" s="160"/>
      <c r="D114" s="153"/>
      <c r="E114" s="133"/>
      <c r="F114" s="287"/>
      <c r="G114" s="291"/>
      <c r="H114" s="297"/>
      <c r="I114" s="8"/>
    </row>
    <row r="115" spans="1:9" ht="15.6">
      <c r="A115" s="62"/>
      <c r="B115" s="73">
        <v>111</v>
      </c>
      <c r="C115" s="160"/>
      <c r="D115" s="153"/>
      <c r="E115" s="133"/>
      <c r="F115" s="287"/>
      <c r="G115" s="290"/>
      <c r="H115" s="297"/>
      <c r="I115" s="8"/>
    </row>
    <row r="116" spans="1:9" ht="15.6">
      <c r="A116" s="62"/>
      <c r="B116" s="73">
        <v>112</v>
      </c>
      <c r="C116" s="160"/>
      <c r="D116" s="153"/>
      <c r="E116" s="133"/>
      <c r="F116" s="287"/>
      <c r="G116" s="291"/>
      <c r="H116" s="297"/>
      <c r="I116" s="8"/>
    </row>
    <row r="117" spans="1:9" ht="15.6">
      <c r="A117" s="62"/>
      <c r="B117" s="73">
        <v>113</v>
      </c>
      <c r="C117" s="160"/>
      <c r="D117" s="153"/>
      <c r="E117" s="133"/>
      <c r="F117" s="287"/>
      <c r="G117" s="291"/>
      <c r="H117" s="297"/>
      <c r="I117" s="8"/>
    </row>
    <row r="118" spans="1:9" ht="15.6">
      <c r="A118" s="62"/>
      <c r="B118" s="73">
        <v>114</v>
      </c>
      <c r="C118" s="160"/>
      <c r="D118" s="153"/>
      <c r="E118" s="133"/>
      <c r="F118" s="287"/>
      <c r="G118" s="291"/>
      <c r="H118" s="297"/>
      <c r="I118" s="8"/>
    </row>
    <row r="119" spans="1:9" ht="15.6">
      <c r="A119" s="62"/>
      <c r="B119" s="73">
        <v>115</v>
      </c>
      <c r="C119" s="160"/>
      <c r="D119" s="153"/>
      <c r="E119" s="133"/>
      <c r="F119" s="287"/>
      <c r="G119" s="291"/>
      <c r="H119" s="297"/>
      <c r="I119" s="8"/>
    </row>
    <row r="120" spans="1:9" ht="15.6">
      <c r="A120" s="62"/>
      <c r="B120" s="73">
        <v>116</v>
      </c>
      <c r="C120" s="160"/>
      <c r="D120" s="153"/>
      <c r="E120" s="133"/>
      <c r="F120" s="287"/>
      <c r="G120" s="291"/>
      <c r="H120" s="297"/>
      <c r="I120" s="8"/>
    </row>
    <row r="121" spans="1:9" ht="15.6">
      <c r="A121" s="62"/>
      <c r="B121" s="73">
        <v>117</v>
      </c>
      <c r="C121" s="160"/>
      <c r="D121" s="153"/>
      <c r="E121" s="133"/>
      <c r="F121" s="287"/>
      <c r="G121" s="291"/>
      <c r="H121" s="297"/>
      <c r="I121" s="8"/>
    </row>
    <row r="122" spans="1:9" ht="15.6">
      <c r="A122" s="62"/>
      <c r="B122" s="73">
        <v>118</v>
      </c>
      <c r="C122" s="160"/>
      <c r="D122" s="159"/>
      <c r="E122" s="133"/>
      <c r="F122" s="287"/>
      <c r="G122" s="291"/>
      <c r="H122" s="297"/>
      <c r="I122" s="8"/>
    </row>
    <row r="123" spans="1:9" ht="15.6">
      <c r="A123" s="62"/>
      <c r="B123" s="73">
        <v>119</v>
      </c>
      <c r="C123" s="160"/>
      <c r="D123" s="159"/>
      <c r="E123" s="133"/>
      <c r="F123" s="287"/>
      <c r="G123" s="291"/>
      <c r="H123" s="297"/>
      <c r="I123" s="8"/>
    </row>
    <row r="124" spans="1:9" ht="15.6">
      <c r="A124" s="62"/>
      <c r="B124" s="73">
        <v>120</v>
      </c>
      <c r="C124" s="149"/>
      <c r="D124" s="161"/>
      <c r="E124" s="133"/>
      <c r="F124" s="287"/>
      <c r="G124" s="291"/>
      <c r="H124" s="297"/>
      <c r="I124" s="8"/>
    </row>
    <row r="125" spans="1:9" ht="15.6">
      <c r="A125" s="62"/>
      <c r="B125" s="73">
        <v>121</v>
      </c>
      <c r="C125" s="149"/>
      <c r="D125" s="161"/>
      <c r="E125" s="133"/>
      <c r="F125" s="287"/>
      <c r="G125" s="290"/>
      <c r="H125" s="297"/>
      <c r="I125" s="8"/>
    </row>
    <row r="126" spans="1:9" ht="15.6">
      <c r="A126" s="62"/>
      <c r="B126" s="73">
        <v>122</v>
      </c>
      <c r="C126" s="162"/>
      <c r="D126" s="163"/>
      <c r="E126" s="133"/>
      <c r="F126" s="287"/>
      <c r="G126" s="291"/>
      <c r="H126" s="297"/>
      <c r="I126" s="8"/>
    </row>
    <row r="127" spans="1:9" ht="15.6">
      <c r="A127" s="62"/>
      <c r="B127" s="73">
        <v>123</v>
      </c>
      <c r="C127" s="150"/>
      <c r="D127" s="151"/>
      <c r="E127" s="133"/>
      <c r="F127" s="287"/>
      <c r="G127" s="291"/>
      <c r="H127" s="297"/>
      <c r="I127" s="8"/>
    </row>
    <row r="128" spans="1:9" ht="15.6">
      <c r="A128" s="62"/>
      <c r="B128" s="73">
        <v>124</v>
      </c>
      <c r="C128" s="149"/>
      <c r="D128" s="161"/>
      <c r="E128" s="133"/>
      <c r="F128" s="287"/>
      <c r="G128" s="291"/>
      <c r="H128" s="297"/>
      <c r="I128" s="8"/>
    </row>
    <row r="129" spans="1:9" ht="15.6">
      <c r="A129" s="62"/>
      <c r="B129" s="73">
        <v>125</v>
      </c>
      <c r="C129" s="149"/>
      <c r="D129" s="161"/>
      <c r="E129" s="133"/>
      <c r="F129" s="287"/>
      <c r="G129" s="291"/>
      <c r="H129" s="297"/>
      <c r="I129" s="8"/>
    </row>
    <row r="130" spans="1:9" ht="15.6">
      <c r="A130" s="62"/>
      <c r="B130" s="73">
        <v>126</v>
      </c>
      <c r="C130" s="149"/>
      <c r="D130" s="161"/>
      <c r="E130" s="133"/>
      <c r="F130" s="287"/>
      <c r="G130" s="291"/>
      <c r="H130" s="297"/>
      <c r="I130" s="8"/>
    </row>
    <row r="131" spans="1:9" ht="15.6">
      <c r="A131" s="62"/>
      <c r="B131" s="73">
        <v>127</v>
      </c>
      <c r="C131" s="149"/>
      <c r="D131" s="161"/>
      <c r="E131" s="133"/>
      <c r="F131" s="287"/>
      <c r="G131" s="291"/>
      <c r="H131" s="297"/>
      <c r="I131" s="8"/>
    </row>
    <row r="132" spans="1:9" ht="15.6">
      <c r="A132" s="62"/>
      <c r="B132" s="73">
        <v>128</v>
      </c>
      <c r="C132" s="149"/>
      <c r="D132" s="148"/>
      <c r="E132" s="133"/>
      <c r="F132" s="287"/>
      <c r="G132" s="291"/>
      <c r="H132" s="297"/>
      <c r="I132" s="8"/>
    </row>
    <row r="133" spans="1:9" ht="15.6">
      <c r="A133" s="62"/>
      <c r="B133" s="73">
        <v>129</v>
      </c>
      <c r="C133" s="149"/>
      <c r="D133" s="148"/>
      <c r="E133" s="133"/>
      <c r="F133" s="287"/>
      <c r="G133" s="291"/>
      <c r="H133" s="297"/>
      <c r="I133" s="8"/>
    </row>
    <row r="134" spans="1:9" ht="15.6">
      <c r="A134" s="62"/>
      <c r="B134" s="73">
        <v>130</v>
      </c>
      <c r="C134" s="149"/>
      <c r="D134" s="148"/>
      <c r="E134" s="133"/>
      <c r="F134" s="287"/>
      <c r="G134" s="291"/>
      <c r="H134" s="297"/>
      <c r="I134" s="8"/>
    </row>
    <row r="135" spans="1:9" ht="15.6">
      <c r="A135" s="62"/>
      <c r="B135" s="73">
        <v>131</v>
      </c>
      <c r="C135" s="149"/>
      <c r="D135" s="148"/>
      <c r="E135" s="133"/>
      <c r="F135" s="287"/>
      <c r="G135" s="290"/>
      <c r="H135" s="297"/>
      <c r="I135" s="8"/>
    </row>
    <row r="136" spans="1:9" ht="15.6">
      <c r="A136" s="62"/>
      <c r="B136" s="73">
        <v>132</v>
      </c>
      <c r="C136" s="149"/>
      <c r="D136" s="148"/>
      <c r="E136" s="133"/>
      <c r="F136" s="287"/>
      <c r="G136" s="291"/>
      <c r="H136" s="297"/>
      <c r="I136" s="8"/>
    </row>
    <row r="137" spans="1:9" ht="15.6">
      <c r="A137" s="62"/>
      <c r="B137" s="73">
        <v>133</v>
      </c>
      <c r="C137" s="149"/>
      <c r="D137" s="148"/>
      <c r="E137" s="133"/>
      <c r="F137" s="287"/>
      <c r="G137" s="291"/>
      <c r="H137" s="297"/>
      <c r="I137" s="8"/>
    </row>
    <row r="138" spans="1:9" ht="15.6">
      <c r="A138" s="62"/>
      <c r="B138" s="73">
        <v>134</v>
      </c>
      <c r="C138" s="149"/>
      <c r="D138" s="155"/>
      <c r="E138" s="133"/>
      <c r="F138" s="287"/>
      <c r="G138" s="291"/>
      <c r="H138" s="297"/>
      <c r="I138" s="8"/>
    </row>
    <row r="139" spans="1:9" ht="15.6">
      <c r="A139" s="62"/>
      <c r="B139" s="73">
        <v>135</v>
      </c>
      <c r="C139" s="149"/>
      <c r="D139" s="155"/>
      <c r="E139" s="133"/>
      <c r="F139" s="287"/>
      <c r="G139" s="291"/>
      <c r="H139" s="297"/>
      <c r="I139" s="8"/>
    </row>
    <row r="140" spans="1:9" ht="15.6">
      <c r="A140" s="62"/>
      <c r="B140" s="73">
        <v>136</v>
      </c>
      <c r="C140" s="149"/>
      <c r="D140" s="155"/>
      <c r="E140" s="133"/>
      <c r="F140" s="287"/>
      <c r="G140" s="291"/>
      <c r="H140" s="297"/>
      <c r="I140" s="8"/>
    </row>
    <row r="141" spans="1:9" ht="15.6">
      <c r="A141" s="62"/>
      <c r="B141" s="73">
        <v>137</v>
      </c>
      <c r="C141" s="149"/>
      <c r="D141" s="155"/>
      <c r="E141" s="133"/>
      <c r="F141" s="287"/>
      <c r="G141" s="291"/>
      <c r="H141" s="297"/>
      <c r="I141" s="8"/>
    </row>
    <row r="142" spans="1:9" ht="15.6">
      <c r="A142" s="62"/>
      <c r="B142" s="73">
        <v>138</v>
      </c>
      <c r="C142" s="149"/>
      <c r="D142" s="155"/>
      <c r="E142" s="133"/>
      <c r="F142" s="287"/>
      <c r="G142" s="291"/>
      <c r="H142" s="297"/>
      <c r="I142" s="8"/>
    </row>
    <row r="143" spans="1:9" ht="15.6">
      <c r="A143" s="62"/>
      <c r="B143" s="73">
        <v>139</v>
      </c>
      <c r="C143" s="162"/>
      <c r="D143" s="163"/>
      <c r="E143" s="133"/>
      <c r="F143" s="287"/>
      <c r="G143" s="291"/>
      <c r="H143" s="297"/>
      <c r="I143" s="8"/>
    </row>
    <row r="144" spans="1:9" ht="15.6">
      <c r="A144" s="62"/>
      <c r="B144" s="73">
        <v>140</v>
      </c>
      <c r="C144" s="162"/>
      <c r="D144" s="163"/>
      <c r="E144" s="133"/>
      <c r="F144" s="287"/>
      <c r="G144" s="291"/>
      <c r="H144" s="297"/>
      <c r="I144" s="8"/>
    </row>
    <row r="145" spans="1:9" ht="15.6">
      <c r="A145" s="62"/>
      <c r="B145" s="73">
        <v>141</v>
      </c>
      <c r="C145" s="149"/>
      <c r="D145" s="148"/>
      <c r="E145" s="133"/>
      <c r="F145" s="287"/>
      <c r="G145" s="290"/>
      <c r="H145" s="297"/>
      <c r="I145" s="8"/>
    </row>
    <row r="146" spans="1:9" ht="15.6">
      <c r="A146" s="62"/>
      <c r="B146" s="73">
        <v>142</v>
      </c>
      <c r="C146" s="149"/>
      <c r="D146" s="148"/>
      <c r="E146" s="133"/>
      <c r="F146" s="287"/>
      <c r="G146" s="291"/>
      <c r="H146" s="297"/>
      <c r="I146" s="8"/>
    </row>
    <row r="147" spans="1:9" ht="15.6">
      <c r="A147" s="62"/>
      <c r="B147" s="73">
        <v>143</v>
      </c>
      <c r="C147" s="149"/>
      <c r="D147" s="148"/>
      <c r="E147" s="133"/>
      <c r="F147" s="287"/>
      <c r="G147" s="291"/>
      <c r="H147" s="297"/>
      <c r="I147" s="8"/>
    </row>
    <row r="148" spans="1:9" ht="15.6">
      <c r="A148" s="62"/>
      <c r="B148" s="73">
        <v>144</v>
      </c>
      <c r="C148" s="149"/>
      <c r="D148" s="148"/>
      <c r="E148" s="133"/>
      <c r="F148" s="287"/>
      <c r="G148" s="291"/>
      <c r="H148" s="297"/>
      <c r="I148" s="8"/>
    </row>
    <row r="149" spans="1:9" ht="15.6">
      <c r="A149" s="62"/>
      <c r="B149" s="73">
        <v>145</v>
      </c>
      <c r="C149" s="149"/>
      <c r="D149" s="148"/>
      <c r="E149" s="133"/>
      <c r="F149" s="287"/>
      <c r="G149" s="291"/>
      <c r="H149" s="297"/>
      <c r="I149" s="8"/>
    </row>
    <row r="150" spans="1:9" ht="15.6">
      <c r="A150" s="62"/>
      <c r="B150" s="73">
        <v>146</v>
      </c>
      <c r="C150" s="164"/>
      <c r="D150" s="165"/>
      <c r="E150" s="133"/>
      <c r="F150" s="287"/>
      <c r="G150" s="291"/>
      <c r="H150" s="297"/>
      <c r="I150" s="8"/>
    </row>
    <row r="151" spans="1:9" ht="15.6">
      <c r="A151" s="62"/>
      <c r="B151" s="73">
        <v>147</v>
      </c>
      <c r="C151" s="164"/>
      <c r="D151" s="165"/>
      <c r="E151" s="133"/>
      <c r="F151" s="287"/>
      <c r="G151" s="291"/>
      <c r="H151" s="297"/>
      <c r="I151" s="8"/>
    </row>
    <row r="152" spans="1:9" ht="15.6">
      <c r="A152" s="62"/>
      <c r="B152" s="73">
        <v>148</v>
      </c>
      <c r="C152" s="164"/>
      <c r="D152" s="165"/>
      <c r="E152" s="133"/>
      <c r="F152" s="287"/>
      <c r="G152" s="291"/>
      <c r="H152" s="297"/>
      <c r="I152" s="8"/>
    </row>
    <row r="153" spans="1:9" ht="15.6">
      <c r="A153" s="62"/>
      <c r="B153" s="73">
        <v>149</v>
      </c>
      <c r="C153" s="164"/>
      <c r="D153" s="165"/>
      <c r="E153" s="133"/>
      <c r="F153" s="287"/>
      <c r="G153" s="291"/>
      <c r="H153" s="297"/>
      <c r="I153" s="8"/>
    </row>
    <row r="154" spans="1:9" ht="15.6">
      <c r="A154" s="62"/>
      <c r="B154" s="73">
        <v>150</v>
      </c>
      <c r="C154" s="129"/>
      <c r="D154" s="131"/>
      <c r="E154" s="133"/>
      <c r="F154" s="287"/>
      <c r="G154" s="291"/>
      <c r="H154" s="297"/>
      <c r="I154" s="8"/>
    </row>
    <row r="155" spans="1:9" ht="15.6">
      <c r="A155" s="62"/>
      <c r="B155" s="73">
        <v>151</v>
      </c>
      <c r="C155" s="129"/>
      <c r="D155" s="131"/>
      <c r="E155" s="133"/>
      <c r="F155" s="287"/>
      <c r="G155" s="290"/>
      <c r="H155" s="297"/>
      <c r="I155" s="8"/>
    </row>
    <row r="156" spans="1:9" ht="15.6">
      <c r="A156" s="62"/>
      <c r="B156" s="73">
        <v>152</v>
      </c>
      <c r="C156" s="129"/>
      <c r="D156" s="131"/>
      <c r="E156" s="133"/>
      <c r="F156" s="287"/>
      <c r="G156" s="291"/>
      <c r="H156" s="297"/>
      <c r="I156" s="8"/>
    </row>
    <row r="157" spans="1:9" ht="15.6">
      <c r="A157" s="62"/>
      <c r="B157" s="73">
        <v>153</v>
      </c>
      <c r="C157" s="129"/>
      <c r="D157" s="131"/>
      <c r="E157" s="133"/>
      <c r="F157" s="287"/>
      <c r="G157" s="291"/>
      <c r="H157" s="297"/>
      <c r="I157" s="8"/>
    </row>
    <row r="158" spans="1:9" ht="15.6">
      <c r="A158" s="62"/>
      <c r="B158" s="73">
        <v>154</v>
      </c>
      <c r="C158" s="129"/>
      <c r="D158" s="131"/>
      <c r="E158" s="133"/>
      <c r="F158" s="287"/>
      <c r="G158" s="291"/>
      <c r="H158" s="297"/>
      <c r="I158" s="8"/>
    </row>
    <row r="159" spans="1:9" ht="15.6">
      <c r="A159" s="62"/>
      <c r="B159" s="73">
        <v>155</v>
      </c>
      <c r="C159" s="129"/>
      <c r="D159" s="131"/>
      <c r="E159" s="133"/>
      <c r="F159" s="287"/>
      <c r="G159" s="291"/>
      <c r="H159" s="297"/>
      <c r="I159" s="8"/>
    </row>
    <row r="160" spans="1:9" ht="15.6">
      <c r="A160" s="62"/>
      <c r="B160" s="73">
        <v>156</v>
      </c>
      <c r="C160" s="129"/>
      <c r="D160" s="131"/>
      <c r="E160" s="133"/>
      <c r="F160" s="287"/>
      <c r="G160" s="291"/>
      <c r="H160" s="297"/>
      <c r="I160" s="8"/>
    </row>
    <row r="161" spans="1:9" ht="15.6">
      <c r="A161" s="62"/>
      <c r="B161" s="73">
        <v>157</v>
      </c>
      <c r="C161" s="129"/>
      <c r="D161" s="131"/>
      <c r="E161" s="133"/>
      <c r="F161" s="287"/>
      <c r="G161" s="291"/>
      <c r="H161" s="297"/>
      <c r="I161" s="8"/>
    </row>
    <row r="162" spans="1:9" ht="15.6">
      <c r="A162" s="62"/>
      <c r="B162" s="73">
        <v>158</v>
      </c>
      <c r="C162" s="129"/>
      <c r="D162" s="131"/>
      <c r="E162" s="133"/>
      <c r="F162" s="287"/>
      <c r="G162" s="291"/>
      <c r="H162" s="297"/>
      <c r="I162" s="8"/>
    </row>
    <row r="163" spans="1:9" ht="15.6">
      <c r="A163" s="62"/>
      <c r="B163" s="73">
        <v>159</v>
      </c>
      <c r="C163" s="129"/>
      <c r="D163" s="131"/>
      <c r="E163" s="133"/>
      <c r="F163" s="287"/>
      <c r="G163" s="291"/>
      <c r="H163" s="297"/>
      <c r="I163" s="8"/>
    </row>
    <row r="164" spans="1:9" ht="15.6">
      <c r="A164" s="62"/>
      <c r="B164" s="73">
        <v>160</v>
      </c>
      <c r="C164" s="129"/>
      <c r="D164" s="131"/>
      <c r="E164" s="133"/>
      <c r="F164" s="287"/>
      <c r="G164" s="291"/>
      <c r="H164" s="297"/>
      <c r="I164" s="8"/>
    </row>
    <row r="165" spans="1:9" ht="15.6">
      <c r="A165" s="62"/>
      <c r="B165" s="73">
        <v>161</v>
      </c>
      <c r="C165" s="129"/>
      <c r="D165" s="131"/>
      <c r="E165" s="133"/>
      <c r="F165" s="287"/>
      <c r="G165" s="290"/>
      <c r="H165" s="297"/>
      <c r="I165" s="8"/>
    </row>
    <row r="166" spans="1:9" ht="15.6">
      <c r="A166" s="62"/>
      <c r="B166" s="73">
        <v>162</v>
      </c>
      <c r="C166" s="129"/>
      <c r="D166" s="131"/>
      <c r="E166" s="133"/>
      <c r="F166" s="287"/>
      <c r="G166" s="291"/>
      <c r="H166" s="297"/>
      <c r="I166" s="8"/>
    </row>
    <row r="167" spans="1:9" ht="15.6">
      <c r="A167" s="62"/>
      <c r="B167" s="73">
        <v>163</v>
      </c>
      <c r="C167" s="129"/>
      <c r="D167" s="131"/>
      <c r="E167" s="133"/>
      <c r="F167" s="287"/>
      <c r="G167" s="291"/>
      <c r="H167" s="297"/>
      <c r="I167" s="8"/>
    </row>
    <row r="168" spans="1:9" ht="15.6">
      <c r="A168" s="62"/>
      <c r="B168" s="73">
        <v>164</v>
      </c>
      <c r="C168" s="129"/>
      <c r="D168" s="131"/>
      <c r="E168" s="133"/>
      <c r="F168" s="287"/>
      <c r="G168" s="291"/>
      <c r="H168" s="297"/>
      <c r="I168" s="8"/>
    </row>
    <row r="169" spans="1:9" ht="15.6">
      <c r="A169" s="62"/>
      <c r="B169" s="73">
        <v>165</v>
      </c>
      <c r="C169" s="129"/>
      <c r="D169" s="131"/>
      <c r="E169" s="133"/>
      <c r="F169" s="287"/>
      <c r="G169" s="291"/>
      <c r="H169" s="297"/>
      <c r="I169" s="8"/>
    </row>
    <row r="170" spans="1:9" ht="15.6">
      <c r="A170" s="62"/>
      <c r="B170" s="73">
        <v>166</v>
      </c>
      <c r="C170" s="129"/>
      <c r="D170" s="131"/>
      <c r="E170" s="133"/>
      <c r="F170" s="287"/>
      <c r="G170" s="291"/>
      <c r="H170" s="297"/>
      <c r="I170" s="8"/>
    </row>
    <row r="171" spans="1:9" ht="15.6">
      <c r="A171" s="62"/>
      <c r="B171" s="73">
        <v>167</v>
      </c>
      <c r="C171" s="129"/>
      <c r="D171" s="131"/>
      <c r="E171" s="133"/>
      <c r="F171" s="287"/>
      <c r="G171" s="291"/>
      <c r="H171" s="297"/>
      <c r="I171" s="8"/>
    </row>
    <row r="172" spans="1:9" ht="15.6">
      <c r="A172" s="62"/>
      <c r="B172" s="73">
        <v>168</v>
      </c>
      <c r="C172" s="129"/>
      <c r="D172" s="131"/>
      <c r="E172" s="133"/>
      <c r="F172" s="287"/>
      <c r="G172" s="291"/>
      <c r="H172" s="297"/>
      <c r="I172" s="8"/>
    </row>
    <row r="173" spans="1:9" ht="15.6">
      <c r="A173" s="62"/>
      <c r="B173" s="73">
        <v>169</v>
      </c>
      <c r="C173" s="129"/>
      <c r="D173" s="131"/>
      <c r="E173" s="133"/>
      <c r="F173" s="287"/>
      <c r="G173" s="291"/>
      <c r="H173" s="297"/>
      <c r="I173" s="8"/>
    </row>
    <row r="174" spans="1:9" ht="15.6">
      <c r="A174" s="62"/>
      <c r="B174" s="73">
        <v>170</v>
      </c>
      <c r="C174" s="129"/>
      <c r="D174" s="131"/>
      <c r="E174" s="133"/>
      <c r="F174" s="287"/>
      <c r="G174" s="291"/>
      <c r="H174" s="297"/>
      <c r="I174" s="8"/>
    </row>
    <row r="175" spans="1:9" ht="15.6">
      <c r="A175" s="62"/>
      <c r="B175" s="73">
        <v>171</v>
      </c>
      <c r="C175" s="129"/>
      <c r="D175" s="131"/>
      <c r="E175" s="133"/>
      <c r="F175" s="287"/>
      <c r="G175" s="290"/>
      <c r="H175" s="297"/>
      <c r="I175" s="8"/>
    </row>
    <row r="176" spans="1:9" ht="15.6">
      <c r="A176" s="62"/>
      <c r="B176" s="73">
        <v>172</v>
      </c>
      <c r="C176" s="129"/>
      <c r="D176" s="131"/>
      <c r="E176" s="133"/>
      <c r="F176" s="287"/>
      <c r="G176" s="291"/>
      <c r="H176" s="297"/>
      <c r="I176" s="8"/>
    </row>
    <row r="177" spans="1:9" ht="15.6">
      <c r="A177" s="62"/>
      <c r="B177" s="73">
        <v>173</v>
      </c>
      <c r="C177" s="129"/>
      <c r="D177" s="131"/>
      <c r="E177" s="133"/>
      <c r="F177" s="287"/>
      <c r="G177" s="291"/>
      <c r="H177" s="297"/>
      <c r="I177" s="8"/>
    </row>
    <row r="178" spans="1:9" ht="15.6">
      <c r="A178" s="62"/>
      <c r="B178" s="73">
        <v>174</v>
      </c>
      <c r="C178" s="129"/>
      <c r="D178" s="131"/>
      <c r="E178" s="133"/>
      <c r="F178" s="287"/>
      <c r="G178" s="291"/>
      <c r="H178" s="297"/>
      <c r="I178" s="8"/>
    </row>
    <row r="179" spans="1:9" ht="15.6">
      <c r="A179" s="62"/>
      <c r="B179" s="73">
        <v>175</v>
      </c>
      <c r="C179" s="129"/>
      <c r="D179" s="131"/>
      <c r="E179" s="133"/>
      <c r="F179" s="287"/>
      <c r="G179" s="291"/>
      <c r="H179" s="297"/>
      <c r="I179" s="8"/>
    </row>
    <row r="180" spans="1:9" ht="15.6">
      <c r="A180" s="62"/>
      <c r="B180" s="73">
        <v>176</v>
      </c>
      <c r="C180" s="129"/>
      <c r="D180" s="131"/>
      <c r="E180" s="133"/>
      <c r="F180" s="287"/>
      <c r="G180" s="291"/>
      <c r="H180" s="297"/>
      <c r="I180" s="8"/>
    </row>
    <row r="181" spans="1:9" ht="15.6">
      <c r="A181" s="62"/>
      <c r="B181" s="73">
        <v>177</v>
      </c>
      <c r="C181" s="129"/>
      <c r="D181" s="131"/>
      <c r="E181" s="133"/>
      <c r="F181" s="287"/>
      <c r="G181" s="291"/>
      <c r="H181" s="297"/>
      <c r="I181" s="8"/>
    </row>
    <row r="182" spans="1:9" ht="15.6">
      <c r="A182" s="62"/>
      <c r="B182" s="73">
        <v>178</v>
      </c>
      <c r="C182" s="129"/>
      <c r="D182" s="131"/>
      <c r="E182" s="133"/>
      <c r="F182" s="287"/>
      <c r="G182" s="291"/>
      <c r="H182" s="297"/>
      <c r="I182" s="8"/>
    </row>
    <row r="183" spans="1:9" ht="15.6">
      <c r="A183" s="62"/>
      <c r="B183" s="73">
        <v>179</v>
      </c>
      <c r="C183" s="129"/>
      <c r="D183" s="131"/>
      <c r="E183" s="133"/>
      <c r="F183" s="287"/>
      <c r="G183" s="291"/>
      <c r="H183" s="297"/>
      <c r="I183" s="8"/>
    </row>
    <row r="184" spans="1:9" ht="15.6">
      <c r="A184" s="62"/>
      <c r="B184" s="73">
        <v>180</v>
      </c>
      <c r="C184" s="129"/>
      <c r="D184" s="131"/>
      <c r="E184" s="133"/>
      <c r="F184" s="287"/>
      <c r="G184" s="291"/>
      <c r="H184" s="297"/>
      <c r="I184" s="8"/>
    </row>
    <row r="185" spans="1:9" ht="15.6">
      <c r="A185" s="62"/>
      <c r="B185" s="73">
        <v>181</v>
      </c>
      <c r="C185" s="129"/>
      <c r="D185" s="131"/>
      <c r="E185" s="133"/>
      <c r="F185" s="287"/>
      <c r="G185" s="290"/>
      <c r="H185" s="297"/>
      <c r="I185" s="8"/>
    </row>
    <row r="186" spans="1:9" ht="15.6">
      <c r="A186" s="62"/>
      <c r="B186" s="73">
        <v>182</v>
      </c>
      <c r="C186" s="129"/>
      <c r="D186" s="131"/>
      <c r="E186" s="133"/>
      <c r="F186" s="287"/>
      <c r="G186" s="291"/>
      <c r="H186" s="297"/>
      <c r="I186" s="8"/>
    </row>
    <row r="187" spans="1:9" ht="15.6">
      <c r="A187" s="62"/>
      <c r="B187" s="73">
        <v>183</v>
      </c>
      <c r="C187" s="129"/>
      <c r="D187" s="131"/>
      <c r="E187" s="133"/>
      <c r="F187" s="287"/>
      <c r="G187" s="291"/>
      <c r="H187" s="297"/>
      <c r="I187" s="8"/>
    </row>
    <row r="188" spans="1:9" ht="15.6">
      <c r="A188" s="62"/>
      <c r="B188" s="73">
        <v>184</v>
      </c>
      <c r="C188" s="129"/>
      <c r="D188" s="131"/>
      <c r="E188" s="133"/>
      <c r="F188" s="287"/>
      <c r="G188" s="291"/>
      <c r="H188" s="297"/>
      <c r="I188" s="8"/>
    </row>
    <row r="189" spans="1:9" ht="15.6">
      <c r="A189" s="62"/>
      <c r="B189" s="73">
        <v>185</v>
      </c>
      <c r="C189" s="129"/>
      <c r="D189" s="131"/>
      <c r="E189" s="133"/>
      <c r="F189" s="287"/>
      <c r="G189" s="291"/>
      <c r="H189" s="297"/>
      <c r="I189" s="8"/>
    </row>
    <row r="190" spans="1:9" ht="15.6">
      <c r="A190" s="62"/>
      <c r="B190" s="73">
        <v>186</v>
      </c>
      <c r="C190" s="129"/>
      <c r="D190" s="131"/>
      <c r="E190" s="133"/>
      <c r="F190" s="287"/>
      <c r="G190" s="291"/>
      <c r="H190" s="297"/>
      <c r="I190" s="8"/>
    </row>
    <row r="191" spans="1:9" ht="15.6">
      <c r="A191" s="62"/>
      <c r="B191" s="73">
        <v>187</v>
      </c>
      <c r="C191" s="129"/>
      <c r="D191" s="131"/>
      <c r="E191" s="133"/>
      <c r="F191" s="287"/>
      <c r="G191" s="291"/>
      <c r="H191" s="297"/>
      <c r="I191" s="8"/>
    </row>
    <row r="192" spans="1:9" ht="15.6">
      <c r="A192" s="62"/>
      <c r="B192" s="73">
        <v>188</v>
      </c>
      <c r="C192" s="129"/>
      <c r="D192" s="131"/>
      <c r="E192" s="133"/>
      <c r="F192" s="287"/>
      <c r="G192" s="291"/>
      <c r="H192" s="297"/>
      <c r="I192" s="8"/>
    </row>
    <row r="193" spans="1:9" ht="15.6">
      <c r="A193" s="62"/>
      <c r="B193" s="73">
        <v>189</v>
      </c>
      <c r="C193" s="129"/>
      <c r="D193" s="131"/>
      <c r="E193" s="133"/>
      <c r="F193" s="287"/>
      <c r="G193" s="291"/>
      <c r="H193" s="297"/>
      <c r="I193" s="8"/>
    </row>
    <row r="194" spans="1:9" ht="15.6">
      <c r="A194" s="62"/>
      <c r="B194" s="73">
        <v>190</v>
      </c>
      <c r="C194" s="129"/>
      <c r="D194" s="131"/>
      <c r="E194" s="133"/>
      <c r="F194" s="287"/>
      <c r="G194" s="291"/>
      <c r="H194" s="297"/>
      <c r="I194" s="8"/>
    </row>
    <row r="195" spans="1:9" ht="15.6">
      <c r="A195" s="62"/>
      <c r="B195" s="73">
        <v>191</v>
      </c>
      <c r="C195" s="129"/>
      <c r="D195" s="131"/>
      <c r="E195" s="133"/>
      <c r="F195" s="287"/>
      <c r="G195" s="290"/>
      <c r="H195" s="297"/>
      <c r="I195" s="8"/>
    </row>
    <row r="196" spans="1:9" ht="15.6">
      <c r="A196" s="62"/>
      <c r="B196" s="73">
        <v>192</v>
      </c>
      <c r="C196" s="129"/>
      <c r="D196" s="131"/>
      <c r="E196" s="133"/>
      <c r="F196" s="287"/>
      <c r="G196" s="291"/>
      <c r="H196" s="297"/>
      <c r="I196" s="8"/>
    </row>
    <row r="197" spans="1:9" ht="15.6">
      <c r="A197" s="62"/>
      <c r="B197" s="73">
        <v>193</v>
      </c>
      <c r="C197" s="129"/>
      <c r="D197" s="131"/>
      <c r="E197" s="133"/>
      <c r="F197" s="287"/>
      <c r="G197" s="291"/>
      <c r="H197" s="297"/>
      <c r="I197" s="8"/>
    </row>
    <row r="198" spans="1:9" ht="15.6">
      <c r="A198" s="62"/>
      <c r="B198" s="73">
        <v>194</v>
      </c>
      <c r="C198" s="129"/>
      <c r="D198" s="131"/>
      <c r="E198" s="133"/>
      <c r="F198" s="287"/>
      <c r="G198" s="291"/>
      <c r="H198" s="297"/>
      <c r="I198" s="8"/>
    </row>
    <row r="199" spans="1:9" ht="15.6">
      <c r="A199" s="62"/>
      <c r="B199" s="73">
        <v>195</v>
      </c>
      <c r="C199" s="129"/>
      <c r="D199" s="131"/>
      <c r="E199" s="133"/>
      <c r="F199" s="287"/>
      <c r="G199" s="291"/>
      <c r="H199" s="297"/>
      <c r="I199" s="8"/>
    </row>
    <row r="200" spans="1:9" ht="15.6">
      <c r="A200" s="62"/>
      <c r="B200" s="73">
        <v>196</v>
      </c>
      <c r="C200" s="129"/>
      <c r="D200" s="131"/>
      <c r="E200" s="133"/>
      <c r="F200" s="287"/>
      <c r="G200" s="291"/>
      <c r="H200" s="297"/>
      <c r="I200" s="8"/>
    </row>
    <row r="201" spans="1:9" ht="15.6">
      <c r="A201" s="62"/>
      <c r="B201" s="73">
        <v>197</v>
      </c>
      <c r="C201" s="129"/>
      <c r="D201" s="131"/>
      <c r="E201" s="133"/>
      <c r="F201" s="287"/>
      <c r="G201" s="291"/>
      <c r="H201" s="297"/>
      <c r="I201" s="8"/>
    </row>
    <row r="202" spans="1:9" ht="15.6">
      <c r="A202" s="62"/>
      <c r="B202" s="73">
        <v>198</v>
      </c>
      <c r="C202" s="129"/>
      <c r="D202" s="131"/>
      <c r="E202" s="133"/>
      <c r="F202" s="287"/>
      <c r="G202" s="291"/>
      <c r="H202" s="297"/>
      <c r="I202" s="8"/>
    </row>
    <row r="203" spans="1:9" ht="15.6">
      <c r="A203" s="62"/>
      <c r="B203" s="73">
        <v>199</v>
      </c>
      <c r="C203" s="129"/>
      <c r="D203" s="131"/>
      <c r="E203" s="133"/>
      <c r="F203" s="287"/>
      <c r="G203" s="291"/>
      <c r="H203" s="297"/>
      <c r="I203" s="8"/>
    </row>
    <row r="204" spans="1:9" ht="15.6">
      <c r="A204" s="62"/>
      <c r="B204" s="73">
        <v>200</v>
      </c>
      <c r="C204" s="129"/>
      <c r="D204" s="131"/>
      <c r="E204" s="133"/>
      <c r="F204" s="287"/>
      <c r="G204" s="291"/>
      <c r="H204" s="297"/>
      <c r="I204" s="8"/>
    </row>
    <row r="205" spans="1:9" ht="15.6">
      <c r="A205" s="62"/>
      <c r="B205" s="73">
        <v>201</v>
      </c>
      <c r="C205" s="129"/>
      <c r="D205" s="131"/>
      <c r="E205" s="133"/>
      <c r="F205" s="287"/>
      <c r="G205" s="290"/>
      <c r="H205" s="297"/>
      <c r="I205" s="8"/>
    </row>
    <row r="206" spans="1:9" ht="15.6">
      <c r="A206" s="62"/>
      <c r="B206" s="73">
        <v>202</v>
      </c>
      <c r="C206" s="129"/>
      <c r="D206" s="131"/>
      <c r="E206" s="133"/>
      <c r="F206" s="287"/>
      <c r="G206" s="291"/>
      <c r="H206" s="297"/>
      <c r="I206" s="8"/>
    </row>
    <row r="207" spans="1:9" ht="15.6">
      <c r="A207" s="62"/>
      <c r="B207" s="73">
        <v>203</v>
      </c>
      <c r="C207" s="129"/>
      <c r="D207" s="131"/>
      <c r="E207" s="133"/>
      <c r="F207" s="287"/>
      <c r="G207" s="291"/>
      <c r="H207" s="297"/>
      <c r="I207" s="8"/>
    </row>
    <row r="208" spans="1:9" ht="15.6">
      <c r="A208" s="62"/>
      <c r="B208" s="73">
        <v>204</v>
      </c>
      <c r="C208" s="129"/>
      <c r="D208" s="131"/>
      <c r="E208" s="133"/>
      <c r="F208" s="287"/>
      <c r="G208" s="291"/>
      <c r="H208" s="297"/>
      <c r="I208" s="8"/>
    </row>
    <row r="209" spans="1:9" ht="15.6">
      <c r="A209" s="62"/>
      <c r="B209" s="73">
        <v>205</v>
      </c>
      <c r="C209" s="129"/>
      <c r="D209" s="131"/>
      <c r="E209" s="133"/>
      <c r="F209" s="287"/>
      <c r="G209" s="291"/>
      <c r="H209" s="297"/>
      <c r="I209" s="8"/>
    </row>
    <row r="210" spans="1:9" ht="15.6">
      <c r="A210" s="62"/>
      <c r="B210" s="73">
        <v>206</v>
      </c>
      <c r="C210" s="129"/>
      <c r="D210" s="131"/>
      <c r="E210" s="133"/>
      <c r="F210" s="287"/>
      <c r="G210" s="291"/>
      <c r="H210" s="297"/>
      <c r="I210" s="8"/>
    </row>
    <row r="211" spans="1:9" ht="15.6">
      <c r="A211" s="62"/>
      <c r="B211" s="73">
        <v>207</v>
      </c>
      <c r="C211" s="129"/>
      <c r="D211" s="131"/>
      <c r="E211" s="133"/>
      <c r="F211" s="287"/>
      <c r="G211" s="291"/>
      <c r="H211" s="297"/>
      <c r="I211" s="8"/>
    </row>
    <row r="212" spans="1:9" ht="15.6">
      <c r="A212" s="62"/>
      <c r="B212" s="73">
        <v>208</v>
      </c>
      <c r="C212" s="129"/>
      <c r="D212" s="131"/>
      <c r="E212" s="133"/>
      <c r="F212" s="287"/>
      <c r="G212" s="291"/>
      <c r="H212" s="297"/>
      <c r="I212" s="8"/>
    </row>
    <row r="213" spans="1:9" ht="15.6">
      <c r="A213" s="62"/>
      <c r="B213" s="73">
        <v>209</v>
      </c>
      <c r="C213" s="129"/>
      <c r="D213" s="131"/>
      <c r="E213" s="133"/>
      <c r="F213" s="287"/>
      <c r="G213" s="291"/>
      <c r="H213" s="297"/>
      <c r="I213" s="8"/>
    </row>
    <row r="214" spans="1:9" ht="15.6">
      <c r="A214" s="62"/>
      <c r="B214" s="73">
        <v>210</v>
      </c>
      <c r="C214" s="129"/>
      <c r="D214" s="131"/>
      <c r="E214" s="133"/>
      <c r="F214" s="287"/>
      <c r="G214" s="291"/>
      <c r="H214" s="297"/>
      <c r="I214" s="8"/>
    </row>
    <row r="215" spans="1:9" ht="15.6">
      <c r="A215" s="62"/>
      <c r="B215" s="73">
        <v>211</v>
      </c>
      <c r="C215" s="129"/>
      <c r="D215" s="131"/>
      <c r="E215" s="133"/>
      <c r="F215" s="287"/>
      <c r="G215" s="290"/>
      <c r="H215" s="297"/>
      <c r="I215" s="8"/>
    </row>
    <row r="216" spans="1:9" ht="15.6">
      <c r="A216" s="62"/>
      <c r="B216" s="73">
        <v>212</v>
      </c>
      <c r="C216" s="129"/>
      <c r="D216" s="131"/>
      <c r="E216" s="133"/>
      <c r="F216" s="287"/>
      <c r="G216" s="291"/>
      <c r="H216" s="297"/>
      <c r="I216" s="8"/>
    </row>
    <row r="217" spans="1:9" ht="15.6">
      <c r="A217" s="62"/>
      <c r="B217" s="73">
        <v>213</v>
      </c>
      <c r="C217" s="129"/>
      <c r="D217" s="131"/>
      <c r="E217" s="133"/>
      <c r="F217" s="287"/>
      <c r="G217" s="291"/>
      <c r="H217" s="297"/>
      <c r="I217" s="8"/>
    </row>
    <row r="218" spans="1:9" ht="15.6">
      <c r="A218" s="62"/>
      <c r="B218" s="73">
        <v>214</v>
      </c>
      <c r="C218" s="129"/>
      <c r="D218" s="131"/>
      <c r="E218" s="133"/>
      <c r="F218" s="287"/>
      <c r="G218" s="291"/>
      <c r="H218" s="297"/>
      <c r="I218" s="8"/>
    </row>
    <row r="219" spans="1:9" ht="15.6">
      <c r="A219" s="62"/>
      <c r="B219" s="73">
        <v>215</v>
      </c>
      <c r="C219" s="129"/>
      <c r="D219" s="131"/>
      <c r="E219" s="133"/>
      <c r="F219" s="287"/>
      <c r="G219" s="291"/>
      <c r="H219" s="297"/>
      <c r="I219" s="8"/>
    </row>
    <row r="220" spans="1:9" ht="15.6">
      <c r="A220" s="62"/>
      <c r="B220" s="73">
        <v>216</v>
      </c>
      <c r="C220" s="129"/>
      <c r="D220" s="131"/>
      <c r="E220" s="133"/>
      <c r="F220" s="287"/>
      <c r="G220" s="291"/>
      <c r="H220" s="297"/>
      <c r="I220" s="8"/>
    </row>
    <row r="221" spans="1:9" ht="15.6">
      <c r="A221" s="62"/>
      <c r="B221" s="73">
        <v>217</v>
      </c>
      <c r="C221" s="129"/>
      <c r="D221" s="131"/>
      <c r="E221" s="133"/>
      <c r="F221" s="287"/>
      <c r="G221" s="291"/>
      <c r="H221" s="297"/>
      <c r="I221" s="8"/>
    </row>
    <row r="222" spans="1:9" ht="15.6">
      <c r="A222" s="62"/>
      <c r="B222" s="73">
        <v>218</v>
      </c>
      <c r="C222" s="129"/>
      <c r="D222" s="131"/>
      <c r="E222" s="133"/>
      <c r="F222" s="287"/>
      <c r="G222" s="291"/>
      <c r="H222" s="297"/>
      <c r="I222" s="8"/>
    </row>
    <row r="223" spans="1:9" ht="15.6">
      <c r="A223" s="62"/>
      <c r="B223" s="73">
        <v>219</v>
      </c>
      <c r="C223" s="129"/>
      <c r="D223" s="131"/>
      <c r="E223" s="133"/>
      <c r="F223" s="287"/>
      <c r="G223" s="291"/>
      <c r="H223" s="297"/>
      <c r="I223" s="8"/>
    </row>
    <row r="224" spans="1:9" ht="15.6">
      <c r="A224" s="62"/>
      <c r="B224" s="73">
        <v>220</v>
      </c>
      <c r="C224" s="129"/>
      <c r="D224" s="131"/>
      <c r="E224" s="133"/>
      <c r="F224" s="287"/>
      <c r="G224" s="291"/>
      <c r="H224" s="297"/>
      <c r="I224" s="8"/>
    </row>
    <row r="225" spans="1:9" ht="15.6">
      <c r="A225" s="62"/>
      <c r="B225" s="73">
        <v>221</v>
      </c>
      <c r="C225" s="129"/>
      <c r="D225" s="131"/>
      <c r="E225" s="133"/>
      <c r="F225" s="287"/>
      <c r="G225" s="290"/>
      <c r="H225" s="297"/>
      <c r="I225" s="8"/>
    </row>
    <row r="226" spans="1:9" ht="15.6">
      <c r="A226" s="62"/>
      <c r="B226" s="73">
        <v>222</v>
      </c>
      <c r="C226" s="129"/>
      <c r="D226" s="131"/>
      <c r="E226" s="133"/>
      <c r="F226" s="287"/>
      <c r="G226" s="291"/>
      <c r="H226" s="297"/>
      <c r="I226" s="8"/>
    </row>
    <row r="227" spans="1:9" ht="15.6">
      <c r="A227" s="62"/>
      <c r="B227" s="73">
        <v>223</v>
      </c>
      <c r="C227" s="129"/>
      <c r="D227" s="131"/>
      <c r="E227" s="133"/>
      <c r="F227" s="287"/>
      <c r="G227" s="291"/>
      <c r="H227" s="297"/>
      <c r="I227" s="8"/>
    </row>
    <row r="228" spans="1:9" ht="15.6">
      <c r="A228" s="62"/>
      <c r="B228" s="73">
        <v>224</v>
      </c>
      <c r="C228" s="129"/>
      <c r="D228" s="131"/>
      <c r="E228" s="133"/>
      <c r="F228" s="287"/>
      <c r="G228" s="291"/>
      <c r="H228" s="297"/>
      <c r="I228" s="8"/>
    </row>
    <row r="229" spans="1:9" ht="15.6">
      <c r="A229" s="62"/>
      <c r="B229" s="73">
        <v>225</v>
      </c>
      <c r="C229" s="129"/>
      <c r="D229" s="131"/>
      <c r="E229" s="133"/>
      <c r="F229" s="287"/>
      <c r="G229" s="291"/>
      <c r="H229" s="297"/>
      <c r="I229" s="8"/>
    </row>
    <row r="230" spans="1:9" ht="15.6">
      <c r="A230" s="62"/>
      <c r="B230" s="73">
        <v>226</v>
      </c>
      <c r="C230" s="129"/>
      <c r="D230" s="131"/>
      <c r="E230" s="133"/>
      <c r="F230" s="287"/>
      <c r="G230" s="291"/>
      <c r="H230" s="297"/>
      <c r="I230" s="8"/>
    </row>
    <row r="231" spans="1:9" ht="15.6">
      <c r="A231" s="62"/>
      <c r="B231" s="73">
        <v>227</v>
      </c>
      <c r="C231" s="129"/>
      <c r="D231" s="131"/>
      <c r="E231" s="133"/>
      <c r="F231" s="287"/>
      <c r="G231" s="291"/>
      <c r="H231" s="297"/>
      <c r="I231" s="8"/>
    </row>
    <row r="232" spans="1:9" ht="15.6">
      <c r="A232" s="62"/>
      <c r="B232" s="73">
        <v>228</v>
      </c>
      <c r="C232" s="129"/>
      <c r="D232" s="131"/>
      <c r="E232" s="133"/>
      <c r="F232" s="287"/>
      <c r="G232" s="291"/>
      <c r="H232" s="297"/>
      <c r="I232" s="8"/>
    </row>
    <row r="233" spans="1:9" ht="15.6">
      <c r="A233" s="62"/>
      <c r="B233" s="73">
        <v>229</v>
      </c>
      <c r="C233" s="129"/>
      <c r="D233" s="131"/>
      <c r="E233" s="133"/>
      <c r="F233" s="287"/>
      <c r="G233" s="291"/>
      <c r="H233" s="297"/>
      <c r="I233" s="8"/>
    </row>
    <row r="234" spans="1:9" ht="15.6">
      <c r="A234" s="62"/>
      <c r="B234" s="73">
        <v>230</v>
      </c>
      <c r="C234" s="129"/>
      <c r="D234" s="131"/>
      <c r="E234" s="133"/>
      <c r="F234" s="287"/>
      <c r="G234" s="291"/>
      <c r="H234" s="297"/>
      <c r="I234" s="8"/>
    </row>
    <row r="235" spans="1:9" ht="15.6">
      <c r="A235" s="62"/>
      <c r="B235" s="73">
        <v>231</v>
      </c>
      <c r="C235" s="129"/>
      <c r="D235" s="131"/>
      <c r="E235" s="133"/>
      <c r="F235" s="287"/>
      <c r="G235" s="290"/>
      <c r="H235" s="297"/>
      <c r="I235" s="8"/>
    </row>
    <row r="236" spans="1:9" ht="15.6">
      <c r="A236" s="62"/>
      <c r="B236" s="73">
        <v>232</v>
      </c>
      <c r="C236" s="129"/>
      <c r="D236" s="131"/>
      <c r="E236" s="133"/>
      <c r="F236" s="287"/>
      <c r="G236" s="291"/>
      <c r="H236" s="297"/>
      <c r="I236" s="8"/>
    </row>
    <row r="237" spans="1:9" ht="15.6">
      <c r="A237" s="62"/>
      <c r="B237" s="73">
        <v>233</v>
      </c>
      <c r="C237" s="129"/>
      <c r="D237" s="131"/>
      <c r="E237" s="133"/>
      <c r="F237" s="287"/>
      <c r="G237" s="291"/>
      <c r="H237" s="297"/>
      <c r="I237" s="8"/>
    </row>
    <row r="238" spans="1:9" ht="15.6">
      <c r="A238" s="62"/>
      <c r="B238" s="73">
        <v>234</v>
      </c>
      <c r="C238" s="129"/>
      <c r="D238" s="131"/>
      <c r="E238" s="133"/>
      <c r="F238" s="287"/>
      <c r="G238" s="291"/>
      <c r="H238" s="297"/>
      <c r="I238" s="8"/>
    </row>
    <row r="239" spans="1:9" ht="15.6">
      <c r="A239" s="62"/>
      <c r="B239" s="73">
        <v>235</v>
      </c>
      <c r="C239" s="129"/>
      <c r="D239" s="131"/>
      <c r="E239" s="133"/>
      <c r="F239" s="287"/>
      <c r="G239" s="291"/>
      <c r="H239" s="297"/>
      <c r="I239" s="8"/>
    </row>
    <row r="240" spans="1:9" ht="15.6">
      <c r="A240" s="62"/>
      <c r="B240" s="73">
        <v>236</v>
      </c>
      <c r="C240" s="129"/>
      <c r="D240" s="131"/>
      <c r="E240" s="133"/>
      <c r="F240" s="287"/>
      <c r="G240" s="291"/>
      <c r="H240" s="297"/>
      <c r="I240" s="8"/>
    </row>
    <row r="241" spans="1:9" ht="15.6">
      <c r="A241" s="62"/>
      <c r="B241" s="73">
        <v>237</v>
      </c>
      <c r="C241" s="129"/>
      <c r="D241" s="131"/>
      <c r="E241" s="133"/>
      <c r="F241" s="287"/>
      <c r="G241" s="291"/>
      <c r="H241" s="297"/>
      <c r="I241" s="8"/>
    </row>
    <row r="242" spans="1:9" ht="15.6">
      <c r="A242" s="62"/>
      <c r="B242" s="73">
        <v>238</v>
      </c>
      <c r="C242" s="129"/>
      <c r="D242" s="131"/>
      <c r="E242" s="133"/>
      <c r="F242" s="287"/>
      <c r="G242" s="291"/>
      <c r="H242" s="297"/>
      <c r="I242" s="8"/>
    </row>
    <row r="243" spans="1:9" ht="15.6">
      <c r="A243" s="62"/>
      <c r="B243" s="73">
        <v>239</v>
      </c>
      <c r="C243" s="129"/>
      <c r="D243" s="131"/>
      <c r="E243" s="133"/>
      <c r="F243" s="287"/>
      <c r="G243" s="291"/>
      <c r="H243" s="297"/>
      <c r="I243" s="8"/>
    </row>
    <row r="244" spans="1:9" ht="15.6">
      <c r="A244" s="62"/>
      <c r="B244" s="73">
        <v>240</v>
      </c>
      <c r="C244" s="129"/>
      <c r="D244" s="131"/>
      <c r="E244" s="133"/>
      <c r="F244" s="287"/>
      <c r="G244" s="291"/>
      <c r="H244" s="297"/>
      <c r="I244" s="8"/>
    </row>
    <row r="245" spans="1:9" ht="15.6">
      <c r="A245" s="62"/>
      <c r="B245" s="73">
        <v>241</v>
      </c>
      <c r="C245" s="129"/>
      <c r="D245" s="131"/>
      <c r="E245" s="133"/>
      <c r="F245" s="287"/>
      <c r="G245" s="290"/>
      <c r="H245" s="297"/>
      <c r="I245" s="8"/>
    </row>
    <row r="246" spans="1:9" ht="15.6">
      <c r="A246" s="62"/>
      <c r="B246" s="73">
        <v>242</v>
      </c>
      <c r="C246" s="129"/>
      <c r="D246" s="131"/>
      <c r="E246" s="133"/>
      <c r="F246" s="287"/>
      <c r="G246" s="291"/>
      <c r="H246" s="297"/>
      <c r="I246" s="8"/>
    </row>
    <row r="247" spans="1:9" ht="15.6">
      <c r="A247" s="62"/>
      <c r="B247" s="73">
        <v>243</v>
      </c>
      <c r="C247" s="129"/>
      <c r="D247" s="131"/>
      <c r="E247" s="133"/>
      <c r="F247" s="287"/>
      <c r="G247" s="291"/>
      <c r="H247" s="297"/>
      <c r="I247" s="8"/>
    </row>
    <row r="248" spans="1:9" ht="15.6">
      <c r="A248" s="62"/>
      <c r="B248" s="73">
        <v>244</v>
      </c>
      <c r="C248" s="129"/>
      <c r="D248" s="131"/>
      <c r="E248" s="133"/>
      <c r="F248" s="287"/>
      <c r="G248" s="291"/>
      <c r="H248" s="297"/>
      <c r="I248" s="8"/>
    </row>
    <row r="249" spans="1:9" ht="15.6">
      <c r="A249" s="62"/>
      <c r="B249" s="73">
        <v>245</v>
      </c>
      <c r="C249" s="129"/>
      <c r="D249" s="131"/>
      <c r="E249" s="133"/>
      <c r="F249" s="287"/>
      <c r="G249" s="291"/>
      <c r="H249" s="297"/>
      <c r="I249" s="8"/>
    </row>
    <row r="250" spans="1:9" ht="15.6">
      <c r="A250" s="62"/>
      <c r="B250" s="73">
        <v>246</v>
      </c>
      <c r="C250" s="129"/>
      <c r="D250" s="131"/>
      <c r="E250" s="133"/>
      <c r="F250" s="287"/>
      <c r="G250" s="291"/>
      <c r="H250" s="297"/>
      <c r="I250" s="8"/>
    </row>
    <row r="251" spans="1:9" ht="15.6">
      <c r="A251" s="62"/>
      <c r="B251" s="73">
        <v>247</v>
      </c>
      <c r="C251" s="129"/>
      <c r="D251" s="131"/>
      <c r="E251" s="133"/>
      <c r="F251" s="287"/>
      <c r="G251" s="291"/>
      <c r="H251" s="297"/>
      <c r="I251" s="8"/>
    </row>
    <row r="252" spans="1:9" ht="15.6">
      <c r="A252" s="62"/>
      <c r="B252" s="73">
        <v>248</v>
      </c>
      <c r="C252" s="129"/>
      <c r="D252" s="131"/>
      <c r="E252" s="133"/>
      <c r="F252" s="287"/>
      <c r="G252" s="291"/>
      <c r="H252" s="297"/>
      <c r="I252" s="8"/>
    </row>
    <row r="253" spans="1:9" ht="15.6">
      <c r="A253" s="62"/>
      <c r="B253" s="73">
        <v>249</v>
      </c>
      <c r="C253" s="129"/>
      <c r="D253" s="131"/>
      <c r="E253" s="133"/>
      <c r="F253" s="287"/>
      <c r="G253" s="291"/>
      <c r="H253" s="297"/>
      <c r="I253" s="8"/>
    </row>
    <row r="254" spans="1:9" ht="15.6">
      <c r="A254" s="62"/>
      <c r="B254" s="73">
        <v>250</v>
      </c>
      <c r="C254" s="129"/>
      <c r="D254" s="131"/>
      <c r="E254" s="133"/>
      <c r="F254" s="287"/>
      <c r="G254" s="291"/>
      <c r="H254" s="297"/>
      <c r="I254" s="8"/>
    </row>
    <row r="255" spans="1:9" ht="15.6">
      <c r="A255" s="62"/>
      <c r="B255" s="73">
        <v>251</v>
      </c>
      <c r="C255" s="129"/>
      <c r="D255" s="131"/>
      <c r="E255" s="133"/>
      <c r="F255" s="287"/>
      <c r="G255" s="290"/>
      <c r="H255" s="297"/>
      <c r="I255" s="8"/>
    </row>
    <row r="256" spans="1:9" ht="15.6">
      <c r="A256" s="62"/>
      <c r="B256" s="73">
        <v>252</v>
      </c>
      <c r="C256" s="129"/>
      <c r="D256" s="131"/>
      <c r="E256" s="133"/>
      <c r="F256" s="287"/>
      <c r="G256" s="291"/>
      <c r="H256" s="297"/>
      <c r="I256" s="8"/>
    </row>
    <row r="257" spans="1:9" ht="15.6">
      <c r="A257" s="62"/>
      <c r="B257" s="73">
        <v>253</v>
      </c>
      <c r="C257" s="129"/>
      <c r="D257" s="131"/>
      <c r="E257" s="133"/>
      <c r="F257" s="287"/>
      <c r="G257" s="291"/>
      <c r="H257" s="297"/>
      <c r="I257" s="8"/>
    </row>
    <row r="258" spans="1:9" ht="15.6">
      <c r="A258" s="62"/>
      <c r="B258" s="73">
        <v>254</v>
      </c>
      <c r="C258" s="129"/>
      <c r="D258" s="131"/>
      <c r="E258" s="133"/>
      <c r="F258" s="287"/>
      <c r="G258" s="291"/>
      <c r="H258" s="297"/>
      <c r="I258" s="8"/>
    </row>
    <row r="259" spans="1:9" ht="15.6">
      <c r="A259" s="62"/>
      <c r="B259" s="73">
        <v>255</v>
      </c>
      <c r="C259" s="129"/>
      <c r="D259" s="131"/>
      <c r="E259" s="133"/>
      <c r="F259" s="287"/>
      <c r="G259" s="291"/>
      <c r="H259" s="297"/>
      <c r="I259" s="8"/>
    </row>
    <row r="260" spans="1:9" ht="15.6">
      <c r="A260" s="62"/>
      <c r="B260" s="73">
        <v>256</v>
      </c>
      <c r="C260" s="129"/>
      <c r="D260" s="131"/>
      <c r="E260" s="133"/>
      <c r="F260" s="287"/>
      <c r="G260" s="291"/>
      <c r="H260" s="297"/>
      <c r="I260" s="8"/>
    </row>
    <row r="261" spans="1:9" ht="15.6">
      <c r="A261" s="62"/>
      <c r="B261" s="73">
        <v>257</v>
      </c>
      <c r="C261" s="129"/>
      <c r="D261" s="131"/>
      <c r="E261" s="133"/>
      <c r="F261" s="287"/>
      <c r="G261" s="291"/>
      <c r="H261" s="297"/>
      <c r="I261" s="8"/>
    </row>
    <row r="262" spans="1:9" ht="15.6">
      <c r="A262" s="62"/>
      <c r="B262" s="73">
        <v>258</v>
      </c>
      <c r="C262" s="129"/>
      <c r="D262" s="131"/>
      <c r="E262" s="133"/>
      <c r="F262" s="287"/>
      <c r="G262" s="291"/>
      <c r="H262" s="297"/>
      <c r="I262" s="8"/>
    </row>
    <row r="263" spans="1:9" ht="15.6">
      <c r="A263" s="62"/>
      <c r="B263" s="73">
        <v>259</v>
      </c>
      <c r="C263" s="129"/>
      <c r="D263" s="131"/>
      <c r="E263" s="133"/>
      <c r="F263" s="287"/>
      <c r="G263" s="291"/>
      <c r="H263" s="297"/>
      <c r="I263" s="8"/>
    </row>
    <row r="264" spans="1:9" ht="15.6">
      <c r="A264" s="62"/>
      <c r="B264" s="73">
        <v>260</v>
      </c>
      <c r="C264" s="129"/>
      <c r="D264" s="131"/>
      <c r="E264" s="133"/>
      <c r="F264" s="287"/>
      <c r="G264" s="291"/>
      <c r="H264" s="297"/>
      <c r="I264" s="8"/>
    </row>
    <row r="265" spans="1:9" ht="15.6">
      <c r="A265" s="62"/>
      <c r="B265" s="73">
        <v>261</v>
      </c>
      <c r="C265" s="129"/>
      <c r="D265" s="131"/>
      <c r="E265" s="133"/>
      <c r="F265" s="287"/>
      <c r="G265" s="290"/>
      <c r="H265" s="297"/>
      <c r="I265" s="8"/>
    </row>
    <row r="266" spans="1:9" ht="15.6">
      <c r="A266" s="62"/>
      <c r="B266" s="73">
        <v>262</v>
      </c>
      <c r="C266" s="129"/>
      <c r="D266" s="131"/>
      <c r="E266" s="133"/>
      <c r="F266" s="287"/>
      <c r="G266" s="291"/>
      <c r="H266" s="297"/>
      <c r="I266" s="8"/>
    </row>
    <row r="267" spans="1:9" ht="15.6">
      <c r="A267" s="62"/>
      <c r="B267" s="73">
        <v>263</v>
      </c>
      <c r="C267" s="129"/>
      <c r="D267" s="131"/>
      <c r="E267" s="133"/>
      <c r="F267" s="287"/>
      <c r="G267" s="291"/>
      <c r="H267" s="297"/>
      <c r="I267" s="8"/>
    </row>
    <row r="268" spans="1:9" ht="15.6">
      <c r="A268" s="62"/>
      <c r="B268" s="73">
        <v>264</v>
      </c>
      <c r="C268" s="129"/>
      <c r="D268" s="131"/>
      <c r="E268" s="133"/>
      <c r="F268" s="287"/>
      <c r="G268" s="291"/>
      <c r="H268" s="297"/>
      <c r="I268" s="8"/>
    </row>
    <row r="269" spans="1:9" ht="15.6">
      <c r="A269" s="62"/>
      <c r="B269" s="73">
        <v>265</v>
      </c>
      <c r="C269" s="129"/>
      <c r="D269" s="131"/>
      <c r="E269" s="133"/>
      <c r="F269" s="287"/>
      <c r="G269" s="291"/>
      <c r="H269" s="297"/>
      <c r="I269" s="8"/>
    </row>
    <row r="270" spans="1:9" ht="15.6">
      <c r="A270" s="62"/>
      <c r="B270" s="73">
        <v>266</v>
      </c>
      <c r="C270" s="129"/>
      <c r="D270" s="131"/>
      <c r="E270" s="133"/>
      <c r="F270" s="287"/>
      <c r="G270" s="291"/>
      <c r="H270" s="297"/>
      <c r="I270" s="8"/>
    </row>
    <row r="271" spans="1:9" ht="15.6">
      <c r="A271" s="62"/>
      <c r="B271" s="73">
        <v>267</v>
      </c>
      <c r="C271" s="129"/>
      <c r="D271" s="131"/>
      <c r="E271" s="133"/>
      <c r="F271" s="287"/>
      <c r="G271" s="291"/>
      <c r="H271" s="297"/>
      <c r="I271" s="8"/>
    </row>
    <row r="272" spans="1:9" ht="15.6">
      <c r="A272" s="62"/>
      <c r="B272" s="73">
        <v>268</v>
      </c>
      <c r="C272" s="129"/>
      <c r="D272" s="131"/>
      <c r="E272" s="133"/>
      <c r="F272" s="287"/>
      <c r="G272" s="291"/>
      <c r="H272" s="297"/>
      <c r="I272" s="8"/>
    </row>
    <row r="273" spans="1:9" ht="15.6">
      <c r="A273" s="62"/>
      <c r="B273" s="73">
        <v>269</v>
      </c>
      <c r="C273" s="129"/>
      <c r="D273" s="131"/>
      <c r="E273" s="133"/>
      <c r="F273" s="287"/>
      <c r="G273" s="291"/>
      <c r="H273" s="297"/>
      <c r="I273" s="8"/>
    </row>
    <row r="274" spans="1:9" ht="15.6">
      <c r="A274" s="62"/>
      <c r="B274" s="73">
        <v>270</v>
      </c>
      <c r="C274" s="129"/>
      <c r="D274" s="131"/>
      <c r="E274" s="133"/>
      <c r="F274" s="287"/>
      <c r="G274" s="291"/>
      <c r="H274" s="297"/>
      <c r="I274" s="8"/>
    </row>
    <row r="275" spans="1:9" ht="15.6">
      <c r="A275" s="62"/>
      <c r="B275" s="73">
        <v>271</v>
      </c>
      <c r="C275" s="129"/>
      <c r="D275" s="131"/>
      <c r="E275" s="133"/>
      <c r="F275" s="287"/>
      <c r="G275" s="290"/>
      <c r="H275" s="297"/>
      <c r="I275" s="8"/>
    </row>
    <row r="276" spans="1:9" ht="15.6">
      <c r="A276" s="62"/>
      <c r="B276" s="73">
        <v>272</v>
      </c>
      <c r="C276" s="129"/>
      <c r="D276" s="131"/>
      <c r="E276" s="133"/>
      <c r="F276" s="287"/>
      <c r="G276" s="291"/>
      <c r="H276" s="297"/>
      <c r="I276" s="8"/>
    </row>
    <row r="277" spans="1:9" ht="15.6">
      <c r="A277" s="62"/>
      <c r="B277" s="73">
        <v>273</v>
      </c>
      <c r="C277" s="129"/>
      <c r="D277" s="131"/>
      <c r="E277" s="133"/>
      <c r="F277" s="287"/>
      <c r="G277" s="291"/>
      <c r="H277" s="297"/>
      <c r="I277" s="8"/>
    </row>
    <row r="278" spans="1:9" ht="15.6">
      <c r="A278" s="62"/>
      <c r="B278" s="73">
        <v>274</v>
      </c>
      <c r="C278" s="129"/>
      <c r="D278" s="131"/>
      <c r="E278" s="133"/>
      <c r="F278" s="287"/>
      <c r="G278" s="291"/>
      <c r="H278" s="297"/>
      <c r="I278" s="8"/>
    </row>
    <row r="279" spans="1:9" ht="15.6">
      <c r="A279" s="62"/>
      <c r="B279" s="73">
        <v>275</v>
      </c>
      <c r="C279" s="129"/>
      <c r="D279" s="131"/>
      <c r="E279" s="133"/>
      <c r="F279" s="287"/>
      <c r="G279" s="291"/>
      <c r="H279" s="297"/>
      <c r="I279" s="8"/>
    </row>
    <row r="280" spans="1:9" ht="15.6">
      <c r="A280" s="62"/>
      <c r="B280" s="73">
        <v>276</v>
      </c>
      <c r="C280" s="129"/>
      <c r="D280" s="131"/>
      <c r="E280" s="133"/>
      <c r="F280" s="287"/>
      <c r="G280" s="291"/>
      <c r="H280" s="297"/>
      <c r="I280" s="8"/>
    </row>
    <row r="281" spans="1:9" ht="15.6">
      <c r="A281" s="62"/>
      <c r="B281" s="73">
        <v>277</v>
      </c>
      <c r="C281" s="129"/>
      <c r="D281" s="131"/>
      <c r="E281" s="133"/>
      <c r="F281" s="287"/>
      <c r="G281" s="291"/>
      <c r="H281" s="297"/>
      <c r="I281" s="8"/>
    </row>
    <row r="282" spans="1:9" ht="15.6">
      <c r="A282" s="62"/>
      <c r="B282" s="73">
        <v>278</v>
      </c>
      <c r="C282" s="129"/>
      <c r="D282" s="131"/>
      <c r="E282" s="133"/>
      <c r="F282" s="287"/>
      <c r="G282" s="291"/>
      <c r="H282" s="297"/>
      <c r="I282" s="8"/>
    </row>
    <row r="283" spans="1:9" ht="15.6">
      <c r="A283" s="62"/>
      <c r="B283" s="73">
        <v>279</v>
      </c>
      <c r="C283" s="129"/>
      <c r="D283" s="131"/>
      <c r="E283" s="133"/>
      <c r="F283" s="287"/>
      <c r="G283" s="291"/>
      <c r="H283" s="297"/>
      <c r="I283" s="8"/>
    </row>
    <row r="284" spans="1:9" ht="15.6">
      <c r="A284" s="62"/>
      <c r="B284" s="73">
        <v>280</v>
      </c>
      <c r="C284" s="129"/>
      <c r="D284" s="131"/>
      <c r="E284" s="133"/>
      <c r="F284" s="287"/>
      <c r="G284" s="291"/>
      <c r="H284" s="297"/>
      <c r="I284" s="8"/>
    </row>
    <row r="285" spans="1:9" ht="15.6">
      <c r="A285" s="62"/>
      <c r="B285" s="73">
        <v>281</v>
      </c>
      <c r="C285" s="129"/>
      <c r="D285" s="131"/>
      <c r="E285" s="133"/>
      <c r="F285" s="287"/>
      <c r="G285" s="290"/>
      <c r="H285" s="297"/>
      <c r="I285" s="8"/>
    </row>
    <row r="286" spans="1:9" ht="15.6">
      <c r="A286" s="62"/>
      <c r="B286" s="73">
        <v>282</v>
      </c>
      <c r="C286" s="129"/>
      <c r="D286" s="131"/>
      <c r="E286" s="133"/>
      <c r="F286" s="287"/>
      <c r="G286" s="291"/>
      <c r="H286" s="297"/>
      <c r="I286" s="8"/>
    </row>
    <row r="287" spans="1:9" ht="15.6">
      <c r="A287" s="62"/>
      <c r="B287" s="73">
        <v>283</v>
      </c>
      <c r="C287" s="129"/>
      <c r="D287" s="131"/>
      <c r="E287" s="133"/>
      <c r="F287" s="287"/>
      <c r="G287" s="291"/>
      <c r="H287" s="297"/>
      <c r="I287" s="8"/>
    </row>
    <row r="288" spans="1:9" ht="15.6">
      <c r="A288" s="62"/>
      <c r="B288" s="73">
        <v>284</v>
      </c>
      <c r="C288" s="129"/>
      <c r="D288" s="131"/>
      <c r="E288" s="133"/>
      <c r="F288" s="287"/>
      <c r="G288" s="291"/>
      <c r="H288" s="297"/>
      <c r="I288" s="8"/>
    </row>
    <row r="289" spans="1:9" ht="15.6">
      <c r="A289" s="62"/>
      <c r="B289" s="73">
        <v>285</v>
      </c>
      <c r="C289" s="129"/>
      <c r="D289" s="131"/>
      <c r="E289" s="133"/>
      <c r="F289" s="287"/>
      <c r="G289" s="291"/>
      <c r="H289" s="297"/>
      <c r="I289" s="8"/>
    </row>
    <row r="290" spans="1:9" ht="15.6">
      <c r="A290" s="62"/>
      <c r="B290" s="73">
        <v>286</v>
      </c>
      <c r="C290" s="129"/>
      <c r="D290" s="131"/>
      <c r="E290" s="133"/>
      <c r="F290" s="287"/>
      <c r="G290" s="291"/>
      <c r="H290" s="297"/>
      <c r="I290" s="8"/>
    </row>
    <row r="291" spans="1:9" ht="15.6">
      <c r="A291" s="62"/>
      <c r="B291" s="73">
        <v>287</v>
      </c>
      <c r="C291" s="129"/>
      <c r="D291" s="131"/>
      <c r="E291" s="133"/>
      <c r="F291" s="287"/>
      <c r="G291" s="291"/>
      <c r="H291" s="297"/>
      <c r="I291" s="8"/>
    </row>
    <row r="292" spans="1:9" ht="15.6">
      <c r="A292" s="62"/>
      <c r="B292" s="73">
        <v>288</v>
      </c>
      <c r="C292" s="129"/>
      <c r="D292" s="131"/>
      <c r="E292" s="133"/>
      <c r="F292" s="287"/>
      <c r="G292" s="291"/>
      <c r="H292" s="297"/>
      <c r="I292" s="8"/>
    </row>
    <row r="293" spans="1:9" ht="15.6">
      <c r="A293" s="62"/>
      <c r="B293" s="73">
        <v>289</v>
      </c>
      <c r="C293" s="129"/>
      <c r="D293" s="131"/>
      <c r="E293" s="133"/>
      <c r="F293" s="287"/>
      <c r="G293" s="291"/>
      <c r="H293" s="297"/>
      <c r="I293" s="8"/>
    </row>
    <row r="294" spans="1:9" ht="15.6">
      <c r="A294" s="62"/>
      <c r="B294" s="73">
        <v>290</v>
      </c>
      <c r="C294" s="129"/>
      <c r="D294" s="131"/>
      <c r="E294" s="133"/>
      <c r="F294" s="287"/>
      <c r="G294" s="291"/>
      <c r="H294" s="297"/>
      <c r="I294" s="8"/>
    </row>
    <row r="295" spans="1:9" ht="15.6">
      <c r="A295" s="62"/>
      <c r="B295" s="73">
        <v>291</v>
      </c>
      <c r="C295" s="129"/>
      <c r="D295" s="131"/>
      <c r="E295" s="133"/>
      <c r="F295" s="287"/>
      <c r="G295" s="290"/>
      <c r="H295" s="297"/>
      <c r="I295" s="8"/>
    </row>
    <row r="296" spans="1:9" ht="15.6">
      <c r="A296" s="62"/>
      <c r="B296" s="73">
        <v>292</v>
      </c>
      <c r="C296" s="129"/>
      <c r="D296" s="131"/>
      <c r="E296" s="133"/>
      <c r="F296" s="287"/>
      <c r="G296" s="291"/>
      <c r="H296" s="297"/>
      <c r="I296" s="8"/>
    </row>
    <row r="297" spans="1:9" ht="15.6">
      <c r="A297" s="62"/>
      <c r="B297" s="73">
        <v>293</v>
      </c>
      <c r="C297" s="129"/>
      <c r="D297" s="131"/>
      <c r="E297" s="133"/>
      <c r="F297" s="287"/>
      <c r="G297" s="291"/>
      <c r="H297" s="297"/>
      <c r="I297" s="8"/>
    </row>
    <row r="298" spans="1:9" ht="15.6">
      <c r="A298" s="62"/>
      <c r="B298" s="73">
        <v>294</v>
      </c>
      <c r="C298" s="129"/>
      <c r="D298" s="131"/>
      <c r="E298" s="133"/>
      <c r="F298" s="287"/>
      <c r="G298" s="291"/>
      <c r="H298" s="297"/>
      <c r="I298" s="8"/>
    </row>
    <row r="299" spans="1:9" ht="15.6">
      <c r="A299" s="62"/>
      <c r="B299" s="73">
        <v>295</v>
      </c>
      <c r="C299" s="129"/>
      <c r="D299" s="131"/>
      <c r="E299" s="133"/>
      <c r="F299" s="287"/>
      <c r="G299" s="291"/>
      <c r="H299" s="297"/>
      <c r="I299" s="8"/>
    </row>
    <row r="300" spans="1:9" ht="15.6">
      <c r="A300" s="62"/>
      <c r="B300" s="73">
        <v>296</v>
      </c>
      <c r="C300" s="129"/>
      <c r="D300" s="131"/>
      <c r="E300" s="133"/>
      <c r="F300" s="287"/>
      <c r="G300" s="291"/>
      <c r="H300" s="297"/>
      <c r="I300" s="8"/>
    </row>
    <row r="301" spans="1:9" ht="15.6">
      <c r="A301" s="62"/>
      <c r="B301" s="73">
        <v>297</v>
      </c>
      <c r="C301" s="129"/>
      <c r="D301" s="131"/>
      <c r="E301" s="133"/>
      <c r="F301" s="287"/>
      <c r="G301" s="291"/>
      <c r="H301" s="297"/>
      <c r="I301" s="8"/>
    </row>
    <row r="302" spans="1:9" ht="15.6">
      <c r="A302" s="62"/>
      <c r="B302" s="73">
        <v>298</v>
      </c>
      <c r="C302" s="129"/>
      <c r="D302" s="131"/>
      <c r="E302" s="133"/>
      <c r="F302" s="287"/>
      <c r="G302" s="291"/>
      <c r="H302" s="297"/>
      <c r="I302" s="8"/>
    </row>
    <row r="303" spans="1:9" ht="15.6">
      <c r="A303" s="62"/>
      <c r="B303" s="73">
        <v>299</v>
      </c>
      <c r="C303" s="129"/>
      <c r="D303" s="131"/>
      <c r="E303" s="133"/>
      <c r="F303" s="287"/>
      <c r="G303" s="291"/>
      <c r="H303" s="297"/>
      <c r="I303" s="8"/>
    </row>
    <row r="304" spans="1:9" ht="15.6">
      <c r="A304" s="62"/>
      <c r="B304" s="73">
        <v>300</v>
      </c>
      <c r="C304" s="129"/>
      <c r="D304" s="131"/>
      <c r="E304" s="133"/>
      <c r="F304" s="287"/>
      <c r="G304" s="291"/>
      <c r="H304" s="297"/>
      <c r="I304" s="8"/>
    </row>
    <row r="305" spans="1:9" ht="15.6">
      <c r="A305" s="62"/>
      <c r="B305" s="73">
        <v>301</v>
      </c>
      <c r="C305" s="129"/>
      <c r="D305" s="131"/>
      <c r="E305" s="133"/>
      <c r="F305" s="287"/>
      <c r="G305" s="290"/>
      <c r="H305" s="297"/>
      <c r="I305" s="8"/>
    </row>
    <row r="306" spans="1:9" ht="15.6">
      <c r="A306" s="62"/>
      <c r="B306" s="73">
        <v>302</v>
      </c>
      <c r="C306" s="129"/>
      <c r="D306" s="131"/>
      <c r="E306" s="133"/>
      <c r="F306" s="287"/>
      <c r="G306" s="291"/>
      <c r="H306" s="297"/>
      <c r="I306" s="8"/>
    </row>
    <row r="307" spans="1:9" ht="15.6">
      <c r="A307" s="62"/>
      <c r="B307" s="73">
        <v>303</v>
      </c>
      <c r="C307" s="129"/>
      <c r="D307" s="131"/>
      <c r="E307" s="133"/>
      <c r="F307" s="287"/>
      <c r="G307" s="291"/>
      <c r="H307" s="297"/>
      <c r="I307" s="8"/>
    </row>
    <row r="308" spans="1:9" ht="15.6">
      <c r="A308" s="62"/>
      <c r="B308" s="73">
        <v>304</v>
      </c>
      <c r="C308" s="129"/>
      <c r="D308" s="131"/>
      <c r="E308" s="133"/>
      <c r="F308" s="287"/>
      <c r="G308" s="291"/>
      <c r="H308" s="297"/>
      <c r="I308" s="8"/>
    </row>
    <row r="309" spans="1:9" ht="15.6">
      <c r="A309" s="62"/>
      <c r="B309" s="73">
        <v>305</v>
      </c>
      <c r="C309" s="129"/>
      <c r="D309" s="131"/>
      <c r="E309" s="133"/>
      <c r="F309" s="287"/>
      <c r="G309" s="291"/>
      <c r="H309" s="297"/>
      <c r="I309" s="8"/>
    </row>
    <row r="310" spans="1:9" ht="15.6">
      <c r="A310" s="62"/>
      <c r="B310" s="73">
        <v>306</v>
      </c>
      <c r="C310" s="129"/>
      <c r="D310" s="131"/>
      <c r="E310" s="133"/>
      <c r="F310" s="287"/>
      <c r="G310" s="291"/>
      <c r="H310" s="297"/>
      <c r="I310" s="8"/>
    </row>
    <row r="311" spans="1:9" ht="15.6">
      <c r="A311" s="62"/>
      <c r="B311" s="73">
        <v>307</v>
      </c>
      <c r="C311" s="129"/>
      <c r="D311" s="131"/>
      <c r="E311" s="133"/>
      <c r="F311" s="287"/>
      <c r="G311" s="291"/>
      <c r="H311" s="297"/>
      <c r="I311" s="8"/>
    </row>
    <row r="312" spans="1:9" ht="15.6">
      <c r="A312" s="62"/>
      <c r="B312" s="73">
        <v>308</v>
      </c>
      <c r="C312" s="129"/>
      <c r="D312" s="131"/>
      <c r="E312" s="133"/>
      <c r="F312" s="287"/>
      <c r="G312" s="291"/>
      <c r="H312" s="297"/>
      <c r="I312" s="8"/>
    </row>
    <row r="313" spans="1:9" ht="15.6">
      <c r="A313" s="62"/>
      <c r="B313" s="73">
        <v>309</v>
      </c>
      <c r="C313" s="129"/>
      <c r="D313" s="131"/>
      <c r="E313" s="133"/>
      <c r="F313" s="287"/>
      <c r="G313" s="291"/>
      <c r="H313" s="297"/>
      <c r="I313" s="8"/>
    </row>
    <row r="314" spans="1:9" ht="15.6">
      <c r="A314" s="62"/>
      <c r="B314" s="73">
        <v>310</v>
      </c>
      <c r="C314" s="129"/>
      <c r="D314" s="131"/>
      <c r="E314" s="133"/>
      <c r="F314" s="287"/>
      <c r="G314" s="291"/>
      <c r="H314" s="297"/>
      <c r="I314" s="8"/>
    </row>
    <row r="315" spans="1:9" ht="15.6">
      <c r="A315" s="62"/>
      <c r="B315" s="73">
        <v>311</v>
      </c>
      <c r="C315" s="129"/>
      <c r="D315" s="131"/>
      <c r="E315" s="133"/>
      <c r="F315" s="287"/>
      <c r="G315" s="290"/>
      <c r="H315" s="297"/>
      <c r="I315" s="8"/>
    </row>
    <row r="316" spans="1:9" ht="15.6">
      <c r="A316" s="62"/>
      <c r="B316" s="73">
        <v>312</v>
      </c>
      <c r="C316" s="129"/>
      <c r="D316" s="131"/>
      <c r="E316" s="133"/>
      <c r="F316" s="287"/>
      <c r="G316" s="291"/>
      <c r="H316" s="297"/>
      <c r="I316" s="8"/>
    </row>
    <row r="317" spans="1:9" ht="15.6">
      <c r="A317" s="62"/>
      <c r="B317" s="73">
        <v>313</v>
      </c>
      <c r="C317" s="129"/>
      <c r="D317" s="131"/>
      <c r="E317" s="133"/>
      <c r="F317" s="287"/>
      <c r="G317" s="291"/>
      <c r="H317" s="297"/>
      <c r="I317" s="8"/>
    </row>
    <row r="318" spans="1:9" ht="15.6">
      <c r="A318" s="62"/>
      <c r="B318" s="73">
        <v>314</v>
      </c>
      <c r="C318" s="129"/>
      <c r="D318" s="131"/>
      <c r="E318" s="133"/>
      <c r="F318" s="287"/>
      <c r="G318" s="291"/>
      <c r="H318" s="297"/>
      <c r="I318" s="8"/>
    </row>
    <row r="319" spans="1:9" ht="15.6">
      <c r="A319" s="62"/>
      <c r="B319" s="73">
        <v>315</v>
      </c>
      <c r="C319" s="129"/>
      <c r="D319" s="131"/>
      <c r="E319" s="133"/>
      <c r="F319" s="287"/>
      <c r="G319" s="291"/>
      <c r="H319" s="297"/>
      <c r="I319" s="8"/>
    </row>
    <row r="320" spans="1:9" ht="15.6">
      <c r="A320" s="62"/>
      <c r="B320" s="73">
        <v>316</v>
      </c>
      <c r="C320" s="129"/>
      <c r="D320" s="131"/>
      <c r="E320" s="133"/>
      <c r="F320" s="287"/>
      <c r="G320" s="291"/>
      <c r="H320" s="297"/>
      <c r="I320" s="8"/>
    </row>
    <row r="321" spans="1:9" ht="15.6">
      <c r="A321" s="62"/>
      <c r="B321" s="73">
        <v>317</v>
      </c>
      <c r="C321" s="129"/>
      <c r="D321" s="131"/>
      <c r="E321" s="133"/>
      <c r="F321" s="287"/>
      <c r="G321" s="291"/>
      <c r="H321" s="297"/>
      <c r="I321" s="8"/>
    </row>
    <row r="322" spans="1:9" ht="15.6">
      <c r="A322" s="62"/>
      <c r="B322" s="73">
        <v>318</v>
      </c>
      <c r="C322" s="129"/>
      <c r="D322" s="131"/>
      <c r="E322" s="133"/>
      <c r="F322" s="287"/>
      <c r="G322" s="291"/>
      <c r="H322" s="297"/>
      <c r="I322" s="8"/>
    </row>
    <row r="323" spans="1:9" ht="15.6">
      <c r="A323" s="62"/>
      <c r="B323" s="73">
        <v>319</v>
      </c>
      <c r="C323" s="129"/>
      <c r="D323" s="131"/>
      <c r="E323" s="133"/>
      <c r="F323" s="287"/>
      <c r="G323" s="291"/>
      <c r="H323" s="297"/>
      <c r="I323" s="8"/>
    </row>
    <row r="324" spans="1:9" ht="15.6">
      <c r="A324" s="62"/>
      <c r="B324" s="73">
        <v>320</v>
      </c>
      <c r="C324" s="129"/>
      <c r="D324" s="131"/>
      <c r="E324" s="133"/>
      <c r="F324" s="287"/>
      <c r="G324" s="291"/>
      <c r="H324" s="297"/>
      <c r="I324" s="8"/>
    </row>
    <row r="325" spans="1:9" ht="15.6">
      <c r="A325" s="62"/>
      <c r="B325" s="73">
        <v>321</v>
      </c>
      <c r="C325" s="129"/>
      <c r="D325" s="131"/>
      <c r="E325" s="133"/>
      <c r="F325" s="287"/>
      <c r="G325" s="290"/>
      <c r="H325" s="297"/>
      <c r="I325" s="8"/>
    </row>
    <row r="326" spans="1:9" ht="15.6">
      <c r="A326" s="62"/>
      <c r="B326" s="73">
        <v>322</v>
      </c>
      <c r="C326" s="129"/>
      <c r="D326" s="131"/>
      <c r="E326" s="133"/>
      <c r="F326" s="287"/>
      <c r="G326" s="291"/>
      <c r="H326" s="297"/>
      <c r="I326" s="8"/>
    </row>
    <row r="327" spans="1:9" ht="15.6">
      <c r="A327" s="62"/>
      <c r="B327" s="73">
        <v>323</v>
      </c>
      <c r="C327" s="129"/>
      <c r="D327" s="131"/>
      <c r="E327" s="133"/>
      <c r="F327" s="287"/>
      <c r="G327" s="291"/>
      <c r="H327" s="297"/>
      <c r="I327" s="8"/>
    </row>
    <row r="328" spans="1:9" ht="15.6">
      <c r="A328" s="62"/>
      <c r="B328" s="73">
        <v>324</v>
      </c>
      <c r="C328" s="129"/>
      <c r="D328" s="131"/>
      <c r="E328" s="133"/>
      <c r="F328" s="287"/>
      <c r="G328" s="291"/>
      <c r="H328" s="297"/>
      <c r="I328" s="8"/>
    </row>
    <row r="329" spans="1:9" ht="15.6">
      <c r="A329" s="62"/>
      <c r="B329" s="73">
        <v>325</v>
      </c>
      <c r="C329" s="129"/>
      <c r="D329" s="131"/>
      <c r="E329" s="133"/>
      <c r="F329" s="287"/>
      <c r="G329" s="291"/>
      <c r="H329" s="297"/>
      <c r="I329" s="8"/>
    </row>
    <row r="330" spans="1:9" ht="15.6">
      <c r="A330" s="62"/>
      <c r="B330" s="73">
        <v>326</v>
      </c>
      <c r="C330" s="129"/>
      <c r="D330" s="131"/>
      <c r="E330" s="133"/>
      <c r="F330" s="287"/>
      <c r="G330" s="291"/>
      <c r="H330" s="297"/>
      <c r="I330" s="8"/>
    </row>
    <row r="331" spans="1:9" ht="15.6">
      <c r="A331" s="62"/>
      <c r="B331" s="73">
        <v>327</v>
      </c>
      <c r="C331" s="129"/>
      <c r="D331" s="131"/>
      <c r="E331" s="133"/>
      <c r="F331" s="287"/>
      <c r="G331" s="291"/>
      <c r="H331" s="297"/>
      <c r="I331" s="8"/>
    </row>
    <row r="332" spans="1:9" ht="15.6">
      <c r="A332" s="62"/>
      <c r="B332" s="73">
        <v>328</v>
      </c>
      <c r="C332" s="129"/>
      <c r="D332" s="131"/>
      <c r="E332" s="133"/>
      <c r="F332" s="287"/>
      <c r="G332" s="291"/>
      <c r="H332" s="297"/>
      <c r="I332" s="8"/>
    </row>
    <row r="333" spans="1:9" ht="15.6">
      <c r="A333" s="62"/>
      <c r="B333" s="73">
        <v>329</v>
      </c>
      <c r="C333" s="129"/>
      <c r="D333" s="131"/>
      <c r="E333" s="133"/>
      <c r="F333" s="287"/>
      <c r="G333" s="291"/>
      <c r="H333" s="297"/>
      <c r="I333" s="8"/>
    </row>
    <row r="334" spans="1:9" ht="15.6">
      <c r="A334" s="62"/>
      <c r="B334" s="73">
        <v>330</v>
      </c>
      <c r="C334" s="129"/>
      <c r="D334" s="131"/>
      <c r="E334" s="133"/>
      <c r="F334" s="287"/>
      <c r="G334" s="291"/>
      <c r="H334" s="297"/>
      <c r="I334" s="8"/>
    </row>
    <row r="335" spans="1:9" ht="15.6">
      <c r="A335" s="62"/>
      <c r="B335" s="73">
        <v>331</v>
      </c>
      <c r="C335" s="129"/>
      <c r="D335" s="131"/>
      <c r="E335" s="133"/>
      <c r="F335" s="287"/>
      <c r="G335" s="290"/>
      <c r="H335" s="297"/>
      <c r="I335" s="8"/>
    </row>
    <row r="336" spans="1:9" ht="15.6">
      <c r="A336" s="62"/>
      <c r="B336" s="73">
        <v>332</v>
      </c>
      <c r="C336" s="129"/>
      <c r="D336" s="131"/>
      <c r="E336" s="133"/>
      <c r="F336" s="287"/>
      <c r="G336" s="291"/>
      <c r="H336" s="297"/>
      <c r="I336" s="8"/>
    </row>
    <row r="337" spans="1:9" ht="15.6">
      <c r="A337" s="62"/>
      <c r="B337" s="73">
        <v>333</v>
      </c>
      <c r="C337" s="129"/>
      <c r="D337" s="131"/>
      <c r="E337" s="133"/>
      <c r="F337" s="287"/>
      <c r="G337" s="291"/>
      <c r="H337" s="297"/>
      <c r="I337" s="8"/>
    </row>
    <row r="338" spans="1:9" ht="15.6">
      <c r="A338" s="62"/>
      <c r="B338" s="73">
        <v>334</v>
      </c>
      <c r="C338" s="129"/>
      <c r="D338" s="131"/>
      <c r="E338" s="133"/>
      <c r="F338" s="287"/>
      <c r="G338" s="291"/>
      <c r="H338" s="297"/>
      <c r="I338" s="8"/>
    </row>
    <row r="339" spans="1:9" ht="15.6">
      <c r="A339" s="62"/>
      <c r="B339" s="73">
        <v>335</v>
      </c>
      <c r="C339" s="129"/>
      <c r="D339" s="131"/>
      <c r="E339" s="133"/>
      <c r="F339" s="287"/>
      <c r="G339" s="291"/>
      <c r="H339" s="297"/>
      <c r="I339" s="8"/>
    </row>
    <row r="340" spans="1:9" ht="15.6">
      <c r="A340" s="62"/>
      <c r="B340" s="73">
        <v>336</v>
      </c>
      <c r="C340" s="129"/>
      <c r="D340" s="131"/>
      <c r="E340" s="133"/>
      <c r="F340" s="287"/>
      <c r="G340" s="291"/>
      <c r="H340" s="297"/>
      <c r="I340" s="8"/>
    </row>
    <row r="341" spans="1:9" ht="15.6">
      <c r="A341" s="62"/>
      <c r="B341" s="73">
        <v>337</v>
      </c>
      <c r="C341" s="129"/>
      <c r="D341" s="131"/>
      <c r="E341" s="133"/>
      <c r="F341" s="287"/>
      <c r="G341" s="291"/>
      <c r="H341" s="297"/>
      <c r="I341" s="8"/>
    </row>
    <row r="342" spans="1:9" ht="15.6">
      <c r="A342" s="62"/>
      <c r="B342" s="73">
        <v>338</v>
      </c>
      <c r="C342" s="129"/>
      <c r="D342" s="131"/>
      <c r="E342" s="133"/>
      <c r="F342" s="287"/>
      <c r="G342" s="291"/>
      <c r="H342" s="297"/>
      <c r="I342" s="8"/>
    </row>
    <row r="343" spans="1:9" ht="15.6">
      <c r="A343" s="62"/>
      <c r="B343" s="73">
        <v>339</v>
      </c>
      <c r="C343" s="129"/>
      <c r="D343" s="131"/>
      <c r="E343" s="133"/>
      <c r="F343" s="287"/>
      <c r="G343" s="291"/>
      <c r="H343" s="297"/>
      <c r="I343" s="8"/>
    </row>
    <row r="344" spans="1:9" ht="15.6">
      <c r="A344" s="62"/>
      <c r="B344" s="73">
        <v>340</v>
      </c>
      <c r="C344" s="129"/>
      <c r="D344" s="131"/>
      <c r="E344" s="133"/>
      <c r="F344" s="287"/>
      <c r="G344" s="291"/>
      <c r="H344" s="297"/>
      <c r="I344" s="8"/>
    </row>
    <row r="345" spans="1:9" ht="15.6">
      <c r="A345" s="62"/>
      <c r="B345" s="73">
        <v>341</v>
      </c>
      <c r="C345" s="129"/>
      <c r="D345" s="131"/>
      <c r="E345" s="133"/>
      <c r="F345" s="287"/>
      <c r="G345" s="290"/>
      <c r="H345" s="297"/>
      <c r="I345" s="8"/>
    </row>
    <row r="346" spans="1:9" ht="15.6">
      <c r="A346" s="62"/>
      <c r="B346" s="73">
        <v>342</v>
      </c>
      <c r="C346" s="129"/>
      <c r="D346" s="131"/>
      <c r="E346" s="133"/>
      <c r="F346" s="287"/>
      <c r="G346" s="291"/>
      <c r="H346" s="297"/>
      <c r="I346" s="8"/>
    </row>
    <row r="347" spans="1:9" ht="15.6">
      <c r="A347" s="62"/>
      <c r="B347" s="73">
        <v>343</v>
      </c>
      <c r="C347" s="129"/>
      <c r="D347" s="131"/>
      <c r="E347" s="133"/>
      <c r="F347" s="287"/>
      <c r="G347" s="291"/>
      <c r="H347" s="297"/>
      <c r="I347" s="8"/>
    </row>
    <row r="348" spans="1:9" ht="15.6">
      <c r="A348" s="62"/>
      <c r="B348" s="73">
        <v>344</v>
      </c>
      <c r="C348" s="129"/>
      <c r="D348" s="131"/>
      <c r="E348" s="133"/>
      <c r="F348" s="287"/>
      <c r="G348" s="291"/>
      <c r="H348" s="297"/>
      <c r="I348" s="8"/>
    </row>
    <row r="349" spans="1:9" ht="15.6">
      <c r="A349" s="62"/>
      <c r="B349" s="73">
        <v>345</v>
      </c>
      <c r="C349" s="129"/>
      <c r="D349" s="131"/>
      <c r="E349" s="133"/>
      <c r="F349" s="287"/>
      <c r="G349" s="291"/>
      <c r="H349" s="297"/>
      <c r="I349" s="8"/>
    </row>
    <row r="350" spans="1:9" ht="15.6">
      <c r="A350" s="62"/>
      <c r="B350" s="73">
        <v>346</v>
      </c>
      <c r="C350" s="129"/>
      <c r="D350" s="131"/>
      <c r="E350" s="133"/>
      <c r="F350" s="287"/>
      <c r="G350" s="291"/>
      <c r="H350" s="297"/>
      <c r="I350" s="8"/>
    </row>
    <row r="351" spans="1:9" ht="15.6">
      <c r="A351" s="62"/>
      <c r="B351" s="73">
        <v>347</v>
      </c>
      <c r="C351" s="129"/>
      <c r="D351" s="131"/>
      <c r="E351" s="133"/>
      <c r="F351" s="287"/>
      <c r="G351" s="291"/>
      <c r="H351" s="297"/>
      <c r="I351" s="8"/>
    </row>
    <row r="352" spans="1:9" ht="15.6">
      <c r="A352" s="62"/>
      <c r="B352" s="73">
        <v>348</v>
      </c>
      <c r="C352" s="129"/>
      <c r="D352" s="131"/>
      <c r="E352" s="133"/>
      <c r="F352" s="287"/>
      <c r="G352" s="291"/>
      <c r="H352" s="297"/>
      <c r="I352" s="8"/>
    </row>
    <row r="353" spans="1:9" ht="15.6">
      <c r="A353" s="62"/>
      <c r="B353" s="73">
        <v>349</v>
      </c>
      <c r="C353" s="129"/>
      <c r="D353" s="131"/>
      <c r="E353" s="133"/>
      <c r="F353" s="287"/>
      <c r="G353" s="291"/>
      <c r="H353" s="297"/>
      <c r="I353" s="8"/>
    </row>
    <row r="354" spans="1:9" ht="15.6">
      <c r="A354" s="62"/>
      <c r="B354" s="73">
        <v>350</v>
      </c>
      <c r="C354" s="129"/>
      <c r="D354" s="131"/>
      <c r="E354" s="133"/>
      <c r="F354" s="287"/>
      <c r="G354" s="291"/>
      <c r="H354" s="297"/>
      <c r="I354" s="8"/>
    </row>
    <row r="355" spans="1:9" ht="15.6">
      <c r="A355" s="62"/>
      <c r="B355" s="73">
        <v>351</v>
      </c>
      <c r="C355" s="129"/>
      <c r="D355" s="131"/>
      <c r="E355" s="133"/>
      <c r="F355" s="287"/>
      <c r="G355" s="290"/>
      <c r="H355" s="297"/>
      <c r="I355" s="8"/>
    </row>
    <row r="356" spans="1:9" ht="15.6">
      <c r="A356" s="62"/>
      <c r="B356" s="73">
        <v>352</v>
      </c>
      <c r="C356" s="129"/>
      <c r="D356" s="131"/>
      <c r="E356" s="133"/>
      <c r="F356" s="287"/>
      <c r="G356" s="291"/>
      <c r="H356" s="297"/>
      <c r="I356" s="8"/>
    </row>
    <row r="357" spans="1:9" ht="15.6">
      <c r="A357" s="62"/>
      <c r="B357" s="73">
        <v>353</v>
      </c>
      <c r="C357" s="129"/>
      <c r="D357" s="131"/>
      <c r="E357" s="133"/>
      <c r="F357" s="287"/>
      <c r="G357" s="291"/>
      <c r="H357" s="297"/>
      <c r="I357" s="8"/>
    </row>
    <row r="358" spans="1:9" ht="15.6">
      <c r="A358" s="62"/>
      <c r="B358" s="73">
        <v>354</v>
      </c>
      <c r="C358" s="129"/>
      <c r="D358" s="131"/>
      <c r="E358" s="133"/>
      <c r="F358" s="287"/>
      <c r="G358" s="291"/>
      <c r="H358" s="297"/>
      <c r="I358" s="8"/>
    </row>
    <row r="359" spans="1:9" ht="15.6">
      <c r="A359" s="62"/>
      <c r="B359" s="73">
        <v>355</v>
      </c>
      <c r="C359" s="129"/>
      <c r="D359" s="131"/>
      <c r="E359" s="133"/>
      <c r="F359" s="287"/>
      <c r="G359" s="291"/>
      <c r="H359" s="297"/>
      <c r="I359" s="8"/>
    </row>
    <row r="360" spans="1:9" ht="15.6">
      <c r="A360" s="62"/>
      <c r="B360" s="73">
        <v>356</v>
      </c>
      <c r="C360" s="129"/>
      <c r="D360" s="131"/>
      <c r="E360" s="133"/>
      <c r="F360" s="287"/>
      <c r="G360" s="291"/>
      <c r="H360" s="297"/>
      <c r="I360" s="8"/>
    </row>
    <row r="361" spans="1:9" ht="15.6">
      <c r="A361" s="62"/>
      <c r="B361" s="73">
        <v>357</v>
      </c>
      <c r="C361" s="129"/>
      <c r="D361" s="131"/>
      <c r="E361" s="133"/>
      <c r="F361" s="287"/>
      <c r="G361" s="291"/>
      <c r="H361" s="297"/>
      <c r="I361" s="8"/>
    </row>
    <row r="362" spans="1:9" ht="15.6">
      <c r="A362" s="62"/>
      <c r="B362" s="73">
        <v>358</v>
      </c>
      <c r="C362" s="129"/>
      <c r="D362" s="131"/>
      <c r="E362" s="133"/>
      <c r="F362" s="287"/>
      <c r="G362" s="291"/>
      <c r="H362" s="297"/>
      <c r="I362" s="8"/>
    </row>
    <row r="363" spans="1:9" ht="15.6">
      <c r="A363" s="62"/>
      <c r="B363" s="73">
        <v>359</v>
      </c>
      <c r="C363" s="129"/>
      <c r="D363" s="131"/>
      <c r="E363" s="133"/>
      <c r="F363" s="287"/>
      <c r="G363" s="291"/>
      <c r="H363" s="297"/>
      <c r="I363" s="8"/>
    </row>
    <row r="364" spans="1:9" ht="15.6">
      <c r="A364" s="62"/>
      <c r="B364" s="73">
        <v>360</v>
      </c>
      <c r="C364" s="129"/>
      <c r="D364" s="131"/>
      <c r="E364" s="133"/>
      <c r="F364" s="287"/>
      <c r="G364" s="291"/>
      <c r="H364" s="297"/>
      <c r="I364" s="8"/>
    </row>
    <row r="365" spans="1:9" ht="15.6">
      <c r="A365" s="62"/>
      <c r="B365" s="73">
        <v>361</v>
      </c>
      <c r="C365" s="129"/>
      <c r="D365" s="131"/>
      <c r="E365" s="133"/>
      <c r="F365" s="287"/>
      <c r="G365" s="290"/>
      <c r="H365" s="297"/>
      <c r="I365" s="8"/>
    </row>
    <row r="366" spans="1:9" ht="15.6">
      <c r="A366" s="62"/>
      <c r="B366" s="73">
        <v>362</v>
      </c>
      <c r="C366" s="129"/>
      <c r="D366" s="131"/>
      <c r="E366" s="133"/>
      <c r="F366" s="287"/>
      <c r="G366" s="291"/>
      <c r="H366" s="297"/>
      <c r="I366" s="8"/>
    </row>
    <row r="367" spans="1:9" ht="15.6">
      <c r="A367" s="62"/>
      <c r="B367" s="73">
        <v>363</v>
      </c>
      <c r="C367" s="129"/>
      <c r="D367" s="131"/>
      <c r="E367" s="133"/>
      <c r="F367" s="287"/>
      <c r="G367" s="291"/>
      <c r="H367" s="297"/>
      <c r="I367" s="8"/>
    </row>
    <row r="368" spans="1:9" ht="15.6">
      <c r="A368" s="62"/>
      <c r="B368" s="73">
        <v>364</v>
      </c>
      <c r="C368" s="129"/>
      <c r="D368" s="131"/>
      <c r="E368" s="133"/>
      <c r="F368" s="287"/>
      <c r="G368" s="291"/>
      <c r="H368" s="297"/>
      <c r="I368" s="8"/>
    </row>
    <row r="369" spans="1:9" ht="15.6">
      <c r="A369" s="62"/>
      <c r="B369" s="73">
        <v>365</v>
      </c>
      <c r="C369" s="129"/>
      <c r="D369" s="131"/>
      <c r="E369" s="133"/>
      <c r="F369" s="287"/>
      <c r="G369" s="291"/>
      <c r="H369" s="297"/>
      <c r="I369" s="8"/>
    </row>
    <row r="370" spans="1:9" ht="15.6">
      <c r="A370" s="62"/>
      <c r="B370" s="73">
        <v>366</v>
      </c>
      <c r="C370" s="129"/>
      <c r="D370" s="131"/>
      <c r="E370" s="133"/>
      <c r="F370" s="287"/>
      <c r="G370" s="291"/>
      <c r="H370" s="297"/>
      <c r="I370" s="8"/>
    </row>
    <row r="371" spans="1:9" ht="15.6">
      <c r="A371" s="62"/>
      <c r="B371" s="73">
        <v>367</v>
      </c>
      <c r="C371" s="129"/>
      <c r="D371" s="131"/>
      <c r="E371" s="133"/>
      <c r="F371" s="287"/>
      <c r="G371" s="291"/>
      <c r="H371" s="297"/>
      <c r="I371" s="8"/>
    </row>
    <row r="372" spans="1:9" ht="15.6">
      <c r="A372" s="62"/>
      <c r="B372" s="73">
        <v>368</v>
      </c>
      <c r="C372" s="129"/>
      <c r="D372" s="131"/>
      <c r="E372" s="133"/>
      <c r="F372" s="287"/>
      <c r="G372" s="291"/>
      <c r="H372" s="297"/>
      <c r="I372" s="8"/>
    </row>
    <row r="373" spans="1:9" ht="15.6">
      <c r="A373" s="62"/>
      <c r="B373" s="73">
        <v>369</v>
      </c>
      <c r="C373" s="129"/>
      <c r="D373" s="131"/>
      <c r="E373" s="133"/>
      <c r="F373" s="287"/>
      <c r="G373" s="291"/>
      <c r="H373" s="297"/>
      <c r="I373" s="8"/>
    </row>
    <row r="374" spans="1:9" ht="15.6">
      <c r="A374" s="62"/>
      <c r="B374" s="73">
        <v>370</v>
      </c>
      <c r="C374" s="129"/>
      <c r="D374" s="131"/>
      <c r="E374" s="133"/>
      <c r="F374" s="287"/>
      <c r="G374" s="291"/>
      <c r="H374" s="297"/>
      <c r="I374" s="8"/>
    </row>
    <row r="375" spans="1:9" ht="15.6">
      <c r="A375" s="62"/>
      <c r="B375" s="73">
        <v>371</v>
      </c>
      <c r="C375" s="129"/>
      <c r="D375" s="131"/>
      <c r="E375" s="133"/>
      <c r="F375" s="287"/>
      <c r="G375" s="290"/>
      <c r="H375" s="297"/>
      <c r="I375" s="8"/>
    </row>
    <row r="376" spans="1:9" ht="15.6">
      <c r="A376" s="62"/>
      <c r="B376" s="73">
        <v>372</v>
      </c>
      <c r="C376" s="129"/>
      <c r="D376" s="131"/>
      <c r="E376" s="133"/>
      <c r="F376" s="287"/>
      <c r="G376" s="291"/>
      <c r="H376" s="297"/>
      <c r="I376" s="8"/>
    </row>
    <row r="377" spans="1:9" ht="15.6">
      <c r="A377" s="62"/>
      <c r="B377" s="73">
        <v>373</v>
      </c>
      <c r="C377" s="129"/>
      <c r="D377" s="131"/>
      <c r="E377" s="133"/>
      <c r="F377" s="287"/>
      <c r="G377" s="291"/>
      <c r="H377" s="297"/>
      <c r="I377" s="8"/>
    </row>
    <row r="378" spans="1:9" ht="15.6">
      <c r="A378" s="62"/>
      <c r="B378" s="73">
        <v>374</v>
      </c>
      <c r="C378" s="129"/>
      <c r="D378" s="131"/>
      <c r="E378" s="133"/>
      <c r="F378" s="287"/>
      <c r="G378" s="291"/>
      <c r="H378" s="297"/>
      <c r="I378" s="8"/>
    </row>
    <row r="379" spans="1:9" ht="15.6">
      <c r="A379" s="62"/>
      <c r="B379" s="73">
        <v>375</v>
      </c>
      <c r="C379" s="129"/>
      <c r="D379" s="131"/>
      <c r="E379" s="133"/>
      <c r="F379" s="287"/>
      <c r="G379" s="291"/>
      <c r="H379" s="297"/>
      <c r="I379" s="8"/>
    </row>
    <row r="380" spans="1:9" ht="15.6">
      <c r="A380" s="62"/>
      <c r="B380" s="73">
        <v>376</v>
      </c>
      <c r="C380" s="129"/>
      <c r="D380" s="131"/>
      <c r="E380" s="133"/>
      <c r="F380" s="287"/>
      <c r="G380" s="291"/>
      <c r="H380" s="297"/>
      <c r="I380" s="8"/>
    </row>
    <row r="381" spans="1:9" ht="15.6">
      <c r="A381" s="62"/>
      <c r="B381" s="73">
        <v>377</v>
      </c>
      <c r="C381" s="129"/>
      <c r="D381" s="131"/>
      <c r="E381" s="133"/>
      <c r="F381" s="287"/>
      <c r="G381" s="291"/>
      <c r="H381" s="297"/>
      <c r="I381" s="8"/>
    </row>
    <row r="382" spans="1:9" ht="15.6">
      <c r="A382" s="62"/>
      <c r="B382" s="73">
        <v>378</v>
      </c>
      <c r="C382" s="129"/>
      <c r="D382" s="131"/>
      <c r="E382" s="133"/>
      <c r="F382" s="287"/>
      <c r="G382" s="291"/>
      <c r="H382" s="297"/>
      <c r="I382" s="8"/>
    </row>
    <row r="383" spans="1:9" ht="15.6">
      <c r="A383" s="62"/>
      <c r="B383" s="73">
        <v>379</v>
      </c>
      <c r="C383" s="129"/>
      <c r="D383" s="131"/>
      <c r="E383" s="133"/>
      <c r="F383" s="287"/>
      <c r="G383" s="291"/>
      <c r="H383" s="297"/>
      <c r="I383" s="8"/>
    </row>
    <row r="384" spans="1:9" ht="15.6">
      <c r="A384" s="62"/>
      <c r="B384" s="73">
        <v>380</v>
      </c>
      <c r="C384" s="129"/>
      <c r="D384" s="131"/>
      <c r="E384" s="133"/>
      <c r="F384" s="287"/>
      <c r="G384" s="291"/>
      <c r="H384" s="297"/>
      <c r="I384" s="8"/>
    </row>
    <row r="385" spans="1:9" ht="15.6">
      <c r="A385" s="62"/>
      <c r="B385" s="73">
        <v>381</v>
      </c>
      <c r="C385" s="129"/>
      <c r="D385" s="131"/>
      <c r="E385" s="133"/>
      <c r="F385" s="287"/>
      <c r="G385" s="290"/>
      <c r="H385" s="297"/>
      <c r="I385" s="8"/>
    </row>
    <row r="386" spans="1:9" ht="15.6">
      <c r="A386" s="62"/>
      <c r="B386" s="73">
        <v>382</v>
      </c>
      <c r="C386" s="129"/>
      <c r="D386" s="131"/>
      <c r="E386" s="133"/>
      <c r="F386" s="287"/>
      <c r="G386" s="291"/>
      <c r="H386" s="297"/>
      <c r="I386" s="8"/>
    </row>
    <row r="387" spans="1:9" ht="15.6">
      <c r="A387" s="62"/>
      <c r="B387" s="73">
        <v>383</v>
      </c>
      <c r="C387" s="129"/>
      <c r="D387" s="131"/>
      <c r="E387" s="133"/>
      <c r="F387" s="287"/>
      <c r="G387" s="291"/>
      <c r="H387" s="297"/>
      <c r="I387" s="8"/>
    </row>
    <row r="388" spans="1:9" ht="15.6">
      <c r="A388" s="62"/>
      <c r="B388" s="73">
        <v>384</v>
      </c>
      <c r="C388" s="129"/>
      <c r="D388" s="131"/>
      <c r="E388" s="133"/>
      <c r="F388" s="287"/>
      <c r="G388" s="291"/>
      <c r="H388" s="297"/>
      <c r="I388" s="8"/>
    </row>
    <row r="389" spans="1:9" ht="15.6">
      <c r="A389" s="62"/>
      <c r="B389" s="73">
        <v>385</v>
      </c>
      <c r="C389" s="129"/>
      <c r="D389" s="131"/>
      <c r="E389" s="133"/>
      <c r="F389" s="287"/>
      <c r="G389" s="291"/>
      <c r="H389" s="297"/>
      <c r="I389" s="8"/>
    </row>
    <row r="390" spans="1:9" ht="15.6">
      <c r="A390" s="62"/>
      <c r="B390" s="73">
        <v>386</v>
      </c>
      <c r="C390" s="129"/>
      <c r="D390" s="131"/>
      <c r="E390" s="133"/>
      <c r="F390" s="287"/>
      <c r="G390" s="291"/>
      <c r="H390" s="297"/>
      <c r="I390" s="8"/>
    </row>
    <row r="391" spans="1:9" ht="15.6">
      <c r="A391" s="62"/>
      <c r="B391" s="73">
        <v>387</v>
      </c>
      <c r="C391" s="129"/>
      <c r="D391" s="131"/>
      <c r="E391" s="133"/>
      <c r="F391" s="287"/>
      <c r="G391" s="291"/>
      <c r="H391" s="297"/>
      <c r="I391" s="8"/>
    </row>
    <row r="392" spans="1:9" ht="15.6">
      <c r="A392" s="62"/>
      <c r="B392" s="73">
        <v>388</v>
      </c>
      <c r="C392" s="129"/>
      <c r="D392" s="131"/>
      <c r="E392" s="133"/>
      <c r="F392" s="287"/>
      <c r="G392" s="291"/>
      <c r="H392" s="297"/>
      <c r="I392" s="8"/>
    </row>
    <row r="393" spans="1:9" ht="15.6">
      <c r="A393" s="62"/>
      <c r="B393" s="73">
        <v>389</v>
      </c>
      <c r="C393" s="129"/>
      <c r="D393" s="131"/>
      <c r="E393" s="133"/>
      <c r="F393" s="287"/>
      <c r="G393" s="291"/>
      <c r="H393" s="297"/>
      <c r="I393" s="8"/>
    </row>
    <row r="394" spans="1:9" ht="15.6">
      <c r="A394" s="62"/>
      <c r="B394" s="73">
        <v>390</v>
      </c>
      <c r="C394" s="129"/>
      <c r="D394" s="131"/>
      <c r="E394" s="133"/>
      <c r="F394" s="287"/>
      <c r="G394" s="291"/>
      <c r="H394" s="297"/>
      <c r="I394" s="8"/>
    </row>
    <row r="395" spans="1:9" ht="15.6">
      <c r="A395" s="62"/>
      <c r="B395" s="73">
        <v>391</v>
      </c>
      <c r="C395" s="129"/>
      <c r="D395" s="131"/>
      <c r="E395" s="133"/>
      <c r="F395" s="287"/>
      <c r="G395" s="290"/>
      <c r="H395" s="297"/>
      <c r="I395" s="8"/>
    </row>
    <row r="396" spans="1:9" ht="15.6">
      <c r="A396" s="62"/>
      <c r="B396" s="73">
        <v>392</v>
      </c>
      <c r="C396" s="129"/>
      <c r="D396" s="131"/>
      <c r="E396" s="133"/>
      <c r="F396" s="287"/>
      <c r="G396" s="291"/>
      <c r="H396" s="297"/>
      <c r="I396" s="8"/>
    </row>
    <row r="397" spans="1:9" ht="15.6">
      <c r="A397" s="62"/>
      <c r="B397" s="73">
        <v>393</v>
      </c>
      <c r="C397" s="129"/>
      <c r="D397" s="131"/>
      <c r="E397" s="133"/>
      <c r="F397" s="287"/>
      <c r="G397" s="291"/>
      <c r="H397" s="297"/>
      <c r="I397" s="8"/>
    </row>
    <row r="398" spans="1:9" ht="15.6">
      <c r="A398" s="62"/>
      <c r="B398" s="73">
        <v>394</v>
      </c>
      <c r="C398" s="129"/>
      <c r="D398" s="131"/>
      <c r="E398" s="133"/>
      <c r="F398" s="287"/>
      <c r="G398" s="291"/>
      <c r="H398" s="297"/>
      <c r="I398" s="8"/>
    </row>
    <row r="399" spans="1:9" ht="15.6">
      <c r="A399" s="62"/>
      <c r="B399" s="73">
        <v>395</v>
      </c>
      <c r="C399" s="129"/>
      <c r="D399" s="131"/>
      <c r="E399" s="133"/>
      <c r="F399" s="287"/>
      <c r="G399" s="291"/>
      <c r="H399" s="297"/>
      <c r="I399" s="8"/>
    </row>
    <row r="400" spans="1:9" ht="15.6">
      <c r="A400" s="62"/>
      <c r="B400" s="73">
        <v>396</v>
      </c>
      <c r="C400" s="129"/>
      <c r="D400" s="131"/>
      <c r="E400" s="133"/>
      <c r="F400" s="287"/>
      <c r="G400" s="291"/>
      <c r="H400" s="297"/>
      <c r="I400" s="8"/>
    </row>
    <row r="401" spans="1:9" ht="15.6">
      <c r="A401" s="62"/>
      <c r="B401" s="73">
        <v>397</v>
      </c>
      <c r="C401" s="129"/>
      <c r="D401" s="131"/>
      <c r="E401" s="133"/>
      <c r="F401" s="287"/>
      <c r="G401" s="291"/>
      <c r="H401" s="297"/>
      <c r="I401" s="8"/>
    </row>
    <row r="402" spans="1:9" ht="15.6">
      <c r="A402" s="62"/>
      <c r="B402" s="73">
        <v>398</v>
      </c>
      <c r="C402" s="129"/>
      <c r="D402" s="131"/>
      <c r="E402" s="133"/>
      <c r="F402" s="287"/>
      <c r="G402" s="291"/>
      <c r="H402" s="297"/>
      <c r="I402" s="8"/>
    </row>
    <row r="403" spans="1:9" ht="15.6">
      <c r="A403" s="62"/>
      <c r="B403" s="73">
        <v>399</v>
      </c>
      <c r="C403" s="129"/>
      <c r="D403" s="131"/>
      <c r="E403" s="133"/>
      <c r="F403" s="287"/>
      <c r="G403" s="291"/>
      <c r="H403" s="297"/>
      <c r="I403" s="8"/>
    </row>
    <row r="404" spans="1:9" ht="15.6">
      <c r="A404" s="62"/>
      <c r="B404" s="73">
        <v>400</v>
      </c>
      <c r="C404" s="129"/>
      <c r="D404" s="131"/>
      <c r="E404" s="133"/>
      <c r="F404" s="287"/>
      <c r="G404" s="291"/>
      <c r="H404" s="297"/>
      <c r="I404" s="8"/>
    </row>
    <row r="405" spans="1:9" ht="15.6">
      <c r="A405" s="62"/>
      <c r="B405" s="73">
        <v>401</v>
      </c>
      <c r="C405" s="129"/>
      <c r="D405" s="131"/>
      <c r="E405" s="133"/>
      <c r="F405" s="287"/>
      <c r="G405" s="290"/>
      <c r="H405" s="297"/>
      <c r="I405" s="8"/>
    </row>
    <row r="406" spans="1:9" ht="15.6">
      <c r="A406" s="62"/>
      <c r="B406" s="73">
        <v>402</v>
      </c>
      <c r="C406" s="129"/>
      <c r="D406" s="131"/>
      <c r="E406" s="133"/>
      <c r="F406" s="287"/>
      <c r="G406" s="291"/>
      <c r="H406" s="297"/>
      <c r="I406" s="8"/>
    </row>
    <row r="407" spans="1:9" ht="15.6">
      <c r="A407" s="62"/>
      <c r="B407" s="73">
        <v>403</v>
      </c>
      <c r="C407" s="129"/>
      <c r="D407" s="131"/>
      <c r="E407" s="133"/>
      <c r="F407" s="287"/>
      <c r="G407" s="291"/>
      <c r="H407" s="297"/>
      <c r="I407" s="8"/>
    </row>
    <row r="408" spans="1:9" ht="15.6">
      <c r="A408" s="62"/>
      <c r="B408" s="73">
        <v>404</v>
      </c>
      <c r="C408" s="129"/>
      <c r="D408" s="131"/>
      <c r="E408" s="133"/>
      <c r="F408" s="287"/>
      <c r="G408" s="291"/>
      <c r="H408" s="297"/>
      <c r="I408" s="8"/>
    </row>
    <row r="409" spans="1:9" ht="15.6">
      <c r="A409" s="62"/>
      <c r="B409" s="73">
        <v>405</v>
      </c>
      <c r="C409" s="129"/>
      <c r="D409" s="131"/>
      <c r="E409" s="133"/>
      <c r="F409" s="287"/>
      <c r="G409" s="291"/>
      <c r="H409" s="297"/>
      <c r="I409" s="8"/>
    </row>
    <row r="410" spans="1:9" ht="15.6">
      <c r="A410" s="62"/>
      <c r="B410" s="73">
        <v>406</v>
      </c>
      <c r="C410" s="129"/>
      <c r="D410" s="131"/>
      <c r="E410" s="133"/>
      <c r="F410" s="287"/>
      <c r="G410" s="291"/>
      <c r="H410" s="297"/>
      <c r="I410" s="8"/>
    </row>
    <row r="411" spans="1:9" ht="15.6">
      <c r="A411" s="62"/>
      <c r="B411" s="73">
        <v>407</v>
      </c>
      <c r="C411" s="129"/>
      <c r="D411" s="131"/>
      <c r="E411" s="133"/>
      <c r="F411" s="287"/>
      <c r="G411" s="291"/>
      <c r="H411" s="297"/>
      <c r="I411" s="8"/>
    </row>
    <row r="412" spans="1:9" ht="15.6">
      <c r="A412" s="62"/>
      <c r="B412" s="73">
        <v>408</v>
      </c>
      <c r="C412" s="129"/>
      <c r="D412" s="131"/>
      <c r="E412" s="133"/>
      <c r="F412" s="287"/>
      <c r="G412" s="291"/>
      <c r="H412" s="297"/>
      <c r="I412" s="8"/>
    </row>
    <row r="413" spans="1:9" ht="15.6">
      <c r="A413" s="62"/>
      <c r="B413" s="73">
        <v>409</v>
      </c>
      <c r="C413" s="129"/>
      <c r="D413" s="131"/>
      <c r="E413" s="133"/>
      <c r="F413" s="287"/>
      <c r="G413" s="291"/>
      <c r="H413" s="297"/>
      <c r="I413" s="8"/>
    </row>
    <row r="414" spans="1:9" ht="15.6">
      <c r="A414" s="62"/>
      <c r="B414" s="73">
        <v>410</v>
      </c>
      <c r="C414" s="129"/>
      <c r="D414" s="131"/>
      <c r="E414" s="133"/>
      <c r="F414" s="287"/>
      <c r="G414" s="291"/>
      <c r="H414" s="297"/>
      <c r="I414" s="8"/>
    </row>
    <row r="415" spans="1:9" ht="15.6">
      <c r="A415" s="62"/>
      <c r="B415" s="73">
        <v>411</v>
      </c>
      <c r="C415" s="129"/>
      <c r="D415" s="131"/>
      <c r="E415" s="133"/>
      <c r="F415" s="287"/>
      <c r="G415" s="290"/>
      <c r="H415" s="297"/>
      <c r="I415" s="8"/>
    </row>
    <row r="416" spans="1:9" ht="15.6">
      <c r="A416" s="62"/>
      <c r="B416" s="73">
        <v>412</v>
      </c>
      <c r="C416" s="129"/>
      <c r="D416" s="131"/>
      <c r="E416" s="133"/>
      <c r="F416" s="287"/>
      <c r="G416" s="291"/>
      <c r="H416" s="297"/>
      <c r="I416" s="8"/>
    </row>
    <row r="417" spans="1:9" ht="15.6">
      <c r="A417" s="62"/>
      <c r="B417" s="73">
        <v>413</v>
      </c>
      <c r="C417" s="129"/>
      <c r="D417" s="131"/>
      <c r="E417" s="133"/>
      <c r="F417" s="287"/>
      <c r="G417" s="291"/>
      <c r="H417" s="297"/>
      <c r="I417" s="8"/>
    </row>
    <row r="418" spans="1:9" ht="15.6">
      <c r="A418" s="62"/>
      <c r="B418" s="73">
        <v>414</v>
      </c>
      <c r="C418" s="129"/>
      <c r="D418" s="131"/>
      <c r="E418" s="133"/>
      <c r="F418" s="287"/>
      <c r="G418" s="291"/>
      <c r="H418" s="297"/>
      <c r="I418" s="8"/>
    </row>
    <row r="419" spans="1:9" ht="15.6">
      <c r="A419" s="62"/>
      <c r="B419" s="73">
        <v>415</v>
      </c>
      <c r="C419" s="129"/>
      <c r="D419" s="131"/>
      <c r="E419" s="133"/>
      <c r="F419" s="287"/>
      <c r="G419" s="291"/>
      <c r="H419" s="297"/>
      <c r="I419" s="8"/>
    </row>
    <row r="420" spans="1:9" ht="15.6">
      <c r="A420" s="62"/>
      <c r="B420" s="73">
        <v>416</v>
      </c>
      <c r="C420" s="129"/>
      <c r="D420" s="131"/>
      <c r="E420" s="133"/>
      <c r="F420" s="287"/>
      <c r="G420" s="291"/>
      <c r="H420" s="297"/>
      <c r="I420" s="8"/>
    </row>
    <row r="421" spans="1:9" ht="15.6">
      <c r="A421" s="62"/>
      <c r="B421" s="73">
        <v>417</v>
      </c>
      <c r="C421" s="129"/>
      <c r="D421" s="131"/>
      <c r="E421" s="133"/>
      <c r="F421" s="287"/>
      <c r="G421" s="291"/>
      <c r="H421" s="297"/>
      <c r="I421" s="8"/>
    </row>
    <row r="422" spans="1:9" ht="15.6">
      <c r="A422" s="62"/>
      <c r="B422" s="73">
        <v>418</v>
      </c>
      <c r="C422" s="129"/>
      <c r="D422" s="131"/>
      <c r="E422" s="133"/>
      <c r="F422" s="287"/>
      <c r="G422" s="291"/>
      <c r="H422" s="297"/>
      <c r="I422" s="8"/>
    </row>
    <row r="423" spans="1:9" ht="15.6">
      <c r="A423" s="62"/>
      <c r="B423" s="73">
        <v>419</v>
      </c>
      <c r="C423" s="129"/>
      <c r="D423" s="131"/>
      <c r="E423" s="133"/>
      <c r="F423" s="287"/>
      <c r="G423" s="291"/>
      <c r="H423" s="297"/>
      <c r="I423" s="8"/>
    </row>
    <row r="424" spans="1:9" ht="15.6">
      <c r="A424" s="62"/>
      <c r="B424" s="73">
        <v>420</v>
      </c>
      <c r="C424" s="129"/>
      <c r="D424" s="131"/>
      <c r="E424" s="133"/>
      <c r="F424" s="287"/>
      <c r="G424" s="291"/>
      <c r="H424" s="297"/>
      <c r="I424" s="8"/>
    </row>
    <row r="425" spans="1:9" ht="15.6">
      <c r="A425" s="62"/>
      <c r="B425" s="73">
        <v>421</v>
      </c>
      <c r="C425" s="129"/>
      <c r="D425" s="131"/>
      <c r="E425" s="133"/>
      <c r="F425" s="287"/>
      <c r="G425" s="290"/>
      <c r="H425" s="297"/>
      <c r="I425" s="8"/>
    </row>
    <row r="426" spans="1:9" ht="15.6">
      <c r="A426" s="62"/>
      <c r="B426" s="73">
        <v>422</v>
      </c>
      <c r="C426" s="129"/>
      <c r="D426" s="131"/>
      <c r="E426" s="133"/>
      <c r="F426" s="287"/>
      <c r="G426" s="291"/>
      <c r="H426" s="297"/>
      <c r="I426" s="8"/>
    </row>
    <row r="427" spans="1:9" ht="15.6">
      <c r="A427" s="62"/>
      <c r="B427" s="73">
        <v>423</v>
      </c>
      <c r="C427" s="129"/>
      <c r="D427" s="131"/>
      <c r="E427" s="133"/>
      <c r="F427" s="287"/>
      <c r="G427" s="291"/>
      <c r="H427" s="297"/>
      <c r="I427" s="8"/>
    </row>
    <row r="428" spans="1:9" ht="15.6">
      <c r="A428" s="62"/>
      <c r="B428" s="73">
        <v>424</v>
      </c>
      <c r="C428" s="129"/>
      <c r="D428" s="131"/>
      <c r="E428" s="133"/>
      <c r="F428" s="287"/>
      <c r="G428" s="291"/>
      <c r="H428" s="297"/>
      <c r="I428" s="8"/>
    </row>
    <row r="429" spans="1:9" ht="15.6">
      <c r="A429" s="62"/>
      <c r="B429" s="73">
        <v>425</v>
      </c>
      <c r="C429" s="129"/>
      <c r="D429" s="131"/>
      <c r="E429" s="133"/>
      <c r="F429" s="287"/>
      <c r="G429" s="291"/>
      <c r="H429" s="297"/>
      <c r="I429" s="8"/>
    </row>
    <row r="430" spans="1:9" ht="15.6">
      <c r="A430" s="62"/>
      <c r="B430" s="73">
        <v>426</v>
      </c>
      <c r="C430" s="129"/>
      <c r="D430" s="131"/>
      <c r="E430" s="133"/>
      <c r="F430" s="287"/>
      <c r="G430" s="291"/>
      <c r="H430" s="297"/>
      <c r="I430" s="8"/>
    </row>
    <row r="431" spans="1:9" ht="15.6">
      <c r="A431" s="62"/>
      <c r="B431" s="73">
        <v>427</v>
      </c>
      <c r="C431" s="129"/>
      <c r="D431" s="131"/>
      <c r="E431" s="133"/>
      <c r="F431" s="287"/>
      <c r="G431" s="291"/>
      <c r="H431" s="297"/>
      <c r="I431" s="8"/>
    </row>
    <row r="432" spans="1:9" ht="15.6">
      <c r="A432" s="62"/>
      <c r="B432" s="73">
        <v>428</v>
      </c>
      <c r="C432" s="129"/>
      <c r="D432" s="131"/>
      <c r="E432" s="133"/>
      <c r="F432" s="287"/>
      <c r="G432" s="291"/>
      <c r="H432" s="297"/>
      <c r="I432" s="8"/>
    </row>
    <row r="433" spans="1:9" ht="15.6">
      <c r="A433" s="62"/>
      <c r="B433" s="73">
        <v>429</v>
      </c>
      <c r="C433" s="129"/>
      <c r="D433" s="131"/>
      <c r="E433" s="133"/>
      <c r="F433" s="287"/>
      <c r="G433" s="291"/>
      <c r="H433" s="297"/>
      <c r="I433" s="8"/>
    </row>
    <row r="434" spans="1:9" ht="15.6">
      <c r="A434" s="62"/>
      <c r="B434" s="73">
        <v>430</v>
      </c>
      <c r="C434" s="129"/>
      <c r="D434" s="131"/>
      <c r="E434" s="133"/>
      <c r="F434" s="287"/>
      <c r="G434" s="291"/>
      <c r="H434" s="297"/>
      <c r="I434" s="8"/>
    </row>
    <row r="435" spans="1:9" ht="15.6">
      <c r="A435" s="62"/>
      <c r="B435" s="73">
        <v>431</v>
      </c>
      <c r="C435" s="129"/>
      <c r="D435" s="131"/>
      <c r="E435" s="133"/>
      <c r="F435" s="287"/>
      <c r="G435" s="290"/>
      <c r="H435" s="297"/>
      <c r="I435" s="8"/>
    </row>
    <row r="436" spans="1:9" ht="15.6">
      <c r="A436" s="62"/>
      <c r="B436" s="73">
        <v>432</v>
      </c>
      <c r="C436" s="129"/>
      <c r="D436" s="131"/>
      <c r="E436" s="133"/>
      <c r="F436" s="287"/>
      <c r="G436" s="291"/>
      <c r="H436" s="297"/>
      <c r="I436" s="8"/>
    </row>
    <row r="437" spans="1:9" ht="15.6">
      <c r="A437" s="62"/>
      <c r="B437" s="73">
        <v>433</v>
      </c>
      <c r="C437" s="129"/>
      <c r="D437" s="131"/>
      <c r="E437" s="133"/>
      <c r="F437" s="287"/>
      <c r="G437" s="291"/>
      <c r="H437" s="297"/>
      <c r="I437" s="8"/>
    </row>
    <row r="438" spans="1:9" ht="15.6">
      <c r="A438" s="62"/>
      <c r="B438" s="73">
        <v>434</v>
      </c>
      <c r="C438" s="129"/>
      <c r="D438" s="131"/>
      <c r="E438" s="133"/>
      <c r="F438" s="287"/>
      <c r="G438" s="291"/>
      <c r="H438" s="297"/>
      <c r="I438" s="8"/>
    </row>
    <row r="439" spans="1:9" ht="15.6">
      <c r="A439" s="62"/>
      <c r="B439" s="73">
        <v>435</v>
      </c>
      <c r="C439" s="129"/>
      <c r="D439" s="131"/>
      <c r="E439" s="133"/>
      <c r="F439" s="287"/>
      <c r="G439" s="291"/>
      <c r="H439" s="297"/>
      <c r="I439" s="8"/>
    </row>
    <row r="440" spans="1:9" ht="15.6">
      <c r="A440" s="62"/>
      <c r="B440" s="73">
        <v>436</v>
      </c>
      <c r="C440" s="129"/>
      <c r="D440" s="131"/>
      <c r="E440" s="133"/>
      <c r="F440" s="287"/>
      <c r="G440" s="291"/>
      <c r="H440" s="297"/>
      <c r="I440" s="8"/>
    </row>
    <row r="441" spans="1:9" ht="15.6">
      <c r="A441" s="62"/>
      <c r="B441" s="73">
        <v>437</v>
      </c>
      <c r="C441" s="129"/>
      <c r="D441" s="131"/>
      <c r="E441" s="133"/>
      <c r="F441" s="287"/>
      <c r="G441" s="291"/>
      <c r="H441" s="297"/>
      <c r="I441" s="8"/>
    </row>
    <row r="442" spans="1:9" ht="15.6">
      <c r="A442" s="62"/>
      <c r="B442" s="73">
        <v>438</v>
      </c>
      <c r="C442" s="129"/>
      <c r="D442" s="131"/>
      <c r="E442" s="133"/>
      <c r="F442" s="287"/>
      <c r="G442" s="291"/>
      <c r="H442" s="297"/>
      <c r="I442" s="8"/>
    </row>
    <row r="443" spans="1:9" ht="15.6">
      <c r="A443" s="62"/>
      <c r="B443" s="73">
        <v>439</v>
      </c>
      <c r="C443" s="129"/>
      <c r="D443" s="131"/>
      <c r="E443" s="133"/>
      <c r="F443" s="287"/>
      <c r="G443" s="291"/>
      <c r="H443" s="297"/>
      <c r="I443" s="8"/>
    </row>
    <row r="444" spans="1:9" ht="15.6">
      <c r="A444" s="62"/>
      <c r="B444" s="73">
        <v>440</v>
      </c>
      <c r="C444" s="129"/>
      <c r="D444" s="131"/>
      <c r="E444" s="133"/>
      <c r="F444" s="287"/>
      <c r="G444" s="291"/>
      <c r="H444" s="297"/>
      <c r="I444" s="8"/>
    </row>
    <row r="445" spans="1:9" ht="15.6">
      <c r="A445" s="62"/>
      <c r="B445" s="73">
        <v>441</v>
      </c>
      <c r="C445" s="129"/>
      <c r="D445" s="131"/>
      <c r="E445" s="133"/>
      <c r="F445" s="287"/>
      <c r="G445" s="290"/>
      <c r="H445" s="297"/>
      <c r="I445" s="8"/>
    </row>
    <row r="446" spans="1:9" ht="15.6">
      <c r="A446" s="62"/>
      <c r="B446" s="73">
        <v>442</v>
      </c>
      <c r="C446" s="129"/>
      <c r="D446" s="131"/>
      <c r="E446" s="133"/>
      <c r="F446" s="287"/>
      <c r="G446" s="291"/>
      <c r="H446" s="297"/>
      <c r="I446" s="8"/>
    </row>
    <row r="447" spans="1:9" ht="15.6">
      <c r="A447" s="62"/>
      <c r="B447" s="73">
        <v>443</v>
      </c>
      <c r="C447" s="129"/>
      <c r="D447" s="131"/>
      <c r="E447" s="133"/>
      <c r="F447" s="287"/>
      <c r="G447" s="291"/>
      <c r="H447" s="297"/>
      <c r="I447" s="8"/>
    </row>
    <row r="448" spans="1:9" ht="15.6">
      <c r="A448" s="62"/>
      <c r="B448" s="73">
        <v>444</v>
      </c>
      <c r="C448" s="129"/>
      <c r="D448" s="131"/>
      <c r="E448" s="133"/>
      <c r="F448" s="287"/>
      <c r="G448" s="291"/>
      <c r="H448" s="297"/>
      <c r="I448" s="8"/>
    </row>
    <row r="449" spans="1:9" ht="15.6">
      <c r="A449" s="62"/>
      <c r="B449" s="73">
        <v>445</v>
      </c>
      <c r="C449" s="129"/>
      <c r="D449" s="131"/>
      <c r="E449" s="133"/>
      <c r="F449" s="287"/>
      <c r="G449" s="291"/>
      <c r="H449" s="297"/>
      <c r="I449" s="8"/>
    </row>
    <row r="450" spans="1:9" ht="15.6">
      <c r="A450" s="62"/>
      <c r="B450" s="73">
        <v>446</v>
      </c>
      <c r="C450" s="129"/>
      <c r="D450" s="131"/>
      <c r="E450" s="133"/>
      <c r="F450" s="287"/>
      <c r="G450" s="291"/>
      <c r="H450" s="297"/>
      <c r="I450" s="8"/>
    </row>
    <row r="451" spans="1:9" ht="15.6">
      <c r="A451" s="62"/>
      <c r="B451" s="73">
        <v>447</v>
      </c>
      <c r="C451" s="129"/>
      <c r="D451" s="131"/>
      <c r="E451" s="133"/>
      <c r="F451" s="287"/>
      <c r="G451" s="291"/>
      <c r="H451" s="297"/>
      <c r="I451" s="8"/>
    </row>
    <row r="452" spans="1:9" ht="15.6">
      <c r="A452" s="62"/>
      <c r="B452" s="73">
        <v>448</v>
      </c>
      <c r="C452" s="129"/>
      <c r="D452" s="131"/>
      <c r="E452" s="133"/>
      <c r="F452" s="287"/>
      <c r="G452" s="291"/>
      <c r="H452" s="297"/>
      <c r="I452" s="8"/>
    </row>
    <row r="453" spans="1:9" ht="15.6">
      <c r="A453" s="62"/>
      <c r="B453" s="73">
        <v>449</v>
      </c>
      <c r="C453" s="129"/>
      <c r="D453" s="131"/>
      <c r="E453" s="133"/>
      <c r="F453" s="287"/>
      <c r="G453" s="291"/>
      <c r="H453" s="297"/>
      <c r="I453" s="8"/>
    </row>
    <row r="454" spans="1:9" ht="15.6">
      <c r="A454" s="62"/>
      <c r="B454" s="73">
        <v>450</v>
      </c>
      <c r="C454" s="129"/>
      <c r="D454" s="131"/>
      <c r="E454" s="133"/>
      <c r="F454" s="287"/>
      <c r="G454" s="291"/>
      <c r="H454" s="297"/>
      <c r="I454" s="8"/>
    </row>
    <row r="455" spans="1:9" ht="15.6">
      <c r="A455" s="62"/>
      <c r="B455" s="73">
        <v>451</v>
      </c>
      <c r="C455" s="129"/>
      <c r="D455" s="131"/>
      <c r="E455" s="133"/>
      <c r="F455" s="287"/>
      <c r="G455" s="290"/>
      <c r="H455" s="297"/>
      <c r="I455" s="8"/>
    </row>
    <row r="456" spans="1:9" ht="15.6">
      <c r="A456" s="62"/>
      <c r="B456" s="73">
        <v>452</v>
      </c>
      <c r="C456" s="129"/>
      <c r="D456" s="131"/>
      <c r="E456" s="133"/>
      <c r="F456" s="287"/>
      <c r="G456" s="291"/>
      <c r="H456" s="297"/>
      <c r="I456" s="8"/>
    </row>
    <row r="457" spans="1:9" ht="15.6">
      <c r="A457" s="62"/>
      <c r="B457" s="73">
        <v>453</v>
      </c>
      <c r="C457" s="129"/>
      <c r="D457" s="131"/>
      <c r="E457" s="133"/>
      <c r="F457" s="287"/>
      <c r="G457" s="291"/>
      <c r="H457" s="297"/>
      <c r="I457" s="8"/>
    </row>
    <row r="458" spans="1:9" ht="15.6">
      <c r="A458" s="62"/>
      <c r="B458" s="73">
        <v>454</v>
      </c>
      <c r="C458" s="129"/>
      <c r="D458" s="131"/>
      <c r="E458" s="133"/>
      <c r="F458" s="287"/>
      <c r="G458" s="291"/>
      <c r="H458" s="297"/>
      <c r="I458" s="8"/>
    </row>
    <row r="459" spans="1:9" ht="15.6">
      <c r="A459" s="62"/>
      <c r="B459" s="73">
        <v>455</v>
      </c>
      <c r="C459" s="129"/>
      <c r="D459" s="131"/>
      <c r="E459" s="133"/>
      <c r="F459" s="287"/>
      <c r="G459" s="291"/>
      <c r="H459" s="297"/>
      <c r="I459" s="8"/>
    </row>
    <row r="460" spans="1:9" ht="15.6">
      <c r="A460" s="62"/>
      <c r="B460" s="73">
        <v>456</v>
      </c>
      <c r="C460" s="129"/>
      <c r="D460" s="131"/>
      <c r="E460" s="133"/>
      <c r="F460" s="287"/>
      <c r="G460" s="291"/>
      <c r="H460" s="297"/>
      <c r="I460" s="8"/>
    </row>
    <row r="461" spans="1:9" ht="15.6">
      <c r="A461" s="62"/>
      <c r="B461" s="73">
        <v>457</v>
      </c>
      <c r="C461" s="129"/>
      <c r="D461" s="131"/>
      <c r="E461" s="133"/>
      <c r="F461" s="287"/>
      <c r="G461" s="291"/>
      <c r="H461" s="297"/>
      <c r="I461" s="8"/>
    </row>
    <row r="462" spans="1:9" ht="15.6">
      <c r="A462" s="62"/>
      <c r="B462" s="73">
        <v>458</v>
      </c>
      <c r="C462" s="129"/>
      <c r="D462" s="131"/>
      <c r="E462" s="133"/>
      <c r="F462" s="287"/>
      <c r="G462" s="291"/>
      <c r="H462" s="297"/>
      <c r="I462" s="8"/>
    </row>
    <row r="463" spans="1:9" ht="15.6">
      <c r="A463" s="62"/>
      <c r="B463" s="73">
        <v>459</v>
      </c>
      <c r="C463" s="129"/>
      <c r="D463" s="131"/>
      <c r="E463" s="133"/>
      <c r="F463" s="287"/>
      <c r="G463" s="291"/>
      <c r="H463" s="297"/>
      <c r="I463" s="8"/>
    </row>
    <row r="464" spans="1:9" ht="15.6">
      <c r="A464" s="62"/>
      <c r="B464" s="73">
        <v>460</v>
      </c>
      <c r="C464" s="129"/>
      <c r="D464" s="131"/>
      <c r="E464" s="133"/>
      <c r="F464" s="287"/>
      <c r="G464" s="291"/>
      <c r="H464" s="297"/>
      <c r="I464" s="8"/>
    </row>
    <row r="465" spans="1:9" ht="15.6">
      <c r="A465" s="62"/>
      <c r="B465" s="73">
        <v>461</v>
      </c>
      <c r="C465" s="129"/>
      <c r="D465" s="131"/>
      <c r="E465" s="133"/>
      <c r="F465" s="287"/>
      <c r="G465" s="290"/>
      <c r="H465" s="297"/>
      <c r="I465" s="8"/>
    </row>
    <row r="466" spans="1:9" ht="15.6">
      <c r="A466" s="62"/>
      <c r="B466" s="73">
        <v>462</v>
      </c>
      <c r="C466" s="129"/>
      <c r="D466" s="131"/>
      <c r="E466" s="133"/>
      <c r="F466" s="287"/>
      <c r="G466" s="291"/>
      <c r="H466" s="297"/>
      <c r="I466" s="8"/>
    </row>
    <row r="467" spans="1:9" ht="15.6">
      <c r="A467" s="62"/>
      <c r="B467" s="73">
        <v>463</v>
      </c>
      <c r="C467" s="129"/>
      <c r="D467" s="131"/>
      <c r="E467" s="133"/>
      <c r="F467" s="287"/>
      <c r="G467" s="291"/>
      <c r="H467" s="297"/>
      <c r="I467" s="8"/>
    </row>
    <row r="468" spans="1:9" ht="15.6">
      <c r="A468" s="62"/>
      <c r="B468" s="73">
        <v>464</v>
      </c>
      <c r="C468" s="129"/>
      <c r="D468" s="131"/>
      <c r="E468" s="133"/>
      <c r="F468" s="287"/>
      <c r="G468" s="291"/>
      <c r="H468" s="297"/>
      <c r="I468" s="8"/>
    </row>
    <row r="469" spans="1:9" ht="15.6">
      <c r="A469" s="62"/>
      <c r="B469" s="73">
        <v>465</v>
      </c>
      <c r="C469" s="129"/>
      <c r="D469" s="131"/>
      <c r="E469" s="133"/>
      <c r="F469" s="287"/>
      <c r="G469" s="291"/>
      <c r="H469" s="297"/>
      <c r="I469" s="8"/>
    </row>
    <row r="470" spans="1:9" ht="15.6">
      <c r="A470" s="62"/>
      <c r="B470" s="73">
        <v>466</v>
      </c>
      <c r="C470" s="129"/>
      <c r="D470" s="131"/>
      <c r="E470" s="133"/>
      <c r="F470" s="287"/>
      <c r="G470" s="291"/>
      <c r="H470" s="297"/>
      <c r="I470" s="8"/>
    </row>
    <row r="471" spans="1:9" ht="15.6">
      <c r="A471" s="62"/>
      <c r="B471" s="73">
        <v>467</v>
      </c>
      <c r="C471" s="129"/>
      <c r="D471" s="131"/>
      <c r="E471" s="133"/>
      <c r="F471" s="287"/>
      <c r="G471" s="291"/>
      <c r="H471" s="297"/>
      <c r="I471" s="8"/>
    </row>
    <row r="472" spans="1:9" ht="15.6">
      <c r="A472" s="62"/>
      <c r="B472" s="73">
        <v>468</v>
      </c>
      <c r="C472" s="129"/>
      <c r="D472" s="131"/>
      <c r="E472" s="133"/>
      <c r="F472" s="287"/>
      <c r="G472" s="291"/>
      <c r="H472" s="297"/>
      <c r="I472" s="8"/>
    </row>
    <row r="473" spans="1:9" ht="15.6">
      <c r="A473" s="62"/>
      <c r="B473" s="73">
        <v>469</v>
      </c>
      <c r="C473" s="129"/>
      <c r="D473" s="131"/>
      <c r="E473" s="133"/>
      <c r="F473" s="287"/>
      <c r="G473" s="291"/>
      <c r="H473" s="297"/>
      <c r="I473" s="8"/>
    </row>
    <row r="474" spans="1:9" ht="15.6">
      <c r="A474" s="62"/>
      <c r="B474" s="73">
        <v>470</v>
      </c>
      <c r="C474" s="129"/>
      <c r="D474" s="131"/>
      <c r="E474" s="133"/>
      <c r="F474" s="287"/>
      <c r="G474" s="291"/>
      <c r="H474" s="297"/>
      <c r="I474" s="8"/>
    </row>
    <row r="475" spans="1:9" ht="15.6">
      <c r="A475" s="62"/>
      <c r="B475" s="73">
        <v>471</v>
      </c>
      <c r="C475" s="129"/>
      <c r="D475" s="131"/>
      <c r="E475" s="133"/>
      <c r="F475" s="287"/>
      <c r="G475" s="290"/>
      <c r="H475" s="297"/>
      <c r="I475" s="8"/>
    </row>
    <row r="476" spans="1:9" ht="15.6">
      <c r="A476" s="62"/>
      <c r="B476" s="73">
        <v>472</v>
      </c>
      <c r="C476" s="129"/>
      <c r="D476" s="131"/>
      <c r="E476" s="133"/>
      <c r="F476" s="287"/>
      <c r="G476" s="291"/>
      <c r="H476" s="297"/>
      <c r="I476" s="8"/>
    </row>
    <row r="477" spans="1:9" ht="15.6">
      <c r="A477" s="62"/>
      <c r="B477" s="73">
        <v>473</v>
      </c>
      <c r="C477" s="129"/>
      <c r="D477" s="131"/>
      <c r="E477" s="133"/>
      <c r="F477" s="287"/>
      <c r="G477" s="291"/>
      <c r="H477" s="297"/>
      <c r="I477" s="8"/>
    </row>
    <row r="478" spans="1:9" ht="15.6">
      <c r="A478" s="62"/>
      <c r="B478" s="73">
        <v>474</v>
      </c>
      <c r="C478" s="129"/>
      <c r="D478" s="131"/>
      <c r="E478" s="133"/>
      <c r="F478" s="287"/>
      <c r="G478" s="291"/>
      <c r="H478" s="297"/>
      <c r="I478" s="8"/>
    </row>
    <row r="479" spans="1:9" ht="15.6">
      <c r="A479" s="62"/>
      <c r="B479" s="73">
        <v>475</v>
      </c>
      <c r="C479" s="129"/>
      <c r="D479" s="131"/>
      <c r="E479" s="133"/>
      <c r="F479" s="287"/>
      <c r="G479" s="291"/>
      <c r="H479" s="297"/>
      <c r="I479" s="8"/>
    </row>
    <row r="480" spans="1:9" ht="15.6">
      <c r="A480" s="62"/>
      <c r="B480" s="73">
        <v>476</v>
      </c>
      <c r="C480" s="129"/>
      <c r="D480" s="131"/>
      <c r="E480" s="133"/>
      <c r="F480" s="287"/>
      <c r="G480" s="291"/>
      <c r="H480" s="297"/>
      <c r="I480" s="8"/>
    </row>
    <row r="481" spans="1:9" ht="15.6">
      <c r="A481" s="62"/>
      <c r="B481" s="73">
        <v>477</v>
      </c>
      <c r="C481" s="129"/>
      <c r="D481" s="131"/>
      <c r="E481" s="133"/>
      <c r="F481" s="287"/>
      <c r="G481" s="291"/>
      <c r="H481" s="297"/>
      <c r="I481" s="8"/>
    </row>
    <row r="482" spans="1:9" ht="15.6">
      <c r="A482" s="62"/>
      <c r="B482" s="73">
        <v>478</v>
      </c>
      <c r="C482" s="129"/>
      <c r="D482" s="131"/>
      <c r="E482" s="133"/>
      <c r="F482" s="287"/>
      <c r="G482" s="291"/>
      <c r="H482" s="297"/>
      <c r="I482" s="8"/>
    </row>
    <row r="483" spans="1:9" ht="15.6">
      <c r="A483" s="62"/>
      <c r="B483" s="73">
        <v>479</v>
      </c>
      <c r="C483" s="129"/>
      <c r="D483" s="131"/>
      <c r="E483" s="133"/>
      <c r="F483" s="287"/>
      <c r="G483" s="291"/>
      <c r="H483" s="297"/>
      <c r="I483" s="8"/>
    </row>
    <row r="484" spans="1:9" ht="15.6">
      <c r="A484" s="62"/>
      <c r="B484" s="73">
        <v>480</v>
      </c>
      <c r="C484" s="129"/>
      <c r="D484" s="131"/>
      <c r="E484" s="133"/>
      <c r="F484" s="287"/>
      <c r="G484" s="291"/>
      <c r="H484" s="297"/>
      <c r="I484" s="8"/>
    </row>
    <row r="485" spans="1:9" ht="15.6">
      <c r="A485" s="62"/>
      <c r="B485" s="73">
        <v>481</v>
      </c>
      <c r="C485" s="129"/>
      <c r="D485" s="131"/>
      <c r="E485" s="133"/>
      <c r="F485" s="287"/>
      <c r="G485" s="290"/>
      <c r="H485" s="297"/>
      <c r="I485" s="8"/>
    </row>
    <row r="486" spans="1:9" ht="15.6">
      <c r="A486" s="62"/>
      <c r="B486" s="73">
        <v>482</v>
      </c>
      <c r="C486" s="129"/>
      <c r="D486" s="131"/>
      <c r="E486" s="133"/>
      <c r="F486" s="287"/>
      <c r="G486" s="291"/>
      <c r="H486" s="297"/>
      <c r="I486" s="8"/>
    </row>
    <row r="487" spans="1:9" ht="15.6">
      <c r="A487" s="62"/>
      <c r="B487" s="73">
        <v>483</v>
      </c>
      <c r="C487" s="129"/>
      <c r="D487" s="131"/>
      <c r="E487" s="133"/>
      <c r="F487" s="287"/>
      <c r="G487" s="291"/>
      <c r="H487" s="297"/>
      <c r="I487" s="8"/>
    </row>
    <row r="488" spans="1:9" ht="15.6">
      <c r="A488" s="62"/>
      <c r="B488" s="73">
        <v>484</v>
      </c>
      <c r="C488" s="129"/>
      <c r="D488" s="131"/>
      <c r="E488" s="133"/>
      <c r="F488" s="287"/>
      <c r="G488" s="291"/>
      <c r="H488" s="297"/>
      <c r="I488" s="8"/>
    </row>
    <row r="489" spans="1:9" ht="15.6">
      <c r="A489" s="62"/>
      <c r="B489" s="73">
        <v>485</v>
      </c>
      <c r="C489" s="129"/>
      <c r="D489" s="131"/>
      <c r="E489" s="133"/>
      <c r="F489" s="287"/>
      <c r="G489" s="291"/>
      <c r="H489" s="297"/>
      <c r="I489" s="8"/>
    </row>
    <row r="490" spans="1:9" ht="15.6">
      <c r="A490" s="62"/>
      <c r="B490" s="73">
        <v>486</v>
      </c>
      <c r="C490" s="129"/>
      <c r="D490" s="131"/>
      <c r="E490" s="133"/>
      <c r="F490" s="287"/>
      <c r="G490" s="291"/>
      <c r="H490" s="297"/>
      <c r="I490" s="8"/>
    </row>
    <row r="491" spans="1:9" ht="15.6">
      <c r="A491" s="62"/>
      <c r="B491" s="73">
        <v>487</v>
      </c>
      <c r="C491" s="129"/>
      <c r="D491" s="131"/>
      <c r="E491" s="133"/>
      <c r="F491" s="287"/>
      <c r="G491" s="291"/>
      <c r="H491" s="297"/>
      <c r="I491" s="8"/>
    </row>
    <row r="492" spans="1:9" ht="15.6">
      <c r="A492" s="62"/>
      <c r="B492" s="73">
        <v>488</v>
      </c>
      <c r="C492" s="129"/>
      <c r="D492" s="131"/>
      <c r="E492" s="133"/>
      <c r="F492" s="287"/>
      <c r="G492" s="291"/>
      <c r="H492" s="297"/>
      <c r="I492" s="8"/>
    </row>
    <row r="493" spans="1:9" ht="15.6">
      <c r="A493" s="62"/>
      <c r="B493" s="73">
        <v>489</v>
      </c>
      <c r="C493" s="129"/>
      <c r="D493" s="131"/>
      <c r="E493" s="133"/>
      <c r="F493" s="287"/>
      <c r="G493" s="291"/>
      <c r="H493" s="297"/>
      <c r="I493" s="8"/>
    </row>
    <row r="494" spans="1:9" ht="15.6">
      <c r="A494" s="62"/>
      <c r="B494" s="73">
        <v>490</v>
      </c>
      <c r="C494" s="129"/>
      <c r="D494" s="131"/>
      <c r="E494" s="133"/>
      <c r="F494" s="287"/>
      <c r="G494" s="291"/>
      <c r="H494" s="297"/>
      <c r="I494" s="8"/>
    </row>
    <row r="495" spans="1:9" ht="15.6">
      <c r="A495" s="62"/>
      <c r="B495" s="73">
        <v>491</v>
      </c>
      <c r="C495" s="129"/>
      <c r="D495" s="131"/>
      <c r="E495" s="133"/>
      <c r="F495" s="287"/>
      <c r="G495" s="290"/>
      <c r="H495" s="297"/>
      <c r="I495" s="8"/>
    </row>
    <row r="496" spans="1:9" ht="15.6">
      <c r="A496" s="62"/>
      <c r="B496" s="73">
        <v>492</v>
      </c>
      <c r="C496" s="129"/>
      <c r="D496" s="131"/>
      <c r="E496" s="133"/>
      <c r="F496" s="287"/>
      <c r="G496" s="291"/>
      <c r="H496" s="297"/>
      <c r="I496" s="8"/>
    </row>
    <row r="497" spans="1:9" ht="15.6">
      <c r="A497" s="62"/>
      <c r="B497" s="73">
        <v>493</v>
      </c>
      <c r="C497" s="129"/>
      <c r="D497" s="131"/>
      <c r="E497" s="133"/>
      <c r="F497" s="287"/>
      <c r="G497" s="291"/>
      <c r="H497" s="297"/>
      <c r="I497" s="8"/>
    </row>
    <row r="498" spans="1:9" ht="15.6">
      <c r="A498" s="62"/>
      <c r="B498" s="73">
        <v>494</v>
      </c>
      <c r="C498" s="129"/>
      <c r="D498" s="131"/>
      <c r="E498" s="133"/>
      <c r="F498" s="287"/>
      <c r="G498" s="291"/>
      <c r="H498" s="297"/>
      <c r="I498" s="8"/>
    </row>
    <row r="499" spans="1:9" ht="15.6">
      <c r="A499" s="62"/>
      <c r="B499" s="73">
        <v>495</v>
      </c>
      <c r="C499" s="129"/>
      <c r="D499" s="131"/>
      <c r="E499" s="133"/>
      <c r="F499" s="287"/>
      <c r="G499" s="291"/>
      <c r="H499" s="297"/>
      <c r="I499" s="8"/>
    </row>
    <row r="500" spans="1:9" ht="15.6">
      <c r="A500" s="62"/>
      <c r="B500" s="73">
        <v>496</v>
      </c>
      <c r="C500" s="129"/>
      <c r="D500" s="131"/>
      <c r="E500" s="133"/>
      <c r="F500" s="287"/>
      <c r="G500" s="291"/>
      <c r="H500" s="297"/>
      <c r="I500" s="8"/>
    </row>
    <row r="501" spans="1:9" ht="15.6">
      <c r="A501" s="62"/>
      <c r="B501" s="73">
        <v>497</v>
      </c>
      <c r="C501" s="129"/>
      <c r="D501" s="131"/>
      <c r="E501" s="133"/>
      <c r="F501" s="287"/>
      <c r="G501" s="291"/>
      <c r="H501" s="297"/>
      <c r="I501" s="8"/>
    </row>
    <row r="502" spans="1:9" ht="15.6">
      <c r="A502" s="62"/>
      <c r="B502" s="73">
        <v>498</v>
      </c>
      <c r="C502" s="129"/>
      <c r="D502" s="131"/>
      <c r="E502" s="133"/>
      <c r="F502" s="287"/>
      <c r="G502" s="291"/>
      <c r="H502" s="297"/>
      <c r="I502" s="8"/>
    </row>
    <row r="503" spans="1:9" ht="15.6">
      <c r="A503" s="62"/>
      <c r="B503" s="73">
        <v>499</v>
      </c>
      <c r="C503" s="129"/>
      <c r="D503" s="131"/>
      <c r="E503" s="133"/>
      <c r="F503" s="287"/>
      <c r="G503" s="291"/>
      <c r="H503" s="297"/>
      <c r="I503" s="8"/>
    </row>
    <row r="504" spans="1:9" ht="16.2" thickBot="1">
      <c r="A504" s="62"/>
      <c r="B504" s="102">
        <v>500</v>
      </c>
      <c r="C504" s="130"/>
      <c r="D504" s="132"/>
      <c r="E504" s="134"/>
      <c r="F504" s="288"/>
      <c r="G504" s="292"/>
      <c r="H504" s="298"/>
      <c r="I504" s="8"/>
    </row>
    <row r="505" spans="1:9" ht="16.2" thickBot="1">
      <c r="A505" s="62"/>
      <c r="B505" s="68"/>
      <c r="C505" s="68"/>
      <c r="D505" s="67"/>
      <c r="E505" s="74"/>
      <c r="F505" s="74"/>
      <c r="G505" s="75"/>
      <c r="H505" s="62"/>
      <c r="I505" s="8"/>
    </row>
    <row r="506" spans="1:9" ht="32.25" customHeight="1" thickBot="1">
      <c r="A506" s="62"/>
      <c r="B506" s="354" t="s">
        <v>106</v>
      </c>
      <c r="C506" s="354"/>
      <c r="D506" s="355"/>
      <c r="E506" s="265">
        <f>SUM(E5:E504)</f>
        <v>0</v>
      </c>
      <c r="F506" s="266">
        <f>SUM(F5:F504)</f>
        <v>0</v>
      </c>
      <c r="G506" s="267">
        <f>SUM(G5:G504)</f>
        <v>0</v>
      </c>
      <c r="H506" s="295">
        <f>SUMIF(H5:H504,"m",F5:F504)</f>
        <v>0</v>
      </c>
      <c r="I506" s="8"/>
    </row>
    <row r="507" spans="1:9" ht="15.6">
      <c r="A507" s="62"/>
      <c r="B507" s="76"/>
      <c r="C507" s="76"/>
      <c r="D507" s="76"/>
      <c r="E507" s="77"/>
      <c r="F507" s="77"/>
      <c r="G507" s="268">
        <f>0.2*F506</f>
        <v>0</v>
      </c>
      <c r="H507" s="62"/>
      <c r="I507" s="8"/>
    </row>
    <row r="508" spans="1:9" ht="16.2">
      <c r="A508" s="62"/>
      <c r="B508" s="78" t="s">
        <v>69</v>
      </c>
      <c r="C508" s="79" t="s">
        <v>72</v>
      </c>
      <c r="D508" s="78"/>
      <c r="E508" s="80"/>
      <c r="F508" s="80"/>
      <c r="G508" s="81"/>
      <c r="H508" s="62"/>
      <c r="I508" s="8"/>
    </row>
    <row r="509" spans="1:9" ht="16.2">
      <c r="A509" s="62"/>
      <c r="B509" s="78"/>
      <c r="C509" s="79" t="s">
        <v>73</v>
      </c>
      <c r="D509" s="78"/>
      <c r="E509" s="80"/>
      <c r="F509" s="80"/>
      <c r="G509" s="81"/>
      <c r="H509" s="62"/>
      <c r="I509" s="8"/>
    </row>
    <row r="510" spans="1:9" ht="16.2">
      <c r="A510" s="62"/>
      <c r="B510" s="78"/>
      <c r="C510" s="79" t="s">
        <v>74</v>
      </c>
      <c r="D510" s="78"/>
      <c r="E510" s="80"/>
      <c r="F510" s="80"/>
      <c r="G510" s="81"/>
      <c r="H510" s="62"/>
      <c r="I510" s="8"/>
    </row>
    <row r="511" spans="1:9" ht="16.2">
      <c r="A511" s="62"/>
      <c r="B511" s="82" t="s">
        <v>70</v>
      </c>
      <c r="C511" s="79" t="s">
        <v>71</v>
      </c>
      <c r="D511" s="78"/>
      <c r="E511" s="80"/>
      <c r="F511" s="80"/>
      <c r="G511" s="81"/>
      <c r="H511" s="62"/>
      <c r="I511" s="8"/>
    </row>
    <row r="512" spans="1:9" ht="18">
      <c r="A512" s="62"/>
      <c r="B512" s="294" t="s">
        <v>129</v>
      </c>
      <c r="C512" s="79" t="s">
        <v>131</v>
      </c>
      <c r="D512" s="81"/>
      <c r="E512" s="81"/>
      <c r="F512" s="81"/>
      <c r="G512" s="81"/>
      <c r="H512" s="62"/>
      <c r="I512" s="8"/>
    </row>
  </sheetData>
  <sheetProtection algorithmName="SHA-512" hashValue="KKj2VFAkVXITE3OXKQn4HbU18AkYgZSaC+YAZM0NWwkOt4G/aKuHvXCN5J2t6KlDHQx1IoquZkHLgqyREk+Yuw==" saltValue="Y27O8OlwYrm1yIOhKzSUOQ==" spinCount="100000" sheet="1" formatColumns="0" formatRows="0" insertRows="0" deleteRows="0"/>
  <mergeCells count="1">
    <mergeCell ref="B506:D506"/>
  </mergeCells>
  <conditionalFormatting sqref="G5">
    <cfRule type="cellIs" dxfId="508" priority="502" operator="greaterThan">
      <formula>$F5</formula>
    </cfRule>
  </conditionalFormatting>
  <conditionalFormatting sqref="G6">
    <cfRule type="cellIs" dxfId="507" priority="501" operator="greaterThan">
      <formula>$F6</formula>
    </cfRule>
  </conditionalFormatting>
  <conditionalFormatting sqref="G7">
    <cfRule type="cellIs" dxfId="506" priority="500" operator="greaterThan">
      <formula>$F7</formula>
    </cfRule>
  </conditionalFormatting>
  <conditionalFormatting sqref="G8">
    <cfRule type="cellIs" dxfId="505" priority="499" operator="greaterThan">
      <formula>$F8</formula>
    </cfRule>
  </conditionalFormatting>
  <conditionalFormatting sqref="G9">
    <cfRule type="cellIs" dxfId="504" priority="498" operator="greaterThan">
      <formula>$F9</formula>
    </cfRule>
  </conditionalFormatting>
  <conditionalFormatting sqref="G10">
    <cfRule type="cellIs" dxfId="503" priority="497" operator="greaterThan">
      <formula>$F10</formula>
    </cfRule>
  </conditionalFormatting>
  <conditionalFormatting sqref="G11">
    <cfRule type="cellIs" dxfId="502" priority="496" operator="greaterThan">
      <formula>$F11</formula>
    </cfRule>
  </conditionalFormatting>
  <conditionalFormatting sqref="G12">
    <cfRule type="cellIs" dxfId="501" priority="495" operator="greaterThan">
      <formula>$F12</formula>
    </cfRule>
  </conditionalFormatting>
  <conditionalFormatting sqref="G13">
    <cfRule type="cellIs" dxfId="500" priority="494" operator="greaterThan">
      <formula>$F13</formula>
    </cfRule>
  </conditionalFormatting>
  <conditionalFormatting sqref="G14">
    <cfRule type="cellIs" dxfId="499" priority="493" operator="greaterThan">
      <formula>$F14</formula>
    </cfRule>
  </conditionalFormatting>
  <conditionalFormatting sqref="G15">
    <cfRule type="cellIs" dxfId="498" priority="492" operator="greaterThan">
      <formula>$F15</formula>
    </cfRule>
  </conditionalFormatting>
  <conditionalFormatting sqref="G16">
    <cfRule type="cellIs" dxfId="497" priority="491" operator="greaterThan">
      <formula>$F16</formula>
    </cfRule>
  </conditionalFormatting>
  <conditionalFormatting sqref="G17">
    <cfRule type="cellIs" dxfId="496" priority="490" operator="greaterThan">
      <formula>$F17</formula>
    </cfRule>
  </conditionalFormatting>
  <conditionalFormatting sqref="G18">
    <cfRule type="cellIs" dxfId="495" priority="489" operator="greaterThan">
      <formula>$F18</formula>
    </cfRule>
  </conditionalFormatting>
  <conditionalFormatting sqref="G19">
    <cfRule type="cellIs" dxfId="494" priority="488" operator="greaterThan">
      <formula>$F19</formula>
    </cfRule>
  </conditionalFormatting>
  <conditionalFormatting sqref="G20">
    <cfRule type="cellIs" dxfId="493" priority="487" operator="greaterThan">
      <formula>$F20</formula>
    </cfRule>
  </conditionalFormatting>
  <conditionalFormatting sqref="G21">
    <cfRule type="cellIs" dxfId="492" priority="486" operator="greaterThan">
      <formula>$F21</formula>
    </cfRule>
  </conditionalFormatting>
  <conditionalFormatting sqref="G22">
    <cfRule type="cellIs" dxfId="491" priority="485" operator="greaterThan">
      <formula>$F22</formula>
    </cfRule>
  </conditionalFormatting>
  <conditionalFormatting sqref="G23">
    <cfRule type="cellIs" dxfId="490" priority="484" operator="greaterThan">
      <formula>$F23</formula>
    </cfRule>
  </conditionalFormatting>
  <conditionalFormatting sqref="G24">
    <cfRule type="cellIs" dxfId="489" priority="483" operator="greaterThan">
      <formula>$F24</formula>
    </cfRule>
  </conditionalFormatting>
  <conditionalFormatting sqref="G25">
    <cfRule type="cellIs" dxfId="488" priority="482" operator="greaterThan">
      <formula>$F25</formula>
    </cfRule>
  </conditionalFormatting>
  <conditionalFormatting sqref="G26">
    <cfRule type="cellIs" dxfId="487" priority="481" operator="greaterThan">
      <formula>$F26</formula>
    </cfRule>
  </conditionalFormatting>
  <conditionalFormatting sqref="G27">
    <cfRule type="cellIs" dxfId="486" priority="480" operator="greaterThan">
      <formula>$F27</formula>
    </cfRule>
  </conditionalFormatting>
  <conditionalFormatting sqref="G28">
    <cfRule type="cellIs" dxfId="485" priority="479" operator="greaterThan">
      <formula>$F28</formula>
    </cfRule>
  </conditionalFormatting>
  <conditionalFormatting sqref="G29">
    <cfRule type="cellIs" dxfId="484" priority="478" operator="greaterThan">
      <formula>$F29</formula>
    </cfRule>
  </conditionalFormatting>
  <conditionalFormatting sqref="G30">
    <cfRule type="cellIs" dxfId="483" priority="477" operator="greaterThan">
      <formula>$F30</formula>
    </cfRule>
  </conditionalFormatting>
  <conditionalFormatting sqref="G31">
    <cfRule type="cellIs" dxfId="482" priority="476" operator="greaterThan">
      <formula>$F31</formula>
    </cfRule>
  </conditionalFormatting>
  <conditionalFormatting sqref="G32">
    <cfRule type="cellIs" dxfId="481" priority="475" operator="greaterThan">
      <formula>$F32</formula>
    </cfRule>
  </conditionalFormatting>
  <conditionalFormatting sqref="G33">
    <cfRule type="cellIs" dxfId="480" priority="474" operator="greaterThan">
      <formula>$F33</formula>
    </cfRule>
  </conditionalFormatting>
  <conditionalFormatting sqref="G34">
    <cfRule type="cellIs" dxfId="479" priority="473" operator="greaterThan">
      <formula>$F34</formula>
    </cfRule>
  </conditionalFormatting>
  <conditionalFormatting sqref="G35">
    <cfRule type="cellIs" dxfId="478" priority="472" operator="greaterThan">
      <formula>$F35</formula>
    </cfRule>
  </conditionalFormatting>
  <conditionalFormatting sqref="G36">
    <cfRule type="cellIs" dxfId="477" priority="471" operator="greaterThan">
      <formula>$F36</formula>
    </cfRule>
  </conditionalFormatting>
  <conditionalFormatting sqref="G37">
    <cfRule type="cellIs" dxfId="476" priority="470" operator="greaterThan">
      <formula>$F37</formula>
    </cfRule>
  </conditionalFormatting>
  <conditionalFormatting sqref="G38">
    <cfRule type="cellIs" dxfId="475" priority="469" operator="greaterThan">
      <formula>$F38</formula>
    </cfRule>
  </conditionalFormatting>
  <conditionalFormatting sqref="G39">
    <cfRule type="cellIs" dxfId="474" priority="468" operator="greaterThan">
      <formula>$F39</formula>
    </cfRule>
  </conditionalFormatting>
  <conditionalFormatting sqref="G40">
    <cfRule type="cellIs" dxfId="473" priority="467" operator="greaterThan">
      <formula>$F40</formula>
    </cfRule>
  </conditionalFormatting>
  <conditionalFormatting sqref="G41">
    <cfRule type="cellIs" dxfId="472" priority="466" operator="greaterThan">
      <formula>$F41</formula>
    </cfRule>
  </conditionalFormatting>
  <conditionalFormatting sqref="G42">
    <cfRule type="cellIs" dxfId="471" priority="465" operator="greaterThan">
      <formula>$F42</formula>
    </cfRule>
  </conditionalFormatting>
  <conditionalFormatting sqref="G43">
    <cfRule type="cellIs" dxfId="470" priority="464" operator="greaterThan">
      <formula>$F43</formula>
    </cfRule>
  </conditionalFormatting>
  <conditionalFormatting sqref="G44">
    <cfRule type="cellIs" dxfId="469" priority="463" operator="greaterThan">
      <formula>$F44</formula>
    </cfRule>
  </conditionalFormatting>
  <conditionalFormatting sqref="G45">
    <cfRule type="cellIs" dxfId="468" priority="462" operator="greaterThan">
      <formula>$F45</formula>
    </cfRule>
  </conditionalFormatting>
  <conditionalFormatting sqref="G46">
    <cfRule type="cellIs" dxfId="467" priority="461" operator="greaterThan">
      <formula>$F46</formula>
    </cfRule>
  </conditionalFormatting>
  <conditionalFormatting sqref="G47">
    <cfRule type="cellIs" dxfId="466" priority="460" operator="greaterThan">
      <formula>$F47</formula>
    </cfRule>
  </conditionalFormatting>
  <conditionalFormatting sqref="G48">
    <cfRule type="cellIs" dxfId="465" priority="459" operator="greaterThan">
      <formula>$F48</formula>
    </cfRule>
  </conditionalFormatting>
  <conditionalFormatting sqref="G49">
    <cfRule type="cellIs" dxfId="464" priority="458" operator="greaterThan">
      <formula>$F49</formula>
    </cfRule>
  </conditionalFormatting>
  <conditionalFormatting sqref="G50">
    <cfRule type="cellIs" dxfId="463" priority="457" operator="greaterThan">
      <formula>$F50</formula>
    </cfRule>
  </conditionalFormatting>
  <conditionalFormatting sqref="G51">
    <cfRule type="cellIs" dxfId="462" priority="456" operator="greaterThan">
      <formula>$F51</formula>
    </cfRule>
  </conditionalFormatting>
  <conditionalFormatting sqref="G52">
    <cfRule type="cellIs" dxfId="461" priority="455" operator="greaterThan">
      <formula>$F52</formula>
    </cfRule>
  </conditionalFormatting>
  <conditionalFormatting sqref="G53">
    <cfRule type="cellIs" dxfId="460" priority="454" operator="greaterThan">
      <formula>$F53</formula>
    </cfRule>
  </conditionalFormatting>
  <conditionalFormatting sqref="G54">
    <cfRule type="cellIs" dxfId="459" priority="453" operator="greaterThan">
      <formula>$F54</formula>
    </cfRule>
  </conditionalFormatting>
  <conditionalFormatting sqref="G55">
    <cfRule type="cellIs" dxfId="458" priority="452" operator="greaterThan">
      <formula>$F55</formula>
    </cfRule>
  </conditionalFormatting>
  <conditionalFormatting sqref="G56">
    <cfRule type="cellIs" dxfId="457" priority="451" operator="greaterThan">
      <formula>$F56</formula>
    </cfRule>
  </conditionalFormatting>
  <conditionalFormatting sqref="G57">
    <cfRule type="cellIs" dxfId="456" priority="450" operator="greaterThan">
      <formula>$F57</formula>
    </cfRule>
  </conditionalFormatting>
  <conditionalFormatting sqref="G58">
    <cfRule type="cellIs" dxfId="455" priority="449" operator="greaterThan">
      <formula>$F58</formula>
    </cfRule>
  </conditionalFormatting>
  <conditionalFormatting sqref="G59">
    <cfRule type="cellIs" dxfId="454" priority="448" operator="greaterThan">
      <formula>$F59</formula>
    </cfRule>
  </conditionalFormatting>
  <conditionalFormatting sqref="G60">
    <cfRule type="cellIs" dxfId="453" priority="447" operator="greaterThan">
      <formula>$F60</formula>
    </cfRule>
  </conditionalFormatting>
  <conditionalFormatting sqref="G61">
    <cfRule type="cellIs" dxfId="452" priority="446" operator="greaterThan">
      <formula>$F61</formula>
    </cfRule>
  </conditionalFormatting>
  <conditionalFormatting sqref="G62">
    <cfRule type="cellIs" dxfId="451" priority="445" operator="greaterThan">
      <formula>$F62</formula>
    </cfRule>
  </conditionalFormatting>
  <conditionalFormatting sqref="G63">
    <cfRule type="cellIs" dxfId="450" priority="444" operator="greaterThan">
      <formula>$F63</formula>
    </cfRule>
  </conditionalFormatting>
  <conditionalFormatting sqref="G64">
    <cfRule type="cellIs" dxfId="449" priority="443" operator="greaterThan">
      <formula>$F64</formula>
    </cfRule>
  </conditionalFormatting>
  <conditionalFormatting sqref="G65">
    <cfRule type="cellIs" dxfId="448" priority="442" operator="greaterThan">
      <formula>$F65</formula>
    </cfRule>
  </conditionalFormatting>
  <conditionalFormatting sqref="G66">
    <cfRule type="cellIs" dxfId="447" priority="441" operator="greaterThan">
      <formula>$F66</formula>
    </cfRule>
  </conditionalFormatting>
  <conditionalFormatting sqref="G67">
    <cfRule type="cellIs" dxfId="446" priority="440" operator="greaterThan">
      <formula>$F67</formula>
    </cfRule>
  </conditionalFormatting>
  <conditionalFormatting sqref="G68">
    <cfRule type="cellIs" dxfId="445" priority="439" operator="greaterThan">
      <formula>$F68</formula>
    </cfRule>
  </conditionalFormatting>
  <conditionalFormatting sqref="G69">
    <cfRule type="cellIs" dxfId="444" priority="438" operator="greaterThan">
      <formula>$F69</formula>
    </cfRule>
  </conditionalFormatting>
  <conditionalFormatting sqref="G70">
    <cfRule type="cellIs" dxfId="443" priority="437" operator="greaterThan">
      <formula>$F70</formula>
    </cfRule>
  </conditionalFormatting>
  <conditionalFormatting sqref="G71">
    <cfRule type="cellIs" dxfId="442" priority="436" operator="greaterThan">
      <formula>$F71</formula>
    </cfRule>
  </conditionalFormatting>
  <conditionalFormatting sqref="G72">
    <cfRule type="cellIs" dxfId="441" priority="435" operator="greaterThan">
      <formula>$F72</formula>
    </cfRule>
  </conditionalFormatting>
  <conditionalFormatting sqref="G73">
    <cfRule type="cellIs" dxfId="440" priority="434" operator="greaterThan">
      <formula>$F73</formula>
    </cfRule>
  </conditionalFormatting>
  <conditionalFormatting sqref="G74">
    <cfRule type="cellIs" dxfId="439" priority="433" operator="greaterThan">
      <formula>$F74</formula>
    </cfRule>
  </conditionalFormatting>
  <conditionalFormatting sqref="G75">
    <cfRule type="cellIs" dxfId="438" priority="432" operator="greaterThan">
      <formula>$F75</formula>
    </cfRule>
  </conditionalFormatting>
  <conditionalFormatting sqref="G76">
    <cfRule type="cellIs" dxfId="437" priority="431" operator="greaterThan">
      <formula>$F76</formula>
    </cfRule>
  </conditionalFormatting>
  <conditionalFormatting sqref="G77">
    <cfRule type="cellIs" dxfId="436" priority="430" operator="greaterThan">
      <formula>$F77</formula>
    </cfRule>
  </conditionalFormatting>
  <conditionalFormatting sqref="G78">
    <cfRule type="cellIs" dxfId="435" priority="429" operator="greaterThan">
      <formula>$F78</formula>
    </cfRule>
  </conditionalFormatting>
  <conditionalFormatting sqref="G79">
    <cfRule type="cellIs" dxfId="434" priority="428" operator="greaterThan">
      <formula>$F79</formula>
    </cfRule>
  </conditionalFormatting>
  <conditionalFormatting sqref="G80">
    <cfRule type="cellIs" dxfId="433" priority="427" operator="greaterThan">
      <formula>$F80</formula>
    </cfRule>
  </conditionalFormatting>
  <conditionalFormatting sqref="G81">
    <cfRule type="cellIs" dxfId="432" priority="426" operator="greaterThan">
      <formula>$F81</formula>
    </cfRule>
  </conditionalFormatting>
  <conditionalFormatting sqref="G82">
    <cfRule type="cellIs" dxfId="431" priority="425" operator="greaterThan">
      <formula>$F82</formula>
    </cfRule>
  </conditionalFormatting>
  <conditionalFormatting sqref="G83">
    <cfRule type="cellIs" dxfId="430" priority="424" operator="greaterThan">
      <formula>$F83</formula>
    </cfRule>
  </conditionalFormatting>
  <conditionalFormatting sqref="G84">
    <cfRule type="cellIs" dxfId="429" priority="423" operator="greaterThan">
      <formula>$F84</formula>
    </cfRule>
  </conditionalFormatting>
  <conditionalFormatting sqref="G85">
    <cfRule type="cellIs" dxfId="428" priority="422" operator="greaterThan">
      <formula>$F85</formula>
    </cfRule>
  </conditionalFormatting>
  <conditionalFormatting sqref="G86">
    <cfRule type="cellIs" dxfId="427" priority="421" operator="greaterThan">
      <formula>$F86</formula>
    </cfRule>
  </conditionalFormatting>
  <conditionalFormatting sqref="G87">
    <cfRule type="cellIs" dxfId="426" priority="420" operator="greaterThan">
      <formula>$F87</formula>
    </cfRule>
  </conditionalFormatting>
  <conditionalFormatting sqref="G88">
    <cfRule type="cellIs" dxfId="425" priority="419" operator="greaterThan">
      <formula>$F88</formula>
    </cfRule>
  </conditionalFormatting>
  <conditionalFormatting sqref="G89">
    <cfRule type="cellIs" dxfId="424" priority="418" operator="greaterThan">
      <formula>$F89</formula>
    </cfRule>
  </conditionalFormatting>
  <conditionalFormatting sqref="G90">
    <cfRule type="cellIs" dxfId="423" priority="417" operator="greaterThan">
      <formula>$F90</formula>
    </cfRule>
  </conditionalFormatting>
  <conditionalFormatting sqref="G91">
    <cfRule type="cellIs" dxfId="422" priority="416" operator="greaterThan">
      <formula>$F91</formula>
    </cfRule>
  </conditionalFormatting>
  <conditionalFormatting sqref="G92">
    <cfRule type="cellIs" dxfId="421" priority="415" operator="greaterThan">
      <formula>$F92</formula>
    </cfRule>
  </conditionalFormatting>
  <conditionalFormatting sqref="G93">
    <cfRule type="cellIs" dxfId="420" priority="414" operator="greaterThan">
      <formula>$F93</formula>
    </cfRule>
  </conditionalFormatting>
  <conditionalFormatting sqref="G94">
    <cfRule type="cellIs" dxfId="419" priority="413" operator="greaterThan">
      <formula>$F94</formula>
    </cfRule>
  </conditionalFormatting>
  <conditionalFormatting sqref="G95">
    <cfRule type="cellIs" dxfId="418" priority="412" operator="greaterThan">
      <formula>$F95</formula>
    </cfRule>
  </conditionalFormatting>
  <conditionalFormatting sqref="G96">
    <cfRule type="cellIs" dxfId="417" priority="411" operator="greaterThan">
      <formula>$F96</formula>
    </cfRule>
  </conditionalFormatting>
  <conditionalFormatting sqref="G97">
    <cfRule type="cellIs" dxfId="416" priority="410" operator="greaterThan">
      <formula>$F97</formula>
    </cfRule>
  </conditionalFormatting>
  <conditionalFormatting sqref="G98">
    <cfRule type="cellIs" dxfId="415" priority="409" operator="greaterThan">
      <formula>$F98</formula>
    </cfRule>
  </conditionalFormatting>
  <conditionalFormatting sqref="G99">
    <cfRule type="cellIs" dxfId="414" priority="408" operator="greaterThan">
      <formula>$F99</formula>
    </cfRule>
  </conditionalFormatting>
  <conditionalFormatting sqref="G100">
    <cfRule type="cellIs" dxfId="413" priority="407" operator="greaterThan">
      <formula>$F100</formula>
    </cfRule>
  </conditionalFormatting>
  <conditionalFormatting sqref="G101">
    <cfRule type="cellIs" dxfId="412" priority="406" operator="greaterThan">
      <formula>$F101</formula>
    </cfRule>
  </conditionalFormatting>
  <conditionalFormatting sqref="G102">
    <cfRule type="cellIs" dxfId="411" priority="405" operator="greaterThan">
      <formula>$F102</formula>
    </cfRule>
  </conditionalFormatting>
  <conditionalFormatting sqref="G103">
    <cfRule type="cellIs" dxfId="410" priority="404" operator="greaterThan">
      <formula>$F103</formula>
    </cfRule>
  </conditionalFormatting>
  <conditionalFormatting sqref="G104">
    <cfRule type="cellIs" dxfId="409" priority="403" operator="greaterThan">
      <formula>$F104</formula>
    </cfRule>
  </conditionalFormatting>
  <conditionalFormatting sqref="G105">
    <cfRule type="cellIs" dxfId="408" priority="402" operator="greaterThan">
      <formula>$F105</formula>
    </cfRule>
  </conditionalFormatting>
  <conditionalFormatting sqref="G106">
    <cfRule type="cellIs" dxfId="407" priority="401" operator="greaterThan">
      <formula>$F106</formula>
    </cfRule>
  </conditionalFormatting>
  <conditionalFormatting sqref="G107">
    <cfRule type="cellIs" dxfId="406" priority="400" operator="greaterThan">
      <formula>$F107</formula>
    </cfRule>
  </conditionalFormatting>
  <conditionalFormatting sqref="G108">
    <cfRule type="cellIs" dxfId="405" priority="399" operator="greaterThan">
      <formula>$F108</formula>
    </cfRule>
  </conditionalFormatting>
  <conditionalFormatting sqref="G109">
    <cfRule type="cellIs" dxfId="404" priority="398" operator="greaterThan">
      <formula>$F109</formula>
    </cfRule>
  </conditionalFormatting>
  <conditionalFormatting sqref="G110">
    <cfRule type="cellIs" dxfId="403" priority="397" operator="greaterThan">
      <formula>$F110</formula>
    </cfRule>
  </conditionalFormatting>
  <conditionalFormatting sqref="G111">
    <cfRule type="cellIs" dxfId="402" priority="396" operator="greaterThan">
      <formula>$F111</formula>
    </cfRule>
  </conditionalFormatting>
  <conditionalFormatting sqref="G112">
    <cfRule type="cellIs" dxfId="401" priority="395" operator="greaterThan">
      <formula>$F112</formula>
    </cfRule>
  </conditionalFormatting>
  <conditionalFormatting sqref="G113">
    <cfRule type="cellIs" dxfId="400" priority="394" operator="greaterThan">
      <formula>$F113</formula>
    </cfRule>
  </conditionalFormatting>
  <conditionalFormatting sqref="G114">
    <cfRule type="cellIs" dxfId="399" priority="393" operator="greaterThan">
      <formula>$F114</formula>
    </cfRule>
  </conditionalFormatting>
  <conditionalFormatting sqref="G115">
    <cfRule type="cellIs" dxfId="398" priority="392" operator="greaterThan">
      <formula>$F115</formula>
    </cfRule>
  </conditionalFormatting>
  <conditionalFormatting sqref="G116">
    <cfRule type="cellIs" dxfId="397" priority="391" operator="greaterThan">
      <formula>$F116</formula>
    </cfRule>
  </conditionalFormatting>
  <conditionalFormatting sqref="G117">
    <cfRule type="cellIs" dxfId="396" priority="390" operator="greaterThan">
      <formula>$F117</formula>
    </cfRule>
  </conditionalFormatting>
  <conditionalFormatting sqref="G118">
    <cfRule type="cellIs" dxfId="395" priority="389" operator="greaterThan">
      <formula>$F118</formula>
    </cfRule>
  </conditionalFormatting>
  <conditionalFormatting sqref="G119">
    <cfRule type="cellIs" dxfId="394" priority="388" operator="greaterThan">
      <formula>$F119</formula>
    </cfRule>
  </conditionalFormatting>
  <conditionalFormatting sqref="G120">
    <cfRule type="cellIs" dxfId="393" priority="387" operator="greaterThan">
      <formula>$F120</formula>
    </cfRule>
  </conditionalFormatting>
  <conditionalFormatting sqref="G121">
    <cfRule type="cellIs" dxfId="392" priority="386" operator="greaterThan">
      <formula>$F121</formula>
    </cfRule>
  </conditionalFormatting>
  <conditionalFormatting sqref="G122">
    <cfRule type="cellIs" dxfId="391" priority="385" operator="greaterThan">
      <formula>$F122</formula>
    </cfRule>
  </conditionalFormatting>
  <conditionalFormatting sqref="G123">
    <cfRule type="cellIs" dxfId="390" priority="384" operator="greaterThan">
      <formula>$F123</formula>
    </cfRule>
  </conditionalFormatting>
  <conditionalFormatting sqref="G124">
    <cfRule type="cellIs" dxfId="389" priority="383" operator="greaterThan">
      <formula>$F124</formula>
    </cfRule>
  </conditionalFormatting>
  <conditionalFormatting sqref="G125">
    <cfRule type="cellIs" dxfId="388" priority="382" operator="greaterThan">
      <formula>$F125</formula>
    </cfRule>
  </conditionalFormatting>
  <conditionalFormatting sqref="G126">
    <cfRule type="cellIs" dxfId="387" priority="381" operator="greaterThan">
      <formula>$F126</formula>
    </cfRule>
  </conditionalFormatting>
  <conditionalFormatting sqref="G127">
    <cfRule type="cellIs" dxfId="386" priority="380" operator="greaterThan">
      <formula>$F127</formula>
    </cfRule>
  </conditionalFormatting>
  <conditionalFormatting sqref="G128">
    <cfRule type="cellIs" dxfId="385" priority="379" operator="greaterThan">
      <formula>$F128</formula>
    </cfRule>
  </conditionalFormatting>
  <conditionalFormatting sqref="G129">
    <cfRule type="cellIs" dxfId="384" priority="378" operator="greaterThan">
      <formula>$F129</formula>
    </cfRule>
  </conditionalFormatting>
  <conditionalFormatting sqref="G130">
    <cfRule type="cellIs" dxfId="383" priority="377" operator="greaterThan">
      <formula>$F130</formula>
    </cfRule>
  </conditionalFormatting>
  <conditionalFormatting sqref="G131">
    <cfRule type="cellIs" dxfId="382" priority="376" operator="greaterThan">
      <formula>$F131</formula>
    </cfRule>
  </conditionalFormatting>
  <conditionalFormatting sqref="G132">
    <cfRule type="cellIs" dxfId="381" priority="375" operator="greaterThan">
      <formula>$F132</formula>
    </cfRule>
  </conditionalFormatting>
  <conditionalFormatting sqref="G133">
    <cfRule type="cellIs" dxfId="380" priority="374" operator="greaterThan">
      <formula>$F133</formula>
    </cfRule>
  </conditionalFormatting>
  <conditionalFormatting sqref="G134">
    <cfRule type="cellIs" dxfId="379" priority="373" operator="greaterThan">
      <formula>$F134</formula>
    </cfRule>
  </conditionalFormatting>
  <conditionalFormatting sqref="G135">
    <cfRule type="cellIs" dxfId="378" priority="372" operator="greaterThan">
      <formula>$F135</formula>
    </cfRule>
  </conditionalFormatting>
  <conditionalFormatting sqref="G136">
    <cfRule type="cellIs" dxfId="377" priority="371" operator="greaterThan">
      <formula>$F136</formula>
    </cfRule>
  </conditionalFormatting>
  <conditionalFormatting sqref="G137">
    <cfRule type="cellIs" dxfId="376" priority="370" operator="greaterThan">
      <formula>$F137</formula>
    </cfRule>
  </conditionalFormatting>
  <conditionalFormatting sqref="G138">
    <cfRule type="cellIs" dxfId="375" priority="369" operator="greaterThan">
      <formula>$F138</formula>
    </cfRule>
  </conditionalFormatting>
  <conditionalFormatting sqref="G139">
    <cfRule type="cellIs" dxfId="374" priority="368" operator="greaterThan">
      <formula>$F139</formula>
    </cfRule>
  </conditionalFormatting>
  <conditionalFormatting sqref="G140">
    <cfRule type="cellIs" dxfId="373" priority="367" operator="greaterThan">
      <formula>$F140</formula>
    </cfRule>
  </conditionalFormatting>
  <conditionalFormatting sqref="G141">
    <cfRule type="cellIs" dxfId="372" priority="366" operator="greaterThan">
      <formula>$F141</formula>
    </cfRule>
  </conditionalFormatting>
  <conditionalFormatting sqref="G142">
    <cfRule type="cellIs" dxfId="371" priority="365" operator="greaterThan">
      <formula>$F142</formula>
    </cfRule>
  </conditionalFormatting>
  <conditionalFormatting sqref="G143">
    <cfRule type="cellIs" dxfId="370" priority="364" operator="greaterThan">
      <formula>$F143</formula>
    </cfRule>
  </conditionalFormatting>
  <conditionalFormatting sqref="G144">
    <cfRule type="cellIs" dxfId="369" priority="363" operator="greaterThan">
      <formula>$F144</formula>
    </cfRule>
  </conditionalFormatting>
  <conditionalFormatting sqref="G145">
    <cfRule type="cellIs" dxfId="368" priority="362" operator="greaterThan">
      <formula>$F145</formula>
    </cfRule>
  </conditionalFormatting>
  <conditionalFormatting sqref="G146">
    <cfRule type="cellIs" dxfId="367" priority="361" operator="greaterThan">
      <formula>$F146</formula>
    </cfRule>
  </conditionalFormatting>
  <conditionalFormatting sqref="G147">
    <cfRule type="cellIs" dxfId="366" priority="360" operator="greaterThan">
      <formula>$F147</formula>
    </cfRule>
  </conditionalFormatting>
  <conditionalFormatting sqref="G148">
    <cfRule type="cellIs" dxfId="365" priority="359" operator="greaterThan">
      <formula>$F148</formula>
    </cfRule>
  </conditionalFormatting>
  <conditionalFormatting sqref="G149">
    <cfRule type="cellIs" dxfId="364" priority="358" operator="greaterThan">
      <formula>$F149</formula>
    </cfRule>
  </conditionalFormatting>
  <conditionalFormatting sqref="G150">
    <cfRule type="cellIs" dxfId="363" priority="357" operator="greaterThan">
      <formula>$F150</formula>
    </cfRule>
  </conditionalFormatting>
  <conditionalFormatting sqref="G151">
    <cfRule type="cellIs" dxfId="362" priority="356" operator="greaterThan">
      <formula>$F151</formula>
    </cfRule>
  </conditionalFormatting>
  <conditionalFormatting sqref="G152">
    <cfRule type="cellIs" dxfId="361" priority="355" operator="greaterThan">
      <formula>$F152</formula>
    </cfRule>
  </conditionalFormatting>
  <conditionalFormatting sqref="G153">
    <cfRule type="cellIs" dxfId="360" priority="354" operator="greaterThan">
      <formula>$F153</formula>
    </cfRule>
  </conditionalFormatting>
  <conditionalFormatting sqref="G154">
    <cfRule type="cellIs" dxfId="359" priority="353" operator="greaterThan">
      <formula>$F154</formula>
    </cfRule>
  </conditionalFormatting>
  <conditionalFormatting sqref="G155">
    <cfRule type="cellIs" dxfId="358" priority="352" operator="greaterThan">
      <formula>$F155</formula>
    </cfRule>
  </conditionalFormatting>
  <conditionalFormatting sqref="G156">
    <cfRule type="cellIs" dxfId="357" priority="351" operator="greaterThan">
      <formula>$F156</formula>
    </cfRule>
  </conditionalFormatting>
  <conditionalFormatting sqref="G157">
    <cfRule type="cellIs" dxfId="356" priority="350" operator="greaterThan">
      <formula>$F157</formula>
    </cfRule>
  </conditionalFormatting>
  <conditionalFormatting sqref="G158">
    <cfRule type="cellIs" dxfId="355" priority="349" operator="greaterThan">
      <formula>$F158</formula>
    </cfRule>
  </conditionalFormatting>
  <conditionalFormatting sqref="G159">
    <cfRule type="cellIs" dxfId="354" priority="348" operator="greaterThan">
      <formula>$F159</formula>
    </cfRule>
  </conditionalFormatting>
  <conditionalFormatting sqref="G160">
    <cfRule type="cellIs" dxfId="353" priority="347" operator="greaterThan">
      <formula>$F160</formula>
    </cfRule>
  </conditionalFormatting>
  <conditionalFormatting sqref="G161">
    <cfRule type="cellIs" dxfId="352" priority="346" operator="greaterThan">
      <formula>$F161</formula>
    </cfRule>
  </conditionalFormatting>
  <conditionalFormatting sqref="G162">
    <cfRule type="cellIs" dxfId="351" priority="345" operator="greaterThan">
      <formula>$F162</formula>
    </cfRule>
  </conditionalFormatting>
  <conditionalFormatting sqref="G163">
    <cfRule type="cellIs" dxfId="350" priority="344" operator="greaterThan">
      <formula>$F163</formula>
    </cfRule>
  </conditionalFormatting>
  <conditionalFormatting sqref="G164">
    <cfRule type="cellIs" dxfId="349" priority="343" operator="greaterThan">
      <formula>$F164</formula>
    </cfRule>
  </conditionalFormatting>
  <conditionalFormatting sqref="G165">
    <cfRule type="cellIs" dxfId="348" priority="342" operator="greaterThan">
      <formula>$F165</formula>
    </cfRule>
  </conditionalFormatting>
  <conditionalFormatting sqref="G166">
    <cfRule type="cellIs" dxfId="347" priority="341" operator="greaterThan">
      <formula>$F166</formula>
    </cfRule>
  </conditionalFormatting>
  <conditionalFormatting sqref="G167">
    <cfRule type="cellIs" dxfId="346" priority="340" operator="greaterThan">
      <formula>$F167</formula>
    </cfRule>
  </conditionalFormatting>
  <conditionalFormatting sqref="G168">
    <cfRule type="cellIs" dxfId="345" priority="339" operator="greaterThan">
      <formula>$F168</formula>
    </cfRule>
  </conditionalFormatting>
  <conditionalFormatting sqref="G169">
    <cfRule type="cellIs" dxfId="344" priority="338" operator="greaterThan">
      <formula>$F169</formula>
    </cfRule>
  </conditionalFormatting>
  <conditionalFormatting sqref="G170">
    <cfRule type="cellIs" dxfId="343" priority="337" operator="greaterThan">
      <formula>$F170</formula>
    </cfRule>
  </conditionalFormatting>
  <conditionalFormatting sqref="G171">
    <cfRule type="cellIs" dxfId="342" priority="336" operator="greaterThan">
      <formula>$F171</formula>
    </cfRule>
  </conditionalFormatting>
  <conditionalFormatting sqref="G172">
    <cfRule type="cellIs" dxfId="341" priority="335" operator="greaterThan">
      <formula>$F172</formula>
    </cfRule>
  </conditionalFormatting>
  <conditionalFormatting sqref="G173">
    <cfRule type="cellIs" dxfId="340" priority="334" operator="greaterThan">
      <formula>$F173</formula>
    </cfRule>
  </conditionalFormatting>
  <conditionalFormatting sqref="G174">
    <cfRule type="cellIs" dxfId="339" priority="333" operator="greaterThan">
      <formula>$F174</formula>
    </cfRule>
  </conditionalFormatting>
  <conditionalFormatting sqref="G175">
    <cfRule type="cellIs" dxfId="338" priority="332" operator="greaterThan">
      <formula>$F175</formula>
    </cfRule>
  </conditionalFormatting>
  <conditionalFormatting sqref="G176">
    <cfRule type="cellIs" dxfId="337" priority="331" operator="greaterThan">
      <formula>$F176</formula>
    </cfRule>
  </conditionalFormatting>
  <conditionalFormatting sqref="G177">
    <cfRule type="cellIs" dxfId="336" priority="330" operator="greaterThan">
      <formula>$F177</formula>
    </cfRule>
  </conditionalFormatting>
  <conditionalFormatting sqref="G178">
    <cfRule type="cellIs" dxfId="335" priority="329" operator="greaterThan">
      <formula>$F178</formula>
    </cfRule>
  </conditionalFormatting>
  <conditionalFormatting sqref="G179">
    <cfRule type="cellIs" dxfId="334" priority="328" operator="greaterThan">
      <formula>$F179</formula>
    </cfRule>
  </conditionalFormatting>
  <conditionalFormatting sqref="G180">
    <cfRule type="cellIs" dxfId="333" priority="327" operator="greaterThan">
      <formula>$F180</formula>
    </cfRule>
  </conditionalFormatting>
  <conditionalFormatting sqref="G181">
    <cfRule type="cellIs" dxfId="332" priority="326" operator="greaterThan">
      <formula>$F181</formula>
    </cfRule>
  </conditionalFormatting>
  <conditionalFormatting sqref="G182">
    <cfRule type="cellIs" dxfId="331" priority="325" operator="greaterThan">
      <formula>$F182</formula>
    </cfRule>
  </conditionalFormatting>
  <conditionalFormatting sqref="G183">
    <cfRule type="cellIs" dxfId="330" priority="324" operator="greaterThan">
      <formula>$F183</formula>
    </cfRule>
  </conditionalFormatting>
  <conditionalFormatting sqref="G184">
    <cfRule type="cellIs" dxfId="329" priority="323" operator="greaterThan">
      <formula>$F184</formula>
    </cfRule>
  </conditionalFormatting>
  <conditionalFormatting sqref="G185">
    <cfRule type="cellIs" dxfId="328" priority="322" operator="greaterThan">
      <formula>$F185</formula>
    </cfRule>
  </conditionalFormatting>
  <conditionalFormatting sqref="G186">
    <cfRule type="cellIs" dxfId="327" priority="321" operator="greaterThan">
      <formula>$F186</formula>
    </cfRule>
  </conditionalFormatting>
  <conditionalFormatting sqref="G187">
    <cfRule type="cellIs" dxfId="326" priority="320" operator="greaterThan">
      <formula>$F187</formula>
    </cfRule>
  </conditionalFormatting>
  <conditionalFormatting sqref="G188">
    <cfRule type="cellIs" dxfId="325" priority="319" operator="greaterThan">
      <formula>$F188</formula>
    </cfRule>
  </conditionalFormatting>
  <conditionalFormatting sqref="G189">
    <cfRule type="cellIs" dxfId="324" priority="318" operator="greaterThan">
      <formula>$F189</formula>
    </cfRule>
  </conditionalFormatting>
  <conditionalFormatting sqref="G190">
    <cfRule type="cellIs" dxfId="323" priority="317" operator="greaterThan">
      <formula>$F190</formula>
    </cfRule>
  </conditionalFormatting>
  <conditionalFormatting sqref="G191">
    <cfRule type="cellIs" dxfId="322" priority="316" operator="greaterThan">
      <formula>$F191</formula>
    </cfRule>
  </conditionalFormatting>
  <conditionalFormatting sqref="G192">
    <cfRule type="cellIs" dxfId="321" priority="315" operator="greaterThan">
      <formula>$F192</formula>
    </cfRule>
  </conditionalFormatting>
  <conditionalFormatting sqref="G193">
    <cfRule type="cellIs" dxfId="320" priority="314" operator="greaterThan">
      <formula>$F193</formula>
    </cfRule>
  </conditionalFormatting>
  <conditionalFormatting sqref="G194">
    <cfRule type="cellIs" dxfId="319" priority="313" operator="greaterThan">
      <formula>$F194</formula>
    </cfRule>
  </conditionalFormatting>
  <conditionalFormatting sqref="G195">
    <cfRule type="cellIs" dxfId="318" priority="312" operator="greaterThan">
      <formula>$F195</formula>
    </cfRule>
  </conditionalFormatting>
  <conditionalFormatting sqref="G196">
    <cfRule type="cellIs" dxfId="317" priority="311" operator="greaterThan">
      <formula>$F196</formula>
    </cfRule>
  </conditionalFormatting>
  <conditionalFormatting sqref="G197">
    <cfRule type="cellIs" dxfId="316" priority="310" operator="greaterThan">
      <formula>$F197</formula>
    </cfRule>
  </conditionalFormatting>
  <conditionalFormatting sqref="G198">
    <cfRule type="cellIs" dxfId="315" priority="309" operator="greaterThan">
      <formula>$F198</formula>
    </cfRule>
  </conditionalFormatting>
  <conditionalFormatting sqref="G199">
    <cfRule type="cellIs" dxfId="314" priority="308" operator="greaterThan">
      <formula>$F199</formula>
    </cfRule>
  </conditionalFormatting>
  <conditionalFormatting sqref="G200">
    <cfRule type="cellIs" dxfId="313" priority="307" operator="greaterThan">
      <formula>$F200</formula>
    </cfRule>
  </conditionalFormatting>
  <conditionalFormatting sqref="G201">
    <cfRule type="cellIs" dxfId="312" priority="306" operator="greaterThan">
      <formula>$F201</formula>
    </cfRule>
  </conditionalFormatting>
  <conditionalFormatting sqref="G202">
    <cfRule type="cellIs" dxfId="311" priority="305" operator="greaterThan">
      <formula>$F202</formula>
    </cfRule>
  </conditionalFormatting>
  <conditionalFormatting sqref="G203">
    <cfRule type="cellIs" dxfId="310" priority="304" operator="greaterThan">
      <formula>$F203</formula>
    </cfRule>
  </conditionalFormatting>
  <conditionalFormatting sqref="G204">
    <cfRule type="cellIs" dxfId="309" priority="303" operator="greaterThan">
      <formula>$F204</formula>
    </cfRule>
  </conditionalFormatting>
  <conditionalFormatting sqref="G205">
    <cfRule type="cellIs" dxfId="308" priority="302" operator="greaterThan">
      <formula>$F205</formula>
    </cfRule>
  </conditionalFormatting>
  <conditionalFormatting sqref="G206">
    <cfRule type="cellIs" dxfId="307" priority="301" operator="greaterThan">
      <formula>$F206</formula>
    </cfRule>
  </conditionalFormatting>
  <conditionalFormatting sqref="G207">
    <cfRule type="cellIs" dxfId="306" priority="300" operator="greaterThan">
      <formula>$F207</formula>
    </cfRule>
  </conditionalFormatting>
  <conditionalFormatting sqref="G208">
    <cfRule type="cellIs" dxfId="305" priority="299" operator="greaterThan">
      <formula>$F208</formula>
    </cfRule>
  </conditionalFormatting>
  <conditionalFormatting sqref="G209">
    <cfRule type="cellIs" dxfId="304" priority="298" operator="greaterThan">
      <formula>$F209</formula>
    </cfRule>
  </conditionalFormatting>
  <conditionalFormatting sqref="G210">
    <cfRule type="cellIs" dxfId="303" priority="297" operator="greaterThan">
      <formula>$F210</formula>
    </cfRule>
  </conditionalFormatting>
  <conditionalFormatting sqref="G211">
    <cfRule type="cellIs" dxfId="302" priority="296" operator="greaterThan">
      <formula>$F211</formula>
    </cfRule>
  </conditionalFormatting>
  <conditionalFormatting sqref="G212">
    <cfRule type="cellIs" dxfId="301" priority="295" operator="greaterThan">
      <formula>$F212</formula>
    </cfRule>
  </conditionalFormatting>
  <conditionalFormatting sqref="G213">
    <cfRule type="cellIs" dxfId="300" priority="294" operator="greaterThan">
      <formula>$F213</formula>
    </cfRule>
  </conditionalFormatting>
  <conditionalFormatting sqref="G214">
    <cfRule type="cellIs" dxfId="299" priority="293" operator="greaterThan">
      <formula>$F214</formula>
    </cfRule>
  </conditionalFormatting>
  <conditionalFormatting sqref="G215">
    <cfRule type="cellIs" dxfId="298" priority="292" operator="greaterThan">
      <formula>$F215</formula>
    </cfRule>
  </conditionalFormatting>
  <conditionalFormatting sqref="G216">
    <cfRule type="cellIs" dxfId="297" priority="291" operator="greaterThan">
      <formula>$F216</formula>
    </cfRule>
  </conditionalFormatting>
  <conditionalFormatting sqref="G217">
    <cfRule type="cellIs" dxfId="296" priority="290" operator="greaterThan">
      <formula>$F217</formula>
    </cfRule>
  </conditionalFormatting>
  <conditionalFormatting sqref="G218">
    <cfRule type="cellIs" dxfId="295" priority="289" operator="greaterThan">
      <formula>$F218</formula>
    </cfRule>
  </conditionalFormatting>
  <conditionalFormatting sqref="G219">
    <cfRule type="cellIs" dxfId="294" priority="288" operator="greaterThan">
      <formula>$F219</formula>
    </cfRule>
  </conditionalFormatting>
  <conditionalFormatting sqref="G220">
    <cfRule type="cellIs" dxfId="293" priority="287" operator="greaterThan">
      <formula>$F220</formula>
    </cfRule>
  </conditionalFormatting>
  <conditionalFormatting sqref="G221">
    <cfRule type="cellIs" dxfId="292" priority="286" operator="greaterThan">
      <formula>$F221</formula>
    </cfRule>
  </conditionalFormatting>
  <conditionalFormatting sqref="G222">
    <cfRule type="cellIs" dxfId="291" priority="285" operator="greaterThan">
      <formula>$F222</formula>
    </cfRule>
  </conditionalFormatting>
  <conditionalFormatting sqref="G223">
    <cfRule type="cellIs" dxfId="290" priority="284" operator="greaterThan">
      <formula>$F223</formula>
    </cfRule>
  </conditionalFormatting>
  <conditionalFormatting sqref="G224">
    <cfRule type="cellIs" dxfId="289" priority="283" operator="greaterThan">
      <formula>$F224</formula>
    </cfRule>
  </conditionalFormatting>
  <conditionalFormatting sqref="G225">
    <cfRule type="cellIs" dxfId="288" priority="282" operator="greaterThan">
      <formula>$F225</formula>
    </cfRule>
  </conditionalFormatting>
  <conditionalFormatting sqref="G226">
    <cfRule type="cellIs" dxfId="287" priority="281" operator="greaterThan">
      <formula>$F226</formula>
    </cfRule>
  </conditionalFormatting>
  <conditionalFormatting sqref="G227">
    <cfRule type="cellIs" dxfId="286" priority="280" operator="greaterThan">
      <formula>$F227</formula>
    </cfRule>
  </conditionalFormatting>
  <conditionalFormatting sqref="G228">
    <cfRule type="cellIs" dxfId="285" priority="279" operator="greaterThan">
      <formula>$F228</formula>
    </cfRule>
  </conditionalFormatting>
  <conditionalFormatting sqref="G229">
    <cfRule type="cellIs" dxfId="284" priority="278" operator="greaterThan">
      <formula>$F229</formula>
    </cfRule>
  </conditionalFormatting>
  <conditionalFormatting sqref="G230">
    <cfRule type="cellIs" dxfId="283" priority="277" operator="greaterThan">
      <formula>$F230</formula>
    </cfRule>
  </conditionalFormatting>
  <conditionalFormatting sqref="G231">
    <cfRule type="cellIs" dxfId="282" priority="276" operator="greaterThan">
      <formula>$F231</formula>
    </cfRule>
  </conditionalFormatting>
  <conditionalFormatting sqref="G232">
    <cfRule type="cellIs" dxfId="281" priority="275" operator="greaterThan">
      <formula>$F232</formula>
    </cfRule>
  </conditionalFormatting>
  <conditionalFormatting sqref="G233">
    <cfRule type="cellIs" dxfId="280" priority="274" operator="greaterThan">
      <formula>$F233</formula>
    </cfRule>
  </conditionalFormatting>
  <conditionalFormatting sqref="G234">
    <cfRule type="cellIs" dxfId="279" priority="273" operator="greaterThan">
      <formula>$F234</formula>
    </cfRule>
  </conditionalFormatting>
  <conditionalFormatting sqref="G235">
    <cfRule type="cellIs" dxfId="278" priority="272" operator="greaterThan">
      <formula>$F235</formula>
    </cfRule>
  </conditionalFormatting>
  <conditionalFormatting sqref="G236">
    <cfRule type="cellIs" dxfId="277" priority="271" operator="greaterThan">
      <formula>$F236</formula>
    </cfRule>
  </conditionalFormatting>
  <conditionalFormatting sqref="G237">
    <cfRule type="cellIs" dxfId="276" priority="270" operator="greaterThan">
      <formula>$F237</formula>
    </cfRule>
  </conditionalFormatting>
  <conditionalFormatting sqref="G238">
    <cfRule type="cellIs" dxfId="275" priority="269" operator="greaterThan">
      <formula>$F238</formula>
    </cfRule>
  </conditionalFormatting>
  <conditionalFormatting sqref="G239">
    <cfRule type="cellIs" dxfId="274" priority="268" operator="greaterThan">
      <formula>$F239</formula>
    </cfRule>
  </conditionalFormatting>
  <conditionalFormatting sqref="G240">
    <cfRule type="cellIs" dxfId="273" priority="267" operator="greaterThan">
      <formula>$F240</formula>
    </cfRule>
  </conditionalFormatting>
  <conditionalFormatting sqref="G241">
    <cfRule type="cellIs" dxfId="272" priority="266" operator="greaterThan">
      <formula>$F241</formula>
    </cfRule>
  </conditionalFormatting>
  <conditionalFormatting sqref="G242">
    <cfRule type="cellIs" dxfId="271" priority="265" operator="greaterThan">
      <formula>$F242</formula>
    </cfRule>
  </conditionalFormatting>
  <conditionalFormatting sqref="G243">
    <cfRule type="cellIs" dxfId="270" priority="264" operator="greaterThan">
      <formula>$F243</formula>
    </cfRule>
  </conditionalFormatting>
  <conditionalFormatting sqref="G244">
    <cfRule type="cellIs" dxfId="269" priority="263" operator="greaterThan">
      <formula>$F244</formula>
    </cfRule>
  </conditionalFormatting>
  <conditionalFormatting sqref="G245">
    <cfRule type="cellIs" dxfId="268" priority="262" operator="greaterThan">
      <formula>$F245</formula>
    </cfRule>
  </conditionalFormatting>
  <conditionalFormatting sqref="G246">
    <cfRule type="cellIs" dxfId="267" priority="261" operator="greaterThan">
      <formula>$F246</formula>
    </cfRule>
  </conditionalFormatting>
  <conditionalFormatting sqref="G247">
    <cfRule type="cellIs" dxfId="266" priority="260" operator="greaterThan">
      <formula>$F247</formula>
    </cfRule>
  </conditionalFormatting>
  <conditionalFormatting sqref="G248">
    <cfRule type="cellIs" dxfId="265" priority="259" operator="greaterThan">
      <formula>$F248</formula>
    </cfRule>
  </conditionalFormatting>
  <conditionalFormatting sqref="G249">
    <cfRule type="cellIs" dxfId="264" priority="258" operator="greaterThan">
      <formula>$F249</formula>
    </cfRule>
  </conditionalFormatting>
  <conditionalFormatting sqref="G250">
    <cfRule type="cellIs" dxfId="263" priority="257" operator="greaterThan">
      <formula>$F250</formula>
    </cfRule>
  </conditionalFormatting>
  <conditionalFormatting sqref="G251">
    <cfRule type="cellIs" dxfId="262" priority="256" operator="greaterThan">
      <formula>$F251</formula>
    </cfRule>
  </conditionalFormatting>
  <conditionalFormatting sqref="G252">
    <cfRule type="cellIs" dxfId="261" priority="255" operator="greaterThan">
      <formula>$F252</formula>
    </cfRule>
  </conditionalFormatting>
  <conditionalFormatting sqref="G253">
    <cfRule type="cellIs" dxfId="260" priority="254" operator="greaterThan">
      <formula>$F253</formula>
    </cfRule>
  </conditionalFormatting>
  <conditionalFormatting sqref="G254">
    <cfRule type="cellIs" dxfId="259" priority="253" operator="greaterThan">
      <formula>$F254</formula>
    </cfRule>
  </conditionalFormatting>
  <conditionalFormatting sqref="G255">
    <cfRule type="cellIs" dxfId="258" priority="252" operator="greaterThan">
      <formula>$F255</formula>
    </cfRule>
  </conditionalFormatting>
  <conditionalFormatting sqref="G256">
    <cfRule type="cellIs" dxfId="257" priority="251" operator="greaterThan">
      <formula>$F256</formula>
    </cfRule>
  </conditionalFormatting>
  <conditionalFormatting sqref="G257">
    <cfRule type="cellIs" dxfId="256" priority="250" operator="greaterThan">
      <formula>$F257</formula>
    </cfRule>
  </conditionalFormatting>
  <conditionalFormatting sqref="G258">
    <cfRule type="cellIs" dxfId="255" priority="249" operator="greaterThan">
      <formula>$F258</formula>
    </cfRule>
  </conditionalFormatting>
  <conditionalFormatting sqref="G259">
    <cfRule type="cellIs" dxfId="254" priority="248" operator="greaterThan">
      <formula>$F259</formula>
    </cfRule>
  </conditionalFormatting>
  <conditionalFormatting sqref="G260">
    <cfRule type="cellIs" dxfId="253" priority="247" operator="greaterThan">
      <formula>$F260</formula>
    </cfRule>
  </conditionalFormatting>
  <conditionalFormatting sqref="G261">
    <cfRule type="cellIs" dxfId="252" priority="246" operator="greaterThan">
      <formula>$F261</formula>
    </cfRule>
  </conditionalFormatting>
  <conditionalFormatting sqref="G262">
    <cfRule type="cellIs" dxfId="251" priority="245" operator="greaterThan">
      <formula>$F262</formula>
    </cfRule>
  </conditionalFormatting>
  <conditionalFormatting sqref="G263">
    <cfRule type="cellIs" dxfId="250" priority="244" operator="greaterThan">
      <formula>$F263</formula>
    </cfRule>
  </conditionalFormatting>
  <conditionalFormatting sqref="G264">
    <cfRule type="cellIs" dxfId="249" priority="243" operator="greaterThan">
      <formula>$F264</formula>
    </cfRule>
  </conditionalFormatting>
  <conditionalFormatting sqref="G265">
    <cfRule type="cellIs" dxfId="248" priority="242" operator="greaterThan">
      <formula>$F265</formula>
    </cfRule>
  </conditionalFormatting>
  <conditionalFormatting sqref="G266">
    <cfRule type="cellIs" dxfId="247" priority="241" operator="greaterThan">
      <formula>$F266</formula>
    </cfRule>
  </conditionalFormatting>
  <conditionalFormatting sqref="G267">
    <cfRule type="cellIs" dxfId="246" priority="240" operator="greaterThan">
      <formula>$F267</formula>
    </cfRule>
  </conditionalFormatting>
  <conditionalFormatting sqref="G268">
    <cfRule type="cellIs" dxfId="245" priority="239" operator="greaterThan">
      <formula>$F268</formula>
    </cfRule>
  </conditionalFormatting>
  <conditionalFormatting sqref="G269">
    <cfRule type="cellIs" dxfId="244" priority="238" operator="greaterThan">
      <formula>$F269</formula>
    </cfRule>
  </conditionalFormatting>
  <conditionalFormatting sqref="G270">
    <cfRule type="cellIs" dxfId="243" priority="237" operator="greaterThan">
      <formula>$F270</formula>
    </cfRule>
  </conditionalFormatting>
  <conditionalFormatting sqref="G271">
    <cfRule type="cellIs" dxfId="242" priority="236" operator="greaterThan">
      <formula>$F271</formula>
    </cfRule>
  </conditionalFormatting>
  <conditionalFormatting sqref="G272">
    <cfRule type="cellIs" dxfId="241" priority="235" operator="greaterThan">
      <formula>$F272</formula>
    </cfRule>
  </conditionalFormatting>
  <conditionalFormatting sqref="G273">
    <cfRule type="cellIs" dxfId="240" priority="234" operator="greaterThan">
      <formula>$F273</formula>
    </cfRule>
  </conditionalFormatting>
  <conditionalFormatting sqref="G274">
    <cfRule type="cellIs" dxfId="239" priority="233" operator="greaterThan">
      <formula>$F274</formula>
    </cfRule>
  </conditionalFormatting>
  <conditionalFormatting sqref="G275">
    <cfRule type="cellIs" dxfId="238" priority="232" operator="greaterThan">
      <formula>$F275</formula>
    </cfRule>
  </conditionalFormatting>
  <conditionalFormatting sqref="G276">
    <cfRule type="cellIs" dxfId="237" priority="231" operator="greaterThan">
      <formula>$F276</formula>
    </cfRule>
  </conditionalFormatting>
  <conditionalFormatting sqref="G277">
    <cfRule type="cellIs" dxfId="236" priority="230" operator="greaterThan">
      <formula>$F277</formula>
    </cfRule>
  </conditionalFormatting>
  <conditionalFormatting sqref="G278">
    <cfRule type="cellIs" dxfId="235" priority="229" operator="greaterThan">
      <formula>$F278</formula>
    </cfRule>
  </conditionalFormatting>
  <conditionalFormatting sqref="G279">
    <cfRule type="cellIs" dxfId="234" priority="228" operator="greaterThan">
      <formula>$F279</formula>
    </cfRule>
  </conditionalFormatting>
  <conditionalFormatting sqref="G280">
    <cfRule type="cellIs" dxfId="233" priority="227" operator="greaterThan">
      <formula>$F280</formula>
    </cfRule>
  </conditionalFormatting>
  <conditionalFormatting sqref="G281">
    <cfRule type="cellIs" dxfId="232" priority="226" operator="greaterThan">
      <formula>$F281</formula>
    </cfRule>
  </conditionalFormatting>
  <conditionalFormatting sqref="G282">
    <cfRule type="cellIs" dxfId="231" priority="225" operator="greaterThan">
      <formula>$F282</formula>
    </cfRule>
  </conditionalFormatting>
  <conditionalFormatting sqref="G283">
    <cfRule type="cellIs" dxfId="230" priority="224" operator="greaterThan">
      <formula>$F283</formula>
    </cfRule>
  </conditionalFormatting>
  <conditionalFormatting sqref="G284">
    <cfRule type="cellIs" dxfId="229" priority="223" operator="greaterThan">
      <formula>$F284</formula>
    </cfRule>
  </conditionalFormatting>
  <conditionalFormatting sqref="G285">
    <cfRule type="cellIs" dxfId="228" priority="222" operator="greaterThan">
      <formula>$F285</formula>
    </cfRule>
  </conditionalFormatting>
  <conditionalFormatting sqref="G286">
    <cfRule type="cellIs" dxfId="227" priority="221" operator="greaterThan">
      <formula>$F286</formula>
    </cfRule>
  </conditionalFormatting>
  <conditionalFormatting sqref="G287">
    <cfRule type="cellIs" dxfId="226" priority="220" operator="greaterThan">
      <formula>$F287</formula>
    </cfRule>
  </conditionalFormatting>
  <conditionalFormatting sqref="G288">
    <cfRule type="cellIs" dxfId="225" priority="219" operator="greaterThan">
      <formula>$F288</formula>
    </cfRule>
  </conditionalFormatting>
  <conditionalFormatting sqref="G289">
    <cfRule type="cellIs" dxfId="224" priority="218" operator="greaterThan">
      <formula>$F289</formula>
    </cfRule>
  </conditionalFormatting>
  <conditionalFormatting sqref="G290">
    <cfRule type="cellIs" dxfId="223" priority="217" operator="greaterThan">
      <formula>$F290</formula>
    </cfRule>
  </conditionalFormatting>
  <conditionalFormatting sqref="G291">
    <cfRule type="cellIs" dxfId="222" priority="216" operator="greaterThan">
      <formula>$F291</formula>
    </cfRule>
  </conditionalFormatting>
  <conditionalFormatting sqref="G292">
    <cfRule type="cellIs" dxfId="221" priority="215" operator="greaterThan">
      <formula>$F292</formula>
    </cfRule>
  </conditionalFormatting>
  <conditionalFormatting sqref="G293">
    <cfRule type="cellIs" dxfId="220" priority="214" operator="greaterThan">
      <formula>$F293</formula>
    </cfRule>
  </conditionalFormatting>
  <conditionalFormatting sqref="G294">
    <cfRule type="cellIs" dxfId="219" priority="213" operator="greaterThan">
      <formula>$F294</formula>
    </cfRule>
  </conditionalFormatting>
  <conditionalFormatting sqref="G295">
    <cfRule type="cellIs" dxfId="218" priority="212" operator="greaterThan">
      <formula>$F295</formula>
    </cfRule>
  </conditionalFormatting>
  <conditionalFormatting sqref="G296">
    <cfRule type="cellIs" dxfId="217" priority="211" operator="greaterThan">
      <formula>$F296</formula>
    </cfRule>
  </conditionalFormatting>
  <conditionalFormatting sqref="G297">
    <cfRule type="cellIs" dxfId="216" priority="210" operator="greaterThan">
      <formula>$F297</formula>
    </cfRule>
  </conditionalFormatting>
  <conditionalFormatting sqref="G298">
    <cfRule type="cellIs" dxfId="215" priority="209" operator="greaterThan">
      <formula>$F298</formula>
    </cfRule>
  </conditionalFormatting>
  <conditionalFormatting sqref="G299">
    <cfRule type="cellIs" dxfId="214" priority="208" operator="greaterThan">
      <formula>$F299</formula>
    </cfRule>
  </conditionalFormatting>
  <conditionalFormatting sqref="G300">
    <cfRule type="cellIs" dxfId="213" priority="207" operator="greaterThan">
      <formula>$F300</formula>
    </cfRule>
  </conditionalFormatting>
  <conditionalFormatting sqref="G301">
    <cfRule type="cellIs" dxfId="212" priority="206" operator="greaterThan">
      <formula>$F301</formula>
    </cfRule>
  </conditionalFormatting>
  <conditionalFormatting sqref="G302">
    <cfRule type="cellIs" dxfId="211" priority="205" operator="greaterThan">
      <formula>$F302</formula>
    </cfRule>
  </conditionalFormatting>
  <conditionalFormatting sqref="G303">
    <cfRule type="cellIs" dxfId="210" priority="204" operator="greaterThan">
      <formula>$F303</formula>
    </cfRule>
  </conditionalFormatting>
  <conditionalFormatting sqref="G304">
    <cfRule type="cellIs" dxfId="209" priority="203" operator="greaterThan">
      <formula>$F304</formula>
    </cfRule>
  </conditionalFormatting>
  <conditionalFormatting sqref="G305">
    <cfRule type="cellIs" dxfId="208" priority="202" operator="greaterThan">
      <formula>$F305</formula>
    </cfRule>
  </conditionalFormatting>
  <conditionalFormatting sqref="G306">
    <cfRule type="cellIs" dxfId="207" priority="201" operator="greaterThan">
      <formula>$F306</formula>
    </cfRule>
  </conditionalFormatting>
  <conditionalFormatting sqref="G307">
    <cfRule type="cellIs" dxfId="206" priority="200" operator="greaterThan">
      <formula>$F307</formula>
    </cfRule>
  </conditionalFormatting>
  <conditionalFormatting sqref="G308">
    <cfRule type="cellIs" dxfId="205" priority="199" operator="greaterThan">
      <formula>$F308</formula>
    </cfRule>
  </conditionalFormatting>
  <conditionalFormatting sqref="G309">
    <cfRule type="cellIs" dxfId="204" priority="198" operator="greaterThan">
      <formula>$F309</formula>
    </cfRule>
  </conditionalFormatting>
  <conditionalFormatting sqref="G310">
    <cfRule type="cellIs" dxfId="203" priority="197" operator="greaterThan">
      <formula>$F310</formula>
    </cfRule>
  </conditionalFormatting>
  <conditionalFormatting sqref="G311">
    <cfRule type="cellIs" dxfId="202" priority="196" operator="greaterThan">
      <formula>$F311</formula>
    </cfRule>
  </conditionalFormatting>
  <conditionalFormatting sqref="G312">
    <cfRule type="cellIs" dxfId="201" priority="195" operator="greaterThan">
      <formula>$F312</formula>
    </cfRule>
  </conditionalFormatting>
  <conditionalFormatting sqref="G313">
    <cfRule type="cellIs" dxfId="200" priority="194" operator="greaterThan">
      <formula>$F313</formula>
    </cfRule>
  </conditionalFormatting>
  <conditionalFormatting sqref="G314">
    <cfRule type="cellIs" dxfId="199" priority="193" operator="greaterThan">
      <formula>$F314</formula>
    </cfRule>
  </conditionalFormatting>
  <conditionalFormatting sqref="G315">
    <cfRule type="cellIs" dxfId="198" priority="192" operator="greaterThan">
      <formula>$F315</formula>
    </cfRule>
  </conditionalFormatting>
  <conditionalFormatting sqref="G316">
    <cfRule type="cellIs" dxfId="197" priority="191" operator="greaterThan">
      <formula>$F316</formula>
    </cfRule>
  </conditionalFormatting>
  <conditionalFormatting sqref="G317">
    <cfRule type="cellIs" dxfId="196" priority="190" operator="greaterThan">
      <formula>$F317</formula>
    </cfRule>
  </conditionalFormatting>
  <conditionalFormatting sqref="G318">
    <cfRule type="cellIs" dxfId="195" priority="189" operator="greaterThan">
      <formula>$F318</formula>
    </cfRule>
  </conditionalFormatting>
  <conditionalFormatting sqref="G319">
    <cfRule type="cellIs" dxfId="194" priority="188" operator="greaterThan">
      <formula>$F319</formula>
    </cfRule>
  </conditionalFormatting>
  <conditionalFormatting sqref="G320">
    <cfRule type="cellIs" dxfId="193" priority="187" operator="greaterThan">
      <formula>$F320</formula>
    </cfRule>
  </conditionalFormatting>
  <conditionalFormatting sqref="G321">
    <cfRule type="cellIs" dxfId="192" priority="186" operator="greaterThan">
      <formula>$F321</formula>
    </cfRule>
  </conditionalFormatting>
  <conditionalFormatting sqref="G322">
    <cfRule type="cellIs" dxfId="191" priority="185" operator="greaterThan">
      <formula>$F322</formula>
    </cfRule>
  </conditionalFormatting>
  <conditionalFormatting sqref="G323">
    <cfRule type="cellIs" dxfId="190" priority="184" operator="greaterThan">
      <formula>$F323</formula>
    </cfRule>
  </conditionalFormatting>
  <conditionalFormatting sqref="G324">
    <cfRule type="cellIs" dxfId="189" priority="183" operator="greaterThan">
      <formula>$F324</formula>
    </cfRule>
  </conditionalFormatting>
  <conditionalFormatting sqref="G325">
    <cfRule type="cellIs" dxfId="188" priority="182" operator="greaterThan">
      <formula>$F325</formula>
    </cfRule>
  </conditionalFormatting>
  <conditionalFormatting sqref="G326">
    <cfRule type="cellIs" dxfId="187" priority="181" operator="greaterThan">
      <formula>$F326</formula>
    </cfRule>
  </conditionalFormatting>
  <conditionalFormatting sqref="G327">
    <cfRule type="cellIs" dxfId="186" priority="180" operator="greaterThan">
      <formula>$F327</formula>
    </cfRule>
  </conditionalFormatting>
  <conditionalFormatting sqref="G328">
    <cfRule type="cellIs" dxfId="185" priority="179" operator="greaterThan">
      <formula>$F328</formula>
    </cfRule>
  </conditionalFormatting>
  <conditionalFormatting sqref="G329">
    <cfRule type="cellIs" dxfId="184" priority="178" operator="greaterThan">
      <formula>$F329</formula>
    </cfRule>
  </conditionalFormatting>
  <conditionalFormatting sqref="G330">
    <cfRule type="cellIs" dxfId="183" priority="177" operator="greaterThan">
      <formula>$F330</formula>
    </cfRule>
  </conditionalFormatting>
  <conditionalFormatting sqref="G331">
    <cfRule type="cellIs" dxfId="182" priority="176" operator="greaterThan">
      <formula>$F331</formula>
    </cfRule>
  </conditionalFormatting>
  <conditionalFormatting sqref="G332">
    <cfRule type="cellIs" dxfId="181" priority="175" operator="greaterThan">
      <formula>$F332</formula>
    </cfRule>
  </conditionalFormatting>
  <conditionalFormatting sqref="G333">
    <cfRule type="cellIs" dxfId="180" priority="174" operator="greaterThan">
      <formula>$F333</formula>
    </cfRule>
  </conditionalFormatting>
  <conditionalFormatting sqref="G334">
    <cfRule type="cellIs" dxfId="179" priority="173" operator="greaterThan">
      <formula>$F334</formula>
    </cfRule>
  </conditionalFormatting>
  <conditionalFormatting sqref="G335">
    <cfRule type="cellIs" dxfId="178" priority="172" operator="greaterThan">
      <formula>$F335</formula>
    </cfRule>
  </conditionalFormatting>
  <conditionalFormatting sqref="G336">
    <cfRule type="cellIs" dxfId="177" priority="171" operator="greaterThan">
      <formula>$F336</formula>
    </cfRule>
  </conditionalFormatting>
  <conditionalFormatting sqref="G337">
    <cfRule type="cellIs" dxfId="176" priority="170" operator="greaterThan">
      <formula>$F337</formula>
    </cfRule>
  </conditionalFormatting>
  <conditionalFormatting sqref="G338">
    <cfRule type="cellIs" dxfId="175" priority="169" operator="greaterThan">
      <formula>$F338</formula>
    </cfRule>
  </conditionalFormatting>
  <conditionalFormatting sqref="G339">
    <cfRule type="cellIs" dxfId="174" priority="168" operator="greaterThan">
      <formula>$F339</formula>
    </cfRule>
  </conditionalFormatting>
  <conditionalFormatting sqref="G340">
    <cfRule type="cellIs" dxfId="173" priority="167" operator="greaterThan">
      <formula>$F340</formula>
    </cfRule>
  </conditionalFormatting>
  <conditionalFormatting sqref="G341">
    <cfRule type="cellIs" dxfId="172" priority="166" operator="greaterThan">
      <formula>$F341</formula>
    </cfRule>
  </conditionalFormatting>
  <conditionalFormatting sqref="G342">
    <cfRule type="cellIs" dxfId="171" priority="165" operator="greaterThan">
      <formula>$F342</formula>
    </cfRule>
  </conditionalFormatting>
  <conditionalFormatting sqref="G343">
    <cfRule type="cellIs" dxfId="170" priority="164" operator="greaterThan">
      <formula>$F343</formula>
    </cfRule>
  </conditionalFormatting>
  <conditionalFormatting sqref="G344">
    <cfRule type="cellIs" dxfId="169" priority="163" operator="greaterThan">
      <formula>$F344</formula>
    </cfRule>
  </conditionalFormatting>
  <conditionalFormatting sqref="G345">
    <cfRule type="cellIs" dxfId="168" priority="162" operator="greaterThan">
      <formula>$F345</formula>
    </cfRule>
  </conditionalFormatting>
  <conditionalFormatting sqref="G346">
    <cfRule type="cellIs" dxfId="167" priority="161" operator="greaterThan">
      <formula>$F346</formula>
    </cfRule>
  </conditionalFormatting>
  <conditionalFormatting sqref="G347">
    <cfRule type="cellIs" dxfId="166" priority="160" operator="greaterThan">
      <formula>$F347</formula>
    </cfRule>
  </conditionalFormatting>
  <conditionalFormatting sqref="G348">
    <cfRule type="cellIs" dxfId="165" priority="159" operator="greaterThan">
      <formula>$F348</formula>
    </cfRule>
  </conditionalFormatting>
  <conditionalFormatting sqref="G349">
    <cfRule type="cellIs" dxfId="164" priority="158" operator="greaterThan">
      <formula>$F349</formula>
    </cfRule>
  </conditionalFormatting>
  <conditionalFormatting sqref="G350">
    <cfRule type="cellIs" dxfId="163" priority="157" operator="greaterThan">
      <formula>$F350</formula>
    </cfRule>
  </conditionalFormatting>
  <conditionalFormatting sqref="G351">
    <cfRule type="cellIs" dxfId="162" priority="156" operator="greaterThan">
      <formula>$F351</formula>
    </cfRule>
  </conditionalFormatting>
  <conditionalFormatting sqref="G352">
    <cfRule type="cellIs" dxfId="161" priority="155" operator="greaterThan">
      <formula>$F352</formula>
    </cfRule>
  </conditionalFormatting>
  <conditionalFormatting sqref="G353">
    <cfRule type="cellIs" dxfId="160" priority="154" operator="greaterThan">
      <formula>$F353</formula>
    </cfRule>
  </conditionalFormatting>
  <conditionalFormatting sqref="G354">
    <cfRule type="cellIs" dxfId="159" priority="153" operator="greaterThan">
      <formula>$F354</formula>
    </cfRule>
  </conditionalFormatting>
  <conditionalFormatting sqref="G355">
    <cfRule type="cellIs" dxfId="158" priority="152" operator="greaterThan">
      <formula>$F355</formula>
    </cfRule>
  </conditionalFormatting>
  <conditionalFormatting sqref="G356">
    <cfRule type="cellIs" dxfId="157" priority="151" operator="greaterThan">
      <formula>$F356</formula>
    </cfRule>
  </conditionalFormatting>
  <conditionalFormatting sqref="G357">
    <cfRule type="cellIs" dxfId="156" priority="150" operator="greaterThan">
      <formula>$F357</formula>
    </cfRule>
  </conditionalFormatting>
  <conditionalFormatting sqref="G358">
    <cfRule type="cellIs" dxfId="155" priority="149" operator="greaterThan">
      <formula>$F358</formula>
    </cfRule>
  </conditionalFormatting>
  <conditionalFormatting sqref="G359">
    <cfRule type="cellIs" dxfId="154" priority="148" operator="greaterThan">
      <formula>$F359</formula>
    </cfRule>
  </conditionalFormatting>
  <conditionalFormatting sqref="G360">
    <cfRule type="cellIs" dxfId="153" priority="147" operator="greaterThan">
      <formula>$F360</formula>
    </cfRule>
  </conditionalFormatting>
  <conditionalFormatting sqref="G361">
    <cfRule type="cellIs" dxfId="152" priority="146" operator="greaterThan">
      <formula>$F361</formula>
    </cfRule>
  </conditionalFormatting>
  <conditionalFormatting sqref="G362">
    <cfRule type="cellIs" dxfId="151" priority="145" operator="greaterThan">
      <formula>$F362</formula>
    </cfRule>
  </conditionalFormatting>
  <conditionalFormatting sqref="G363">
    <cfRule type="cellIs" dxfId="150" priority="144" operator="greaterThan">
      <formula>$F363</formula>
    </cfRule>
  </conditionalFormatting>
  <conditionalFormatting sqref="G364">
    <cfRule type="cellIs" dxfId="149" priority="143" operator="greaterThan">
      <formula>$F364</formula>
    </cfRule>
  </conditionalFormatting>
  <conditionalFormatting sqref="G365">
    <cfRule type="cellIs" dxfId="148" priority="142" operator="greaterThan">
      <formula>$F365</formula>
    </cfRule>
  </conditionalFormatting>
  <conditionalFormatting sqref="G366">
    <cfRule type="cellIs" dxfId="147" priority="141" operator="greaterThan">
      <formula>$F366</formula>
    </cfRule>
  </conditionalFormatting>
  <conditionalFormatting sqref="G367">
    <cfRule type="cellIs" dxfId="146" priority="140" operator="greaterThan">
      <formula>$F367</formula>
    </cfRule>
  </conditionalFormatting>
  <conditionalFormatting sqref="G368">
    <cfRule type="cellIs" dxfId="145" priority="139" operator="greaterThan">
      <formula>$F368</formula>
    </cfRule>
  </conditionalFormatting>
  <conditionalFormatting sqref="G369">
    <cfRule type="cellIs" dxfId="144" priority="138" operator="greaterThan">
      <formula>$F369</formula>
    </cfRule>
  </conditionalFormatting>
  <conditionalFormatting sqref="G370">
    <cfRule type="cellIs" dxfId="143" priority="137" operator="greaterThan">
      <formula>$F370</formula>
    </cfRule>
  </conditionalFormatting>
  <conditionalFormatting sqref="G371">
    <cfRule type="cellIs" dxfId="142" priority="136" operator="greaterThan">
      <formula>$F371</formula>
    </cfRule>
  </conditionalFormatting>
  <conditionalFormatting sqref="G372">
    <cfRule type="cellIs" dxfId="141" priority="135" operator="greaterThan">
      <formula>$F372</formula>
    </cfRule>
  </conditionalFormatting>
  <conditionalFormatting sqref="G373">
    <cfRule type="cellIs" dxfId="140" priority="134" operator="greaterThan">
      <formula>$F373</formula>
    </cfRule>
  </conditionalFormatting>
  <conditionalFormatting sqref="G374">
    <cfRule type="cellIs" dxfId="139" priority="133" operator="greaterThan">
      <formula>$F374</formula>
    </cfRule>
  </conditionalFormatting>
  <conditionalFormatting sqref="G375">
    <cfRule type="cellIs" dxfId="138" priority="132" operator="greaterThan">
      <formula>$F375</formula>
    </cfRule>
  </conditionalFormatting>
  <conditionalFormatting sqref="G376">
    <cfRule type="cellIs" dxfId="137" priority="131" operator="greaterThan">
      <formula>$F376</formula>
    </cfRule>
  </conditionalFormatting>
  <conditionalFormatting sqref="G377">
    <cfRule type="cellIs" dxfId="136" priority="130" operator="greaterThan">
      <formula>$F377</formula>
    </cfRule>
  </conditionalFormatting>
  <conditionalFormatting sqref="G378">
    <cfRule type="cellIs" dxfId="135" priority="129" operator="greaterThan">
      <formula>$F378</formula>
    </cfRule>
  </conditionalFormatting>
  <conditionalFormatting sqref="G379">
    <cfRule type="cellIs" dxfId="134" priority="128" operator="greaterThan">
      <formula>$F379</formula>
    </cfRule>
  </conditionalFormatting>
  <conditionalFormatting sqref="G380">
    <cfRule type="cellIs" dxfId="133" priority="127" operator="greaterThan">
      <formula>$F380</formula>
    </cfRule>
  </conditionalFormatting>
  <conditionalFormatting sqref="G381">
    <cfRule type="cellIs" dxfId="132" priority="126" operator="greaterThan">
      <formula>$F381</formula>
    </cfRule>
  </conditionalFormatting>
  <conditionalFormatting sqref="G382">
    <cfRule type="cellIs" dxfId="131" priority="125" operator="greaterThan">
      <formula>$F382</formula>
    </cfRule>
  </conditionalFormatting>
  <conditionalFormatting sqref="G383">
    <cfRule type="cellIs" dxfId="130" priority="124" operator="greaterThan">
      <formula>$F383</formula>
    </cfRule>
  </conditionalFormatting>
  <conditionalFormatting sqref="G384">
    <cfRule type="cellIs" dxfId="129" priority="123" operator="greaterThan">
      <formula>$F384</formula>
    </cfRule>
  </conditionalFormatting>
  <conditionalFormatting sqref="G385">
    <cfRule type="cellIs" dxfId="128" priority="122" operator="greaterThan">
      <formula>$F385</formula>
    </cfRule>
  </conditionalFormatting>
  <conditionalFormatting sqref="G386">
    <cfRule type="cellIs" dxfId="127" priority="121" operator="greaterThan">
      <formula>$F386</formula>
    </cfRule>
  </conditionalFormatting>
  <conditionalFormatting sqref="G387">
    <cfRule type="cellIs" dxfId="126" priority="120" operator="greaterThan">
      <formula>$F387</formula>
    </cfRule>
  </conditionalFormatting>
  <conditionalFormatting sqref="G388">
    <cfRule type="cellIs" dxfId="125" priority="119" operator="greaterThan">
      <formula>$F388</formula>
    </cfRule>
  </conditionalFormatting>
  <conditionalFormatting sqref="G389">
    <cfRule type="cellIs" dxfId="124" priority="118" operator="greaterThan">
      <formula>$F389</formula>
    </cfRule>
  </conditionalFormatting>
  <conditionalFormatting sqref="G390">
    <cfRule type="cellIs" dxfId="123" priority="117" operator="greaterThan">
      <formula>$F390</formula>
    </cfRule>
  </conditionalFormatting>
  <conditionalFormatting sqref="G391">
    <cfRule type="cellIs" dxfId="122" priority="116" operator="greaterThan">
      <formula>$F391</formula>
    </cfRule>
  </conditionalFormatting>
  <conditionalFormatting sqref="G392">
    <cfRule type="cellIs" dxfId="121" priority="115" operator="greaterThan">
      <formula>$F392</formula>
    </cfRule>
  </conditionalFormatting>
  <conditionalFormatting sqref="G393">
    <cfRule type="cellIs" dxfId="120" priority="114" operator="greaterThan">
      <formula>$F393</formula>
    </cfRule>
  </conditionalFormatting>
  <conditionalFormatting sqref="G394">
    <cfRule type="cellIs" dxfId="119" priority="113" operator="greaterThan">
      <formula>$F394</formula>
    </cfRule>
  </conditionalFormatting>
  <conditionalFormatting sqref="G395">
    <cfRule type="cellIs" dxfId="118" priority="112" operator="greaterThan">
      <formula>$F395</formula>
    </cfRule>
  </conditionalFormatting>
  <conditionalFormatting sqref="G396">
    <cfRule type="cellIs" dxfId="117" priority="111" operator="greaterThan">
      <formula>$F396</formula>
    </cfRule>
  </conditionalFormatting>
  <conditionalFormatting sqref="G397">
    <cfRule type="cellIs" dxfId="116" priority="110" operator="greaterThan">
      <formula>$F397</formula>
    </cfRule>
  </conditionalFormatting>
  <conditionalFormatting sqref="G398">
    <cfRule type="cellIs" dxfId="115" priority="109" operator="greaterThan">
      <formula>$F398</formula>
    </cfRule>
  </conditionalFormatting>
  <conditionalFormatting sqref="G399">
    <cfRule type="cellIs" dxfId="114" priority="108" operator="greaterThan">
      <formula>$F399</formula>
    </cfRule>
  </conditionalFormatting>
  <conditionalFormatting sqref="G400">
    <cfRule type="cellIs" dxfId="113" priority="107" operator="greaterThan">
      <formula>$F400</formula>
    </cfRule>
  </conditionalFormatting>
  <conditionalFormatting sqref="G401">
    <cfRule type="cellIs" dxfId="112" priority="106" operator="greaterThan">
      <formula>$F401</formula>
    </cfRule>
  </conditionalFormatting>
  <conditionalFormatting sqref="G402">
    <cfRule type="cellIs" dxfId="111" priority="105" operator="greaterThan">
      <formula>$F402</formula>
    </cfRule>
  </conditionalFormatting>
  <conditionalFormatting sqref="G403">
    <cfRule type="cellIs" dxfId="110" priority="104" operator="greaterThan">
      <formula>$F403</formula>
    </cfRule>
  </conditionalFormatting>
  <conditionalFormatting sqref="G404">
    <cfRule type="cellIs" dxfId="109" priority="103" operator="greaterThan">
      <formula>$F404</formula>
    </cfRule>
  </conditionalFormatting>
  <conditionalFormatting sqref="G405">
    <cfRule type="cellIs" dxfId="108" priority="102" operator="greaterThan">
      <formula>$F405</formula>
    </cfRule>
  </conditionalFormatting>
  <conditionalFormatting sqref="G406">
    <cfRule type="cellIs" dxfId="107" priority="101" operator="greaterThan">
      <formula>$F406</formula>
    </cfRule>
  </conditionalFormatting>
  <conditionalFormatting sqref="G407">
    <cfRule type="cellIs" dxfId="106" priority="100" operator="greaterThan">
      <formula>$F407</formula>
    </cfRule>
  </conditionalFormatting>
  <conditionalFormatting sqref="G408">
    <cfRule type="cellIs" dxfId="105" priority="99" operator="greaterThan">
      <formula>$F408</formula>
    </cfRule>
  </conditionalFormatting>
  <conditionalFormatting sqref="G409">
    <cfRule type="cellIs" dxfId="104" priority="98" operator="greaterThan">
      <formula>$F409</formula>
    </cfRule>
  </conditionalFormatting>
  <conditionalFormatting sqref="G410">
    <cfRule type="cellIs" dxfId="103" priority="97" operator="greaterThan">
      <formula>$F410</formula>
    </cfRule>
  </conditionalFormatting>
  <conditionalFormatting sqref="G411">
    <cfRule type="cellIs" dxfId="102" priority="96" operator="greaterThan">
      <formula>$F411</formula>
    </cfRule>
  </conditionalFormatting>
  <conditionalFormatting sqref="G412">
    <cfRule type="cellIs" dxfId="101" priority="95" operator="greaterThan">
      <formula>$F412</formula>
    </cfRule>
  </conditionalFormatting>
  <conditionalFormatting sqref="G413">
    <cfRule type="cellIs" dxfId="100" priority="94" operator="greaterThan">
      <formula>$F413</formula>
    </cfRule>
  </conditionalFormatting>
  <conditionalFormatting sqref="G414">
    <cfRule type="cellIs" dxfId="99" priority="93" operator="greaterThan">
      <formula>$F414</formula>
    </cfRule>
  </conditionalFormatting>
  <conditionalFormatting sqref="G415">
    <cfRule type="cellIs" dxfId="98" priority="92" operator="greaterThan">
      <formula>$F415</formula>
    </cfRule>
  </conditionalFormatting>
  <conditionalFormatting sqref="G416">
    <cfRule type="cellIs" dxfId="97" priority="91" operator="greaterThan">
      <formula>$F416</formula>
    </cfRule>
  </conditionalFormatting>
  <conditionalFormatting sqref="G417">
    <cfRule type="cellIs" dxfId="96" priority="90" operator="greaterThan">
      <formula>$F417</formula>
    </cfRule>
  </conditionalFormatting>
  <conditionalFormatting sqref="G418">
    <cfRule type="cellIs" dxfId="95" priority="89" operator="greaterThan">
      <formula>$F418</formula>
    </cfRule>
  </conditionalFormatting>
  <conditionalFormatting sqref="G419">
    <cfRule type="cellIs" dxfId="94" priority="88" operator="greaterThan">
      <formula>$F419</formula>
    </cfRule>
  </conditionalFormatting>
  <conditionalFormatting sqref="G420">
    <cfRule type="cellIs" dxfId="93" priority="87" operator="greaterThan">
      <formula>$F420</formula>
    </cfRule>
  </conditionalFormatting>
  <conditionalFormatting sqref="G421">
    <cfRule type="cellIs" dxfId="92" priority="86" operator="greaterThan">
      <formula>$F421</formula>
    </cfRule>
  </conditionalFormatting>
  <conditionalFormatting sqref="G422">
    <cfRule type="cellIs" dxfId="91" priority="85" operator="greaterThan">
      <formula>$F422</formula>
    </cfRule>
  </conditionalFormatting>
  <conditionalFormatting sqref="G423">
    <cfRule type="cellIs" dxfId="90" priority="84" operator="greaterThan">
      <formula>$F423</formula>
    </cfRule>
  </conditionalFormatting>
  <conditionalFormatting sqref="G424">
    <cfRule type="cellIs" dxfId="89" priority="83" operator="greaterThan">
      <formula>$F424</formula>
    </cfRule>
  </conditionalFormatting>
  <conditionalFormatting sqref="G425">
    <cfRule type="cellIs" dxfId="88" priority="82" operator="greaterThan">
      <formula>$F425</formula>
    </cfRule>
  </conditionalFormatting>
  <conditionalFormatting sqref="G426">
    <cfRule type="cellIs" dxfId="87" priority="81" operator="greaterThan">
      <formula>$F426</formula>
    </cfRule>
  </conditionalFormatting>
  <conditionalFormatting sqref="G427">
    <cfRule type="cellIs" dxfId="86" priority="80" operator="greaterThan">
      <formula>$F427</formula>
    </cfRule>
  </conditionalFormatting>
  <conditionalFormatting sqref="G428">
    <cfRule type="cellIs" dxfId="85" priority="79" operator="greaterThan">
      <formula>$F428</formula>
    </cfRule>
  </conditionalFormatting>
  <conditionalFormatting sqref="G429">
    <cfRule type="cellIs" dxfId="84" priority="78" operator="greaterThan">
      <formula>$F429</formula>
    </cfRule>
  </conditionalFormatting>
  <conditionalFormatting sqref="G430">
    <cfRule type="cellIs" dxfId="83" priority="77" operator="greaterThan">
      <formula>$F430</formula>
    </cfRule>
  </conditionalFormatting>
  <conditionalFormatting sqref="G431">
    <cfRule type="cellIs" dxfId="82" priority="76" operator="greaterThan">
      <formula>$F431</formula>
    </cfRule>
  </conditionalFormatting>
  <conditionalFormatting sqref="G432">
    <cfRule type="cellIs" dxfId="81" priority="75" operator="greaterThan">
      <formula>$F432</formula>
    </cfRule>
  </conditionalFormatting>
  <conditionalFormatting sqref="G433">
    <cfRule type="cellIs" dxfId="80" priority="74" operator="greaterThan">
      <formula>$F433</formula>
    </cfRule>
  </conditionalFormatting>
  <conditionalFormatting sqref="G434">
    <cfRule type="cellIs" dxfId="79" priority="73" operator="greaterThan">
      <formula>$F434</formula>
    </cfRule>
  </conditionalFormatting>
  <conditionalFormatting sqref="G435">
    <cfRule type="cellIs" dxfId="78" priority="72" operator="greaterThan">
      <formula>$F435</formula>
    </cfRule>
  </conditionalFormatting>
  <conditionalFormatting sqref="G436">
    <cfRule type="cellIs" dxfId="77" priority="71" operator="greaterThan">
      <formula>$F436</formula>
    </cfRule>
  </conditionalFormatting>
  <conditionalFormatting sqref="G437">
    <cfRule type="cellIs" dxfId="76" priority="70" operator="greaterThan">
      <formula>$F437</formula>
    </cfRule>
  </conditionalFormatting>
  <conditionalFormatting sqref="G438">
    <cfRule type="cellIs" dxfId="75" priority="69" operator="greaterThan">
      <formula>$F438</formula>
    </cfRule>
  </conditionalFormatting>
  <conditionalFormatting sqref="G439">
    <cfRule type="cellIs" dxfId="74" priority="68" operator="greaterThan">
      <formula>$F439</formula>
    </cfRule>
  </conditionalFormatting>
  <conditionalFormatting sqref="G440">
    <cfRule type="cellIs" dxfId="73" priority="67" operator="greaterThan">
      <formula>$F440</formula>
    </cfRule>
  </conditionalFormatting>
  <conditionalFormatting sqref="G441">
    <cfRule type="cellIs" dxfId="72" priority="66" operator="greaterThan">
      <formula>$F441</formula>
    </cfRule>
  </conditionalFormatting>
  <conditionalFormatting sqref="G442">
    <cfRule type="cellIs" dxfId="71" priority="65" operator="greaterThan">
      <formula>$F442</formula>
    </cfRule>
  </conditionalFormatting>
  <conditionalFormatting sqref="G443">
    <cfRule type="cellIs" dxfId="70" priority="64" operator="greaterThan">
      <formula>$F443</formula>
    </cfRule>
  </conditionalFormatting>
  <conditionalFormatting sqref="G444">
    <cfRule type="cellIs" dxfId="69" priority="63" operator="greaterThan">
      <formula>$F444</formula>
    </cfRule>
  </conditionalFormatting>
  <conditionalFormatting sqref="G445">
    <cfRule type="cellIs" dxfId="68" priority="62" operator="greaterThan">
      <formula>$F445</formula>
    </cfRule>
  </conditionalFormatting>
  <conditionalFormatting sqref="G446">
    <cfRule type="cellIs" dxfId="67" priority="61" operator="greaterThan">
      <formula>$F446</formula>
    </cfRule>
  </conditionalFormatting>
  <conditionalFormatting sqref="G447">
    <cfRule type="cellIs" dxfId="66" priority="60" operator="greaterThan">
      <formula>$F447</formula>
    </cfRule>
  </conditionalFormatting>
  <conditionalFormatting sqref="G448">
    <cfRule type="cellIs" dxfId="65" priority="59" operator="greaterThan">
      <formula>$F448</formula>
    </cfRule>
  </conditionalFormatting>
  <conditionalFormatting sqref="G449">
    <cfRule type="cellIs" dxfId="64" priority="58" operator="greaterThan">
      <formula>$F449</formula>
    </cfRule>
  </conditionalFormatting>
  <conditionalFormatting sqref="G450">
    <cfRule type="cellIs" dxfId="63" priority="57" operator="greaterThan">
      <formula>$F450</formula>
    </cfRule>
  </conditionalFormatting>
  <conditionalFormatting sqref="G451">
    <cfRule type="cellIs" dxfId="62" priority="56" operator="greaterThan">
      <formula>$F451</formula>
    </cfRule>
  </conditionalFormatting>
  <conditionalFormatting sqref="G452">
    <cfRule type="cellIs" dxfId="61" priority="55" operator="greaterThan">
      <formula>$F452</formula>
    </cfRule>
  </conditionalFormatting>
  <conditionalFormatting sqref="G453">
    <cfRule type="cellIs" dxfId="60" priority="54" operator="greaterThan">
      <formula>$F453</formula>
    </cfRule>
  </conditionalFormatting>
  <conditionalFormatting sqref="G454">
    <cfRule type="cellIs" dxfId="59" priority="53" operator="greaterThan">
      <formula>$F454</formula>
    </cfRule>
  </conditionalFormatting>
  <conditionalFormatting sqref="G455">
    <cfRule type="cellIs" dxfId="58" priority="52" operator="greaterThan">
      <formula>$F455</formula>
    </cfRule>
  </conditionalFormatting>
  <conditionalFormatting sqref="G456">
    <cfRule type="cellIs" dxfId="57" priority="51" operator="greaterThan">
      <formula>$F456</formula>
    </cfRule>
  </conditionalFormatting>
  <conditionalFormatting sqref="G457">
    <cfRule type="cellIs" dxfId="56" priority="50" operator="greaterThan">
      <formula>$F457</formula>
    </cfRule>
  </conditionalFormatting>
  <conditionalFormatting sqref="G458">
    <cfRule type="cellIs" dxfId="55" priority="49" operator="greaterThan">
      <formula>$F458</formula>
    </cfRule>
  </conditionalFormatting>
  <conditionalFormatting sqref="G459">
    <cfRule type="cellIs" dxfId="54" priority="48" operator="greaterThan">
      <formula>$F459</formula>
    </cfRule>
  </conditionalFormatting>
  <conditionalFormatting sqref="G460">
    <cfRule type="cellIs" dxfId="53" priority="47" operator="greaterThan">
      <formula>$F460</formula>
    </cfRule>
  </conditionalFormatting>
  <conditionalFormatting sqref="G461">
    <cfRule type="cellIs" dxfId="52" priority="46" operator="greaterThan">
      <formula>$F461</formula>
    </cfRule>
  </conditionalFormatting>
  <conditionalFormatting sqref="G462">
    <cfRule type="cellIs" dxfId="51" priority="45" operator="greaterThan">
      <formula>$F462</formula>
    </cfRule>
  </conditionalFormatting>
  <conditionalFormatting sqref="G463">
    <cfRule type="cellIs" dxfId="50" priority="44" operator="greaterThan">
      <formula>$F463</formula>
    </cfRule>
  </conditionalFormatting>
  <conditionalFormatting sqref="G464">
    <cfRule type="cellIs" dxfId="49" priority="43" operator="greaterThan">
      <formula>$F464</formula>
    </cfRule>
  </conditionalFormatting>
  <conditionalFormatting sqref="G465">
    <cfRule type="cellIs" dxfId="48" priority="42" operator="greaterThan">
      <formula>$F465</formula>
    </cfRule>
  </conditionalFormatting>
  <conditionalFormatting sqref="G466">
    <cfRule type="cellIs" dxfId="47" priority="41" operator="greaterThan">
      <formula>$F466</formula>
    </cfRule>
  </conditionalFormatting>
  <conditionalFormatting sqref="G467">
    <cfRule type="cellIs" dxfId="46" priority="40" operator="greaterThan">
      <formula>$F467</formula>
    </cfRule>
  </conditionalFormatting>
  <conditionalFormatting sqref="G468">
    <cfRule type="cellIs" dxfId="45" priority="39" operator="greaterThan">
      <formula>$F468</formula>
    </cfRule>
  </conditionalFormatting>
  <conditionalFormatting sqref="G469">
    <cfRule type="cellIs" dxfId="44" priority="38" operator="greaterThan">
      <formula>$F469</formula>
    </cfRule>
  </conditionalFormatting>
  <conditionalFormatting sqref="G470">
    <cfRule type="cellIs" dxfId="43" priority="37" operator="greaterThan">
      <formula>$F470</formula>
    </cfRule>
  </conditionalFormatting>
  <conditionalFormatting sqref="G471">
    <cfRule type="cellIs" dxfId="42" priority="36" operator="greaterThan">
      <formula>$F471</formula>
    </cfRule>
  </conditionalFormatting>
  <conditionalFormatting sqref="G472">
    <cfRule type="cellIs" dxfId="41" priority="35" operator="greaterThan">
      <formula>$F472</formula>
    </cfRule>
  </conditionalFormatting>
  <conditionalFormatting sqref="G473">
    <cfRule type="cellIs" dxfId="40" priority="34" operator="greaterThan">
      <formula>$F473</formula>
    </cfRule>
  </conditionalFormatting>
  <conditionalFormatting sqref="G474">
    <cfRule type="cellIs" dxfId="39" priority="33" operator="greaterThan">
      <formula>$F474</formula>
    </cfRule>
  </conditionalFormatting>
  <conditionalFormatting sqref="G475">
    <cfRule type="cellIs" dxfId="38" priority="32" operator="greaterThan">
      <formula>$F475</formula>
    </cfRule>
  </conditionalFormatting>
  <conditionalFormatting sqref="G476">
    <cfRule type="cellIs" dxfId="37" priority="31" operator="greaterThan">
      <formula>$F476</formula>
    </cfRule>
  </conditionalFormatting>
  <conditionalFormatting sqref="G477">
    <cfRule type="cellIs" dxfId="36" priority="30" operator="greaterThan">
      <formula>$F477</formula>
    </cfRule>
  </conditionalFormatting>
  <conditionalFormatting sqref="G478">
    <cfRule type="cellIs" dxfId="35" priority="29" operator="greaterThan">
      <formula>$F478</formula>
    </cfRule>
  </conditionalFormatting>
  <conditionalFormatting sqref="G479">
    <cfRule type="cellIs" dxfId="34" priority="28" operator="greaterThan">
      <formula>$F479</formula>
    </cfRule>
  </conditionalFormatting>
  <conditionalFormatting sqref="G480">
    <cfRule type="cellIs" dxfId="33" priority="27" operator="greaterThan">
      <formula>$F480</formula>
    </cfRule>
  </conditionalFormatting>
  <conditionalFormatting sqref="G481">
    <cfRule type="cellIs" dxfId="32" priority="26" operator="greaterThan">
      <formula>$F481</formula>
    </cfRule>
  </conditionalFormatting>
  <conditionalFormatting sqref="G482">
    <cfRule type="cellIs" dxfId="31" priority="25" operator="greaterThan">
      <formula>$F482</formula>
    </cfRule>
  </conditionalFormatting>
  <conditionalFormatting sqref="G483">
    <cfRule type="cellIs" dxfId="30" priority="24" operator="greaterThan">
      <formula>$F483</formula>
    </cfRule>
  </conditionalFormatting>
  <conditionalFormatting sqref="G484">
    <cfRule type="cellIs" dxfId="29" priority="23" operator="greaterThan">
      <formula>$F484</formula>
    </cfRule>
  </conditionalFormatting>
  <conditionalFormatting sqref="G485">
    <cfRule type="cellIs" dxfId="28" priority="22" operator="greaterThan">
      <formula>$F485</formula>
    </cfRule>
  </conditionalFormatting>
  <conditionalFormatting sqref="G486">
    <cfRule type="cellIs" dxfId="27" priority="21" operator="greaterThan">
      <formula>$F486</formula>
    </cfRule>
  </conditionalFormatting>
  <conditionalFormatting sqref="G487">
    <cfRule type="cellIs" dxfId="26" priority="20" operator="greaterThan">
      <formula>$F487</formula>
    </cfRule>
  </conditionalFormatting>
  <conditionalFormatting sqref="G488">
    <cfRule type="cellIs" dxfId="25" priority="19" operator="greaterThan">
      <formula>$F488</formula>
    </cfRule>
  </conditionalFormatting>
  <conditionalFormatting sqref="G489">
    <cfRule type="cellIs" dxfId="24" priority="18" operator="greaterThan">
      <formula>$F489</formula>
    </cfRule>
  </conditionalFormatting>
  <conditionalFormatting sqref="G490">
    <cfRule type="cellIs" dxfId="23" priority="17" operator="greaterThan">
      <formula>$F490</formula>
    </cfRule>
  </conditionalFormatting>
  <conditionalFormatting sqref="G491">
    <cfRule type="cellIs" dxfId="22" priority="16" operator="greaterThan">
      <formula>$F491</formula>
    </cfRule>
  </conditionalFormatting>
  <conditionalFormatting sqref="G492">
    <cfRule type="cellIs" dxfId="21" priority="15" operator="greaterThan">
      <formula>$F492</formula>
    </cfRule>
  </conditionalFormatting>
  <conditionalFormatting sqref="G493">
    <cfRule type="cellIs" dxfId="20" priority="14" operator="greaterThan">
      <formula>$F493</formula>
    </cfRule>
  </conditionalFormatting>
  <conditionalFormatting sqref="G494">
    <cfRule type="cellIs" dxfId="19" priority="13" operator="greaterThan">
      <formula>$F494</formula>
    </cfRule>
  </conditionalFormatting>
  <conditionalFormatting sqref="G495">
    <cfRule type="cellIs" dxfId="18" priority="12" operator="greaterThan">
      <formula>$F495</formula>
    </cfRule>
  </conditionalFormatting>
  <conditionalFormatting sqref="G496">
    <cfRule type="cellIs" dxfId="17" priority="11" operator="greaterThan">
      <formula>$F496</formula>
    </cfRule>
  </conditionalFormatting>
  <conditionalFormatting sqref="G497">
    <cfRule type="cellIs" dxfId="16" priority="10" operator="greaterThan">
      <formula>$F497</formula>
    </cfRule>
  </conditionalFormatting>
  <conditionalFormatting sqref="G498">
    <cfRule type="cellIs" dxfId="15" priority="9" operator="greaterThan">
      <formula>$F498</formula>
    </cfRule>
  </conditionalFormatting>
  <conditionalFormatting sqref="G499">
    <cfRule type="cellIs" dxfId="14" priority="8" operator="greaterThan">
      <formula>$F499</formula>
    </cfRule>
  </conditionalFormatting>
  <conditionalFormatting sqref="G500">
    <cfRule type="cellIs" dxfId="13" priority="7" operator="greaterThan">
      <formula>$F500</formula>
    </cfRule>
  </conditionalFormatting>
  <conditionalFormatting sqref="G501">
    <cfRule type="cellIs" dxfId="12" priority="6" operator="greaterThan">
      <formula>$F501</formula>
    </cfRule>
  </conditionalFormatting>
  <conditionalFormatting sqref="G502">
    <cfRule type="cellIs" dxfId="11" priority="5" operator="greaterThan">
      <formula>$F502</formula>
    </cfRule>
  </conditionalFormatting>
  <conditionalFormatting sqref="G503">
    <cfRule type="cellIs" dxfId="10" priority="4" operator="greaterThan">
      <formula>$F503</formula>
    </cfRule>
  </conditionalFormatting>
  <conditionalFormatting sqref="G504">
    <cfRule type="cellIs" dxfId="9" priority="3" operator="greaterThan">
      <formula>$F504</formula>
    </cfRule>
  </conditionalFormatting>
  <conditionalFormatting sqref="G506">
    <cfRule type="cellIs" dxfId="8" priority="1" operator="greaterThan">
      <formula>$G$507</formula>
    </cfRule>
    <cfRule type="cellIs" dxfId="7" priority="3008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1A08-47D4-4A0E-9571-A352CECD913E}">
  <dimension ref="A1:E56"/>
  <sheetViews>
    <sheetView topLeftCell="A33" workbookViewId="0">
      <selection activeCell="G44" sqref="G44"/>
    </sheetView>
  </sheetViews>
  <sheetFormatPr defaultColWidth="9.21875" defaultRowHeight="13.2"/>
  <cols>
    <col min="1" max="1" width="3.77734375" style="34" customWidth="1"/>
    <col min="2" max="2" width="14" style="34" customWidth="1"/>
    <col min="3" max="3" width="62.77734375" style="34" customWidth="1"/>
    <col min="4" max="4" width="14.21875" style="34" customWidth="1"/>
    <col min="5" max="5" width="6.5546875" style="34" customWidth="1"/>
    <col min="6" max="16384" width="9.21875" style="34"/>
  </cols>
  <sheetData>
    <row r="1" spans="1:5" ht="25.5" customHeight="1">
      <c r="A1" s="31"/>
      <c r="B1" s="186" t="s">
        <v>99</v>
      </c>
      <c r="C1" s="93"/>
      <c r="D1" s="94"/>
      <c r="E1" s="48" t="s">
        <v>27</v>
      </c>
    </row>
    <row r="2" spans="1:5" ht="15" customHeight="1">
      <c r="A2" s="31"/>
      <c r="B2" s="31"/>
      <c r="C2" s="31"/>
      <c r="D2" s="31"/>
      <c r="E2" s="31"/>
    </row>
    <row r="3" spans="1:5" ht="33.75" customHeight="1" thickBot="1">
      <c r="A3" s="31"/>
      <c r="B3" s="35"/>
      <c r="C3" s="31"/>
      <c r="D3" s="31"/>
      <c r="E3" s="31"/>
    </row>
    <row r="4" spans="1:5" ht="51" customHeight="1">
      <c r="A4" s="31"/>
      <c r="B4" s="188" t="s">
        <v>18</v>
      </c>
      <c r="C4" s="189" t="s">
        <v>46</v>
      </c>
      <c r="D4" s="190" t="s">
        <v>107</v>
      </c>
      <c r="E4" s="31"/>
    </row>
    <row r="5" spans="1:5" ht="15" customHeight="1">
      <c r="A5" s="31">
        <v>1</v>
      </c>
      <c r="B5" s="191"/>
      <c r="C5" s="192"/>
      <c r="D5" s="280"/>
      <c r="E5" s="31"/>
    </row>
    <row r="6" spans="1:5" ht="15" customHeight="1">
      <c r="A6" s="31">
        <v>2</v>
      </c>
      <c r="B6" s="191"/>
      <c r="C6" s="192"/>
      <c r="D6" s="280"/>
      <c r="E6" s="31"/>
    </row>
    <row r="7" spans="1:5" ht="15" customHeight="1">
      <c r="A7" s="31">
        <v>3</v>
      </c>
      <c r="B7" s="191"/>
      <c r="C7" s="192"/>
      <c r="D7" s="280"/>
      <c r="E7" s="31"/>
    </row>
    <row r="8" spans="1:5" ht="15" customHeight="1">
      <c r="A8" s="31">
        <v>4</v>
      </c>
      <c r="B8" s="191"/>
      <c r="C8" s="192"/>
      <c r="D8" s="280"/>
      <c r="E8" s="31"/>
    </row>
    <row r="9" spans="1:5" ht="15" customHeight="1">
      <c r="A9" s="31">
        <v>5</v>
      </c>
      <c r="B9" s="191"/>
      <c r="C9" s="192"/>
      <c r="D9" s="280"/>
      <c r="E9" s="31"/>
    </row>
    <row r="10" spans="1:5" ht="15" customHeight="1">
      <c r="A10" s="31">
        <v>6</v>
      </c>
      <c r="B10" s="191"/>
      <c r="C10" s="192"/>
      <c r="D10" s="280"/>
      <c r="E10" s="31"/>
    </row>
    <row r="11" spans="1:5" ht="15" customHeight="1">
      <c r="A11" s="31">
        <v>7</v>
      </c>
      <c r="B11" s="191"/>
      <c r="C11" s="192"/>
      <c r="D11" s="280"/>
      <c r="E11" s="31"/>
    </row>
    <row r="12" spans="1:5" ht="15" customHeight="1">
      <c r="A12" s="31">
        <v>8</v>
      </c>
      <c r="B12" s="191"/>
      <c r="C12" s="192"/>
      <c r="D12" s="280"/>
      <c r="E12" s="31"/>
    </row>
    <row r="13" spans="1:5" ht="15" customHeight="1">
      <c r="A13" s="31">
        <v>9</v>
      </c>
      <c r="B13" s="191"/>
      <c r="C13" s="192"/>
      <c r="D13" s="280"/>
      <c r="E13" s="31"/>
    </row>
    <row r="14" spans="1:5" ht="15" customHeight="1">
      <c r="A14" s="31">
        <v>10</v>
      </c>
      <c r="B14" s="191"/>
      <c r="C14" s="192"/>
      <c r="D14" s="280"/>
      <c r="E14" s="31"/>
    </row>
    <row r="15" spans="1:5" ht="15" customHeight="1">
      <c r="A15" s="31">
        <v>11</v>
      </c>
      <c r="B15" s="191"/>
      <c r="C15" s="193"/>
      <c r="D15" s="280"/>
      <c r="E15" s="31"/>
    </row>
    <row r="16" spans="1:5" ht="15" customHeight="1">
      <c r="A16" s="31">
        <v>12</v>
      </c>
      <c r="B16" s="191"/>
      <c r="C16" s="193"/>
      <c r="D16" s="280"/>
      <c r="E16" s="31"/>
    </row>
    <row r="17" spans="1:5" ht="15" customHeight="1">
      <c r="A17" s="31">
        <v>13</v>
      </c>
      <c r="B17" s="191"/>
      <c r="C17" s="193"/>
      <c r="D17" s="280"/>
      <c r="E17" s="31"/>
    </row>
    <row r="18" spans="1:5" ht="15" customHeight="1">
      <c r="A18" s="31">
        <v>14</v>
      </c>
      <c r="B18" s="191"/>
      <c r="C18" s="193"/>
      <c r="D18" s="280"/>
      <c r="E18" s="31"/>
    </row>
    <row r="19" spans="1:5" ht="15" customHeight="1">
      <c r="A19" s="31">
        <v>15</v>
      </c>
      <c r="B19" s="191"/>
      <c r="C19" s="193"/>
      <c r="D19" s="280"/>
      <c r="E19" s="31"/>
    </row>
    <row r="20" spans="1:5" ht="15" customHeight="1">
      <c r="A20" s="31">
        <v>16</v>
      </c>
      <c r="B20" s="191"/>
      <c r="C20" s="193"/>
      <c r="D20" s="280"/>
      <c r="E20" s="31"/>
    </row>
    <row r="21" spans="1:5" ht="15" customHeight="1">
      <c r="A21" s="31">
        <v>17</v>
      </c>
      <c r="B21" s="191"/>
      <c r="C21" s="193"/>
      <c r="D21" s="280"/>
      <c r="E21" s="31"/>
    </row>
    <row r="22" spans="1:5" ht="15" customHeight="1">
      <c r="A22" s="31">
        <v>18</v>
      </c>
      <c r="B22" s="191"/>
      <c r="C22" s="193"/>
      <c r="D22" s="280"/>
      <c r="E22" s="31"/>
    </row>
    <row r="23" spans="1:5" ht="15" customHeight="1">
      <c r="A23" s="31">
        <v>19</v>
      </c>
      <c r="B23" s="191"/>
      <c r="C23" s="193"/>
      <c r="D23" s="280"/>
      <c r="E23" s="31"/>
    </row>
    <row r="24" spans="1:5" ht="15" customHeight="1">
      <c r="A24" s="31">
        <v>20</v>
      </c>
      <c r="B24" s="191"/>
      <c r="C24" s="193"/>
      <c r="D24" s="280"/>
      <c r="E24" s="31"/>
    </row>
    <row r="25" spans="1:5" ht="15" customHeight="1">
      <c r="A25" s="31">
        <v>21</v>
      </c>
      <c r="B25" s="191"/>
      <c r="C25" s="193"/>
      <c r="D25" s="280"/>
      <c r="E25" s="31"/>
    </row>
    <row r="26" spans="1:5" ht="15" customHeight="1">
      <c r="A26" s="31">
        <v>22</v>
      </c>
      <c r="B26" s="191"/>
      <c r="C26" s="193"/>
      <c r="D26" s="280"/>
      <c r="E26" s="31"/>
    </row>
    <row r="27" spans="1:5" ht="15" customHeight="1">
      <c r="A27" s="31">
        <v>23</v>
      </c>
      <c r="B27" s="191"/>
      <c r="C27" s="193"/>
      <c r="D27" s="280"/>
      <c r="E27" s="31"/>
    </row>
    <row r="28" spans="1:5" ht="15" customHeight="1">
      <c r="A28" s="31">
        <v>24</v>
      </c>
      <c r="B28" s="191"/>
      <c r="C28" s="193"/>
      <c r="D28" s="280"/>
      <c r="E28" s="31"/>
    </row>
    <row r="29" spans="1:5" ht="15" customHeight="1">
      <c r="A29" s="31">
        <v>25</v>
      </c>
      <c r="B29" s="191"/>
      <c r="C29" s="193"/>
      <c r="D29" s="280"/>
      <c r="E29" s="31"/>
    </row>
    <row r="30" spans="1:5" ht="15" customHeight="1">
      <c r="A30" s="31">
        <v>26</v>
      </c>
      <c r="B30" s="191"/>
      <c r="C30" s="193"/>
      <c r="D30" s="280"/>
      <c r="E30" s="31"/>
    </row>
    <row r="31" spans="1:5" ht="15" customHeight="1">
      <c r="A31" s="31">
        <v>27</v>
      </c>
      <c r="B31" s="191"/>
      <c r="C31" s="193"/>
      <c r="D31" s="280"/>
      <c r="E31" s="31"/>
    </row>
    <row r="32" spans="1:5" ht="15" customHeight="1">
      <c r="A32" s="31">
        <v>28</v>
      </c>
      <c r="B32" s="191"/>
      <c r="C32" s="193"/>
      <c r="D32" s="280"/>
      <c r="E32" s="31"/>
    </row>
    <row r="33" spans="1:5" ht="15" customHeight="1">
      <c r="A33" s="31">
        <v>29</v>
      </c>
      <c r="B33" s="191"/>
      <c r="C33" s="193"/>
      <c r="D33" s="280"/>
      <c r="E33" s="31"/>
    </row>
    <row r="34" spans="1:5" ht="15" customHeight="1">
      <c r="A34" s="31">
        <v>30</v>
      </c>
      <c r="B34" s="191"/>
      <c r="C34" s="193"/>
      <c r="D34" s="280"/>
      <c r="E34" s="31"/>
    </row>
    <row r="35" spans="1:5" ht="15" customHeight="1">
      <c r="A35" s="31">
        <v>31</v>
      </c>
      <c r="B35" s="191"/>
      <c r="C35" s="193"/>
      <c r="D35" s="280"/>
      <c r="E35" s="31"/>
    </row>
    <row r="36" spans="1:5" ht="15" customHeight="1">
      <c r="A36" s="31">
        <v>32</v>
      </c>
      <c r="B36" s="191"/>
      <c r="C36" s="193"/>
      <c r="D36" s="280"/>
      <c r="E36" s="31"/>
    </row>
    <row r="37" spans="1:5" ht="15" customHeight="1">
      <c r="A37" s="31">
        <v>33</v>
      </c>
      <c r="B37" s="191"/>
      <c r="C37" s="193"/>
      <c r="D37" s="280"/>
      <c r="E37" s="31"/>
    </row>
    <row r="38" spans="1:5" ht="15" customHeight="1">
      <c r="A38" s="31">
        <v>34</v>
      </c>
      <c r="B38" s="191"/>
      <c r="C38" s="193"/>
      <c r="D38" s="280"/>
      <c r="E38" s="31"/>
    </row>
    <row r="39" spans="1:5" ht="15" customHeight="1">
      <c r="A39" s="31">
        <v>35</v>
      </c>
      <c r="B39" s="191"/>
      <c r="C39" s="193"/>
      <c r="D39" s="280"/>
      <c r="E39" s="31"/>
    </row>
    <row r="40" spans="1:5" ht="15" customHeight="1">
      <c r="A40" s="31">
        <v>36</v>
      </c>
      <c r="B40" s="191"/>
      <c r="C40" s="193"/>
      <c r="D40" s="280"/>
      <c r="E40" s="31"/>
    </row>
    <row r="41" spans="1:5" ht="15" customHeight="1">
      <c r="A41" s="31">
        <v>37</v>
      </c>
      <c r="B41" s="191"/>
      <c r="C41" s="193"/>
      <c r="D41" s="280"/>
      <c r="E41" s="31"/>
    </row>
    <row r="42" spans="1:5" ht="15" customHeight="1">
      <c r="A42" s="31">
        <v>38</v>
      </c>
      <c r="B42" s="191"/>
      <c r="C42" s="193"/>
      <c r="D42" s="280"/>
      <c r="E42" s="31"/>
    </row>
    <row r="43" spans="1:5" ht="15" customHeight="1">
      <c r="A43" s="31">
        <v>39</v>
      </c>
      <c r="B43" s="191"/>
      <c r="C43" s="193"/>
      <c r="D43" s="280"/>
      <c r="E43" s="31"/>
    </row>
    <row r="44" spans="1:5" ht="15" customHeight="1">
      <c r="A44" s="31">
        <v>40</v>
      </c>
      <c r="B44" s="191"/>
      <c r="C44" s="193"/>
      <c r="D44" s="280"/>
      <c r="E44" s="31"/>
    </row>
    <row r="45" spans="1:5" ht="15" customHeight="1">
      <c r="A45" s="31">
        <v>41</v>
      </c>
      <c r="B45" s="191"/>
      <c r="C45" s="193"/>
      <c r="D45" s="280"/>
      <c r="E45" s="31"/>
    </row>
    <row r="46" spans="1:5" ht="15" customHeight="1">
      <c r="A46" s="31">
        <v>42</v>
      </c>
      <c r="B46" s="191"/>
      <c r="C46" s="193"/>
      <c r="D46" s="280"/>
      <c r="E46" s="31"/>
    </row>
    <row r="47" spans="1:5" ht="15" customHeight="1">
      <c r="A47" s="31">
        <v>43</v>
      </c>
      <c r="B47" s="191"/>
      <c r="C47" s="193"/>
      <c r="D47" s="280"/>
      <c r="E47" s="31"/>
    </row>
    <row r="48" spans="1:5" ht="15" customHeight="1">
      <c r="A48" s="31">
        <v>44</v>
      </c>
      <c r="B48" s="191"/>
      <c r="C48" s="193"/>
      <c r="D48" s="280"/>
      <c r="E48" s="31"/>
    </row>
    <row r="49" spans="1:5" ht="15" customHeight="1">
      <c r="A49" s="31">
        <v>45</v>
      </c>
      <c r="B49" s="191"/>
      <c r="C49" s="193"/>
      <c r="D49" s="280"/>
      <c r="E49" s="31"/>
    </row>
    <row r="50" spans="1:5" ht="15" customHeight="1">
      <c r="A50" s="31">
        <v>46</v>
      </c>
      <c r="B50" s="191"/>
      <c r="C50" s="193"/>
      <c r="D50" s="280"/>
      <c r="E50" s="31"/>
    </row>
    <row r="51" spans="1:5" ht="15" customHeight="1">
      <c r="A51" s="31">
        <v>47</v>
      </c>
      <c r="B51" s="191"/>
      <c r="C51" s="193"/>
      <c r="D51" s="280"/>
      <c r="E51" s="31"/>
    </row>
    <row r="52" spans="1:5" ht="15" customHeight="1">
      <c r="A52" s="31">
        <v>48</v>
      </c>
      <c r="B52" s="191"/>
      <c r="C52" s="193"/>
      <c r="D52" s="280"/>
      <c r="E52" s="31"/>
    </row>
    <row r="53" spans="1:5" ht="15" customHeight="1">
      <c r="A53" s="31">
        <v>49</v>
      </c>
      <c r="B53" s="191"/>
      <c r="C53" s="193"/>
      <c r="D53" s="280"/>
      <c r="E53" s="31"/>
    </row>
    <row r="54" spans="1:5" ht="15" customHeight="1" thickBot="1">
      <c r="A54" s="31">
        <v>50</v>
      </c>
      <c r="B54" s="141"/>
      <c r="C54" s="142"/>
      <c r="D54" s="281"/>
      <c r="E54" s="31"/>
    </row>
    <row r="55" spans="1:5" ht="15" customHeight="1" thickBot="1">
      <c r="A55" s="31"/>
      <c r="B55" s="356" t="s">
        <v>122</v>
      </c>
      <c r="C55" s="357"/>
      <c r="D55" s="282">
        <f>SUM(D5:D54)</f>
        <v>0</v>
      </c>
      <c r="E55" s="36"/>
    </row>
    <row r="56" spans="1:5" ht="15" customHeight="1">
      <c r="A56" s="31"/>
      <c r="B56" s="358" t="s">
        <v>19</v>
      </c>
      <c r="C56" s="358"/>
      <c r="D56" s="358"/>
      <c r="E56" s="31"/>
    </row>
  </sheetData>
  <sheetProtection algorithmName="SHA-512" hashValue="+Lwdy64Y7bxlmmhnGt9mhgNvfcy4wCCR25p0+7wrdiIgOLHINhSzeNv+U1jP+MFBoJoYtIWoOFZHs+JyXtK1MQ==" saltValue="D2+7Wl7CYkI14UHHsA2X+g==" spinCount="100000" sheet="1" objects="1" scenarios="1"/>
  <mergeCells count="2">
    <mergeCell ref="B55:C55"/>
    <mergeCell ref="B56:D56"/>
  </mergeCells>
  <conditionalFormatting sqref="D55">
    <cfRule type="cellIs" dxfId="6" priority="1" operator="notEqual">
      <formula>#REF!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2E18-50DD-4B72-A1B8-B8C6C8FA4FFD}">
  <dimension ref="A1:W216"/>
  <sheetViews>
    <sheetView workbookViewId="0">
      <selection activeCell="J4" sqref="J4:J5"/>
    </sheetView>
  </sheetViews>
  <sheetFormatPr defaultColWidth="9.21875" defaultRowHeight="13.2"/>
  <cols>
    <col min="1" max="1" width="3.44140625" style="32" customWidth="1"/>
    <col min="2" max="2" width="27.5546875" style="32" customWidth="1"/>
    <col min="3" max="3" width="10.6640625" style="32" customWidth="1"/>
    <col min="4" max="4" width="9.21875" style="32"/>
    <col min="5" max="5" width="10.77734375" style="32" customWidth="1"/>
    <col min="6" max="7" width="9.5546875" style="32" customWidth="1"/>
    <col min="8" max="8" width="11.44140625" style="32" customWidth="1"/>
    <col min="9" max="9" width="9.5546875" style="32" customWidth="1"/>
    <col min="10" max="10" width="17.6640625" style="32" customWidth="1"/>
    <col min="11" max="11" width="12.44140625" style="32" customWidth="1"/>
    <col min="12" max="12" width="11.21875" style="32" customWidth="1"/>
    <col min="13" max="13" width="10.77734375" style="32" customWidth="1"/>
    <col min="14" max="14" width="3.21875" style="32" customWidth="1"/>
    <col min="15" max="15" width="2.44140625" style="32" hidden="1" customWidth="1"/>
    <col min="16" max="18" width="10.77734375" style="32" hidden="1" customWidth="1"/>
    <col min="19" max="19" width="10.77734375" style="32" customWidth="1"/>
    <col min="20" max="23" width="10.77734375" style="32" bestFit="1" customWidth="1"/>
    <col min="24" max="16384" width="9.21875" style="32"/>
  </cols>
  <sheetData>
    <row r="1" spans="1:23" ht="24.75" customHeight="1">
      <c r="A1" s="39"/>
      <c r="B1" s="95" t="s">
        <v>20</v>
      </c>
      <c r="C1" s="40"/>
      <c r="D1" s="40"/>
      <c r="E1" s="40"/>
      <c r="F1" s="40"/>
      <c r="G1" s="40"/>
      <c r="H1" s="40"/>
      <c r="I1" s="40"/>
      <c r="J1" s="37"/>
      <c r="K1" s="37"/>
      <c r="L1" s="38"/>
      <c r="M1" s="96" t="s">
        <v>28</v>
      </c>
      <c r="N1" s="39"/>
      <c r="P1" s="194" t="s">
        <v>102</v>
      </c>
    </row>
    <row r="2" spans="1:23" ht="21" customHeight="1">
      <c r="A2" s="39"/>
      <c r="B2" s="60"/>
      <c r="C2" s="60"/>
      <c r="D2" s="60"/>
      <c r="E2" s="60"/>
      <c r="F2" s="60"/>
      <c r="G2" s="60"/>
      <c r="H2" s="60"/>
      <c r="I2" s="60"/>
      <c r="J2" s="37"/>
      <c r="K2" s="37"/>
      <c r="L2" s="40"/>
      <c r="M2" s="39"/>
      <c r="N2" s="39"/>
      <c r="P2" s="185">
        <v>44373</v>
      </c>
    </row>
    <row r="3" spans="1:23" ht="28.2" customHeight="1" thickBot="1">
      <c r="A3" s="39"/>
      <c r="B3" s="41" t="s">
        <v>66</v>
      </c>
      <c r="C3" s="40"/>
      <c r="D3" s="40"/>
      <c r="E3" s="40"/>
      <c r="F3" s="40"/>
      <c r="G3" s="40"/>
      <c r="H3" s="40"/>
      <c r="I3" s="40"/>
      <c r="J3" s="37"/>
      <c r="K3" s="37"/>
      <c r="L3" s="40"/>
      <c r="M3" s="39"/>
      <c r="N3" s="39"/>
      <c r="P3" s="143">
        <v>44374</v>
      </c>
    </row>
    <row r="4" spans="1:23" ht="24" customHeight="1">
      <c r="A4" s="39"/>
      <c r="B4" s="373" t="s">
        <v>124</v>
      </c>
      <c r="C4" s="365" t="s">
        <v>21</v>
      </c>
      <c r="D4" s="367" t="s">
        <v>26</v>
      </c>
      <c r="E4" s="368"/>
      <c r="F4" s="368"/>
      <c r="G4" s="368"/>
      <c r="H4" s="368"/>
      <c r="I4" s="369"/>
      <c r="J4" s="370" t="s">
        <v>125</v>
      </c>
      <c r="K4" s="365" t="s">
        <v>22</v>
      </c>
      <c r="L4" s="365" t="s">
        <v>23</v>
      </c>
      <c r="M4" s="361" t="s">
        <v>77</v>
      </c>
      <c r="N4" s="39"/>
      <c r="P4" s="143">
        <v>44375</v>
      </c>
      <c r="T4" s="97"/>
      <c r="U4" s="97"/>
      <c r="V4" s="97"/>
      <c r="W4" s="97"/>
    </row>
    <row r="5" spans="1:23" ht="54" customHeight="1" thickBot="1">
      <c r="A5" s="39"/>
      <c r="B5" s="374"/>
      <c r="C5" s="366"/>
      <c r="D5" s="195" t="s">
        <v>24</v>
      </c>
      <c r="E5" s="196" t="s">
        <v>110</v>
      </c>
      <c r="F5" s="197" t="s">
        <v>47</v>
      </c>
      <c r="G5" s="195" t="s">
        <v>109</v>
      </c>
      <c r="H5" s="197" t="s">
        <v>48</v>
      </c>
      <c r="I5" s="195" t="s">
        <v>101</v>
      </c>
      <c r="J5" s="371"/>
      <c r="K5" s="366"/>
      <c r="L5" s="366"/>
      <c r="M5" s="362"/>
      <c r="N5" s="39"/>
      <c r="P5" s="185">
        <v>44376</v>
      </c>
      <c r="Q5" s="98" t="s">
        <v>103</v>
      </c>
      <c r="R5" s="98"/>
      <c r="S5" s="98"/>
    </row>
    <row r="6" spans="1:23" ht="15" customHeight="1">
      <c r="A6" s="42">
        <v>1</v>
      </c>
      <c r="B6" s="198"/>
      <c r="C6" s="199"/>
      <c r="D6" s="200"/>
      <c r="E6" s="200"/>
      <c r="F6" s="200"/>
      <c r="G6" s="201"/>
      <c r="H6" s="202"/>
      <c r="I6" s="203">
        <f>SUM(D6:H6)</f>
        <v>0</v>
      </c>
      <c r="J6" s="204"/>
      <c r="K6" s="205"/>
      <c r="L6" s="269"/>
      <c r="M6" s="270">
        <f>((D6*100)+(E6*250)+(G6*250))*C6</f>
        <v>0</v>
      </c>
      <c r="N6" s="42"/>
      <c r="P6" s="143">
        <v>44377</v>
      </c>
      <c r="Q6" s="143"/>
      <c r="R6" s="143"/>
      <c r="S6" s="143"/>
    </row>
    <row r="7" spans="1:23" ht="15" customHeight="1">
      <c r="A7" s="42">
        <v>2</v>
      </c>
      <c r="B7" s="206"/>
      <c r="C7" s="207"/>
      <c r="D7" s="208"/>
      <c r="E7" s="208"/>
      <c r="F7" s="208"/>
      <c r="G7" s="137"/>
      <c r="H7" s="209"/>
      <c r="I7" s="210">
        <f t="shared" ref="I7:I70" si="0">SUM(D7:H7)</f>
        <v>0</v>
      </c>
      <c r="J7" s="211"/>
      <c r="K7" s="212"/>
      <c r="L7" s="271"/>
      <c r="M7" s="272">
        <f t="shared" ref="M7:M70" si="1">((D7*100)+(E7*250)+(G7*250))*C7</f>
        <v>0</v>
      </c>
      <c r="N7" s="42"/>
      <c r="P7" s="143">
        <v>44378</v>
      </c>
      <c r="Q7" s="143">
        <v>44197</v>
      </c>
      <c r="R7" s="143"/>
      <c r="S7" s="143"/>
    </row>
    <row r="8" spans="1:23" ht="15" customHeight="1">
      <c r="A8" s="42">
        <v>3</v>
      </c>
      <c r="B8" s="206"/>
      <c r="C8" s="207"/>
      <c r="D8" s="208"/>
      <c r="E8" s="208"/>
      <c r="F8" s="208"/>
      <c r="G8" s="137"/>
      <c r="H8" s="209"/>
      <c r="I8" s="210">
        <f t="shared" si="0"/>
        <v>0</v>
      </c>
      <c r="J8" s="211"/>
      <c r="K8" s="212"/>
      <c r="L8" s="271"/>
      <c r="M8" s="272">
        <f t="shared" si="1"/>
        <v>0</v>
      </c>
      <c r="N8" s="42"/>
      <c r="P8" s="185">
        <v>44379</v>
      </c>
      <c r="Q8" s="143">
        <v>44198</v>
      </c>
      <c r="R8" s="143"/>
      <c r="S8" s="143"/>
    </row>
    <row r="9" spans="1:23" ht="15" customHeight="1">
      <c r="A9" s="42">
        <v>4</v>
      </c>
      <c r="B9" s="206"/>
      <c r="C9" s="207"/>
      <c r="D9" s="208"/>
      <c r="E9" s="208"/>
      <c r="F9" s="208"/>
      <c r="G9" s="137"/>
      <c r="H9" s="209"/>
      <c r="I9" s="210">
        <f t="shared" si="0"/>
        <v>0</v>
      </c>
      <c r="J9" s="211"/>
      <c r="K9" s="212"/>
      <c r="L9" s="271"/>
      <c r="M9" s="272">
        <f t="shared" si="1"/>
        <v>0</v>
      </c>
      <c r="N9" s="42"/>
      <c r="P9" s="143">
        <v>44380</v>
      </c>
      <c r="Q9" s="143">
        <v>44199</v>
      </c>
      <c r="R9" s="143"/>
      <c r="S9" s="143"/>
    </row>
    <row r="10" spans="1:23" ht="15" customHeight="1">
      <c r="A10" s="42">
        <v>5</v>
      </c>
      <c r="B10" s="213"/>
      <c r="C10" s="207"/>
      <c r="D10" s="208"/>
      <c r="E10" s="208"/>
      <c r="F10" s="208"/>
      <c r="G10" s="137"/>
      <c r="H10" s="209"/>
      <c r="I10" s="210">
        <f t="shared" si="0"/>
        <v>0</v>
      </c>
      <c r="J10" s="214"/>
      <c r="K10" s="212"/>
      <c r="L10" s="271"/>
      <c r="M10" s="272">
        <f t="shared" si="1"/>
        <v>0</v>
      </c>
      <c r="N10" s="42"/>
      <c r="P10" s="143">
        <v>44381</v>
      </c>
      <c r="Q10" s="143">
        <v>44200</v>
      </c>
      <c r="R10" s="143"/>
      <c r="S10" s="143"/>
    </row>
    <row r="11" spans="1:23" ht="15" customHeight="1">
      <c r="A11" s="42">
        <v>6</v>
      </c>
      <c r="B11" s="206"/>
      <c r="C11" s="207"/>
      <c r="D11" s="215"/>
      <c r="E11" s="215"/>
      <c r="F11" s="215"/>
      <c r="G11" s="137"/>
      <c r="H11" s="209"/>
      <c r="I11" s="210">
        <f t="shared" si="0"/>
        <v>0</v>
      </c>
      <c r="J11" s="211"/>
      <c r="K11" s="212"/>
      <c r="L11" s="271"/>
      <c r="M11" s="272">
        <f t="shared" si="1"/>
        <v>0</v>
      </c>
      <c r="N11" s="42"/>
      <c r="P11" s="185">
        <v>44382</v>
      </c>
      <c r="Q11" s="143">
        <v>44201</v>
      </c>
      <c r="R11" s="143"/>
      <c r="S11" s="143"/>
    </row>
    <row r="12" spans="1:23" ht="15" customHeight="1">
      <c r="A12" s="42">
        <v>7</v>
      </c>
      <c r="B12" s="216"/>
      <c r="C12" s="207"/>
      <c r="D12" s="208"/>
      <c r="E12" s="208"/>
      <c r="F12" s="208"/>
      <c r="G12" s="137"/>
      <c r="H12" s="209"/>
      <c r="I12" s="210">
        <f t="shared" si="0"/>
        <v>0</v>
      </c>
      <c r="J12" s="214"/>
      <c r="K12" s="212"/>
      <c r="L12" s="271"/>
      <c r="M12" s="272">
        <f t="shared" si="1"/>
        <v>0</v>
      </c>
      <c r="N12" s="42"/>
      <c r="P12" s="143">
        <v>44383</v>
      </c>
      <c r="Q12" s="143">
        <v>44202</v>
      </c>
      <c r="R12" s="143"/>
      <c r="S12" s="143"/>
    </row>
    <row r="13" spans="1:23" ht="15" customHeight="1">
      <c r="A13" s="42">
        <v>8</v>
      </c>
      <c r="B13" s="216"/>
      <c r="C13" s="207"/>
      <c r="D13" s="208"/>
      <c r="E13" s="208"/>
      <c r="F13" s="208"/>
      <c r="G13" s="137"/>
      <c r="H13" s="209"/>
      <c r="I13" s="210">
        <f t="shared" si="0"/>
        <v>0</v>
      </c>
      <c r="J13" s="214"/>
      <c r="K13" s="212"/>
      <c r="L13" s="271"/>
      <c r="M13" s="272">
        <f t="shared" si="1"/>
        <v>0</v>
      </c>
      <c r="N13" s="42"/>
      <c r="P13" s="143">
        <v>44384</v>
      </c>
      <c r="Q13" s="143">
        <v>44203</v>
      </c>
      <c r="R13" s="143"/>
      <c r="S13" s="143"/>
    </row>
    <row r="14" spans="1:23" ht="15" customHeight="1">
      <c r="A14" s="42">
        <v>9</v>
      </c>
      <c r="B14" s="206"/>
      <c r="C14" s="207"/>
      <c r="D14" s="208"/>
      <c r="E14" s="208"/>
      <c r="F14" s="208"/>
      <c r="G14" s="137"/>
      <c r="H14" s="209"/>
      <c r="I14" s="210">
        <f t="shared" si="0"/>
        <v>0</v>
      </c>
      <c r="J14" s="211"/>
      <c r="K14" s="212"/>
      <c r="L14" s="271"/>
      <c r="M14" s="272">
        <f t="shared" si="1"/>
        <v>0</v>
      </c>
      <c r="N14" s="42"/>
      <c r="P14" s="185">
        <v>44385</v>
      </c>
      <c r="Q14" s="143">
        <v>44204</v>
      </c>
      <c r="R14" s="143"/>
      <c r="S14" s="143"/>
    </row>
    <row r="15" spans="1:23" ht="15" customHeight="1">
      <c r="A15" s="42">
        <v>10</v>
      </c>
      <c r="B15" s="206"/>
      <c r="C15" s="207"/>
      <c r="D15" s="208"/>
      <c r="E15" s="208"/>
      <c r="F15" s="208"/>
      <c r="G15" s="137"/>
      <c r="H15" s="209"/>
      <c r="I15" s="210">
        <f t="shared" si="0"/>
        <v>0</v>
      </c>
      <c r="J15" s="211"/>
      <c r="K15" s="212"/>
      <c r="L15" s="271"/>
      <c r="M15" s="272">
        <f t="shared" si="1"/>
        <v>0</v>
      </c>
      <c r="N15" s="42"/>
      <c r="P15" s="143">
        <v>44386</v>
      </c>
      <c r="Q15" s="143">
        <v>44205</v>
      </c>
      <c r="R15" s="143"/>
      <c r="S15" s="143"/>
    </row>
    <row r="16" spans="1:23" ht="15" customHeight="1">
      <c r="A16" s="42">
        <v>11</v>
      </c>
      <c r="B16" s="216"/>
      <c r="C16" s="207"/>
      <c r="D16" s="208"/>
      <c r="E16" s="208"/>
      <c r="F16" s="208"/>
      <c r="G16" s="137"/>
      <c r="H16" s="209"/>
      <c r="I16" s="210">
        <f t="shared" si="0"/>
        <v>0</v>
      </c>
      <c r="J16" s="214"/>
      <c r="K16" s="212"/>
      <c r="L16" s="271"/>
      <c r="M16" s="272">
        <f t="shared" si="1"/>
        <v>0</v>
      </c>
      <c r="N16" s="42"/>
      <c r="P16" s="143">
        <v>44387</v>
      </c>
      <c r="Q16" s="143">
        <v>44206</v>
      </c>
      <c r="R16" s="143"/>
      <c r="S16" s="143"/>
    </row>
    <row r="17" spans="1:19" ht="15" customHeight="1">
      <c r="A17" s="42">
        <v>12</v>
      </c>
      <c r="B17" s="206"/>
      <c r="C17" s="207"/>
      <c r="D17" s="208"/>
      <c r="E17" s="208"/>
      <c r="F17" s="208"/>
      <c r="G17" s="137"/>
      <c r="H17" s="209"/>
      <c r="I17" s="210">
        <f t="shared" si="0"/>
        <v>0</v>
      </c>
      <c r="J17" s="211"/>
      <c r="K17" s="212"/>
      <c r="L17" s="271"/>
      <c r="M17" s="272">
        <f t="shared" si="1"/>
        <v>0</v>
      </c>
      <c r="N17" s="42"/>
      <c r="P17" s="185">
        <v>44388</v>
      </c>
      <c r="Q17" s="143">
        <v>44207</v>
      </c>
      <c r="R17" s="143"/>
      <c r="S17" s="143"/>
    </row>
    <row r="18" spans="1:19" ht="15" customHeight="1">
      <c r="A18" s="42">
        <v>13</v>
      </c>
      <c r="B18" s="206"/>
      <c r="C18" s="207"/>
      <c r="D18" s="208"/>
      <c r="E18" s="208"/>
      <c r="F18" s="208"/>
      <c r="G18" s="137"/>
      <c r="H18" s="209"/>
      <c r="I18" s="210">
        <f t="shared" si="0"/>
        <v>0</v>
      </c>
      <c r="J18" s="211"/>
      <c r="K18" s="212"/>
      <c r="L18" s="271"/>
      <c r="M18" s="272">
        <f t="shared" si="1"/>
        <v>0</v>
      </c>
      <c r="N18" s="42"/>
      <c r="P18" s="143">
        <v>44389</v>
      </c>
      <c r="Q18" s="143">
        <v>44208</v>
      </c>
      <c r="R18" s="143"/>
      <c r="S18" s="143"/>
    </row>
    <row r="19" spans="1:19" ht="15" customHeight="1">
      <c r="A19" s="42">
        <v>14</v>
      </c>
      <c r="B19" s="216"/>
      <c r="C19" s="207"/>
      <c r="D19" s="208"/>
      <c r="E19" s="208"/>
      <c r="F19" s="208"/>
      <c r="G19" s="137"/>
      <c r="H19" s="209"/>
      <c r="I19" s="210">
        <f t="shared" si="0"/>
        <v>0</v>
      </c>
      <c r="J19" s="214"/>
      <c r="K19" s="212"/>
      <c r="L19" s="271"/>
      <c r="M19" s="272">
        <f t="shared" si="1"/>
        <v>0</v>
      </c>
      <c r="N19" s="42"/>
      <c r="P19" s="143">
        <v>44390</v>
      </c>
      <c r="Q19" s="143">
        <v>44209</v>
      </c>
      <c r="R19" s="143"/>
      <c r="S19" s="143"/>
    </row>
    <row r="20" spans="1:19" ht="15" customHeight="1">
      <c r="A20" s="42">
        <v>15</v>
      </c>
      <c r="B20" s="206"/>
      <c r="C20" s="207"/>
      <c r="D20" s="208"/>
      <c r="E20" s="208"/>
      <c r="F20" s="208"/>
      <c r="G20" s="137"/>
      <c r="H20" s="209"/>
      <c r="I20" s="210">
        <f t="shared" si="0"/>
        <v>0</v>
      </c>
      <c r="J20" s="211"/>
      <c r="K20" s="212"/>
      <c r="L20" s="271"/>
      <c r="M20" s="272">
        <f t="shared" si="1"/>
        <v>0</v>
      </c>
      <c r="N20" s="42"/>
      <c r="P20" s="185">
        <v>44391</v>
      </c>
      <c r="Q20" s="143">
        <v>44210</v>
      </c>
      <c r="R20" s="143"/>
      <c r="S20" s="143"/>
    </row>
    <row r="21" spans="1:19" ht="15" customHeight="1">
      <c r="A21" s="42">
        <v>16</v>
      </c>
      <c r="B21" s="206"/>
      <c r="C21" s="207"/>
      <c r="D21" s="208"/>
      <c r="E21" s="208"/>
      <c r="F21" s="208"/>
      <c r="G21" s="137"/>
      <c r="H21" s="209"/>
      <c r="I21" s="210">
        <f t="shared" si="0"/>
        <v>0</v>
      </c>
      <c r="J21" s="211"/>
      <c r="K21" s="212"/>
      <c r="L21" s="271"/>
      <c r="M21" s="272">
        <f t="shared" si="1"/>
        <v>0</v>
      </c>
      <c r="N21" s="42"/>
      <c r="P21" s="143">
        <v>44392</v>
      </c>
      <c r="Q21" s="143">
        <v>44211</v>
      </c>
      <c r="R21" s="143"/>
      <c r="S21" s="143"/>
    </row>
    <row r="22" spans="1:19" ht="15" customHeight="1">
      <c r="A22" s="42">
        <v>17</v>
      </c>
      <c r="B22" s="216"/>
      <c r="C22" s="207"/>
      <c r="D22" s="208"/>
      <c r="E22" s="208"/>
      <c r="F22" s="208"/>
      <c r="G22" s="137"/>
      <c r="H22" s="209"/>
      <c r="I22" s="210">
        <f t="shared" si="0"/>
        <v>0</v>
      </c>
      <c r="J22" s="211"/>
      <c r="K22" s="212"/>
      <c r="L22" s="271"/>
      <c r="M22" s="272">
        <f t="shared" si="1"/>
        <v>0</v>
      </c>
      <c r="N22" s="42"/>
      <c r="P22" s="143">
        <v>44393</v>
      </c>
      <c r="Q22" s="143">
        <v>44212</v>
      </c>
      <c r="R22" s="143"/>
      <c r="S22" s="143"/>
    </row>
    <row r="23" spans="1:19" ht="15" customHeight="1">
      <c r="A23" s="42">
        <v>18</v>
      </c>
      <c r="B23" s="206"/>
      <c r="C23" s="207"/>
      <c r="D23" s="208"/>
      <c r="E23" s="208"/>
      <c r="F23" s="208"/>
      <c r="G23" s="137"/>
      <c r="H23" s="209"/>
      <c r="I23" s="210">
        <f t="shared" si="0"/>
        <v>0</v>
      </c>
      <c r="J23" s="211"/>
      <c r="K23" s="212"/>
      <c r="L23" s="271"/>
      <c r="M23" s="272">
        <f t="shared" si="1"/>
        <v>0</v>
      </c>
      <c r="N23" s="42"/>
      <c r="P23" s="185">
        <v>44394</v>
      </c>
      <c r="Q23" s="143">
        <v>44213</v>
      </c>
      <c r="R23" s="143"/>
      <c r="S23" s="143"/>
    </row>
    <row r="24" spans="1:19" ht="15" customHeight="1">
      <c r="A24" s="42">
        <v>19</v>
      </c>
      <c r="B24" s="206"/>
      <c r="C24" s="207"/>
      <c r="D24" s="208"/>
      <c r="E24" s="208"/>
      <c r="F24" s="208"/>
      <c r="G24" s="137"/>
      <c r="H24" s="209"/>
      <c r="I24" s="210">
        <f t="shared" si="0"/>
        <v>0</v>
      </c>
      <c r="J24" s="211"/>
      <c r="K24" s="212"/>
      <c r="L24" s="271"/>
      <c r="M24" s="272">
        <f t="shared" si="1"/>
        <v>0</v>
      </c>
      <c r="N24" s="42"/>
      <c r="P24" s="143">
        <v>44395</v>
      </c>
      <c r="Q24" s="143">
        <v>44214</v>
      </c>
      <c r="R24" s="143"/>
      <c r="S24" s="143"/>
    </row>
    <row r="25" spans="1:19" ht="15" customHeight="1">
      <c r="A25" s="42">
        <v>20</v>
      </c>
      <c r="B25" s="216"/>
      <c r="C25" s="207"/>
      <c r="D25" s="208"/>
      <c r="E25" s="208"/>
      <c r="F25" s="208"/>
      <c r="G25" s="137"/>
      <c r="H25" s="209"/>
      <c r="I25" s="210">
        <f t="shared" si="0"/>
        <v>0</v>
      </c>
      <c r="J25" s="214"/>
      <c r="K25" s="212"/>
      <c r="L25" s="271"/>
      <c r="M25" s="272">
        <f t="shared" si="1"/>
        <v>0</v>
      </c>
      <c r="N25" s="42"/>
      <c r="P25" s="143">
        <v>44396</v>
      </c>
      <c r="Q25" s="143">
        <v>44215</v>
      </c>
      <c r="R25" s="143"/>
      <c r="S25" s="143"/>
    </row>
    <row r="26" spans="1:19" ht="15" customHeight="1">
      <c r="A26" s="42">
        <v>21</v>
      </c>
      <c r="B26" s="206"/>
      <c r="C26" s="207"/>
      <c r="D26" s="208"/>
      <c r="E26" s="208"/>
      <c r="F26" s="208"/>
      <c r="G26" s="137"/>
      <c r="H26" s="209"/>
      <c r="I26" s="210">
        <f t="shared" si="0"/>
        <v>0</v>
      </c>
      <c r="J26" s="211"/>
      <c r="K26" s="212"/>
      <c r="L26" s="271"/>
      <c r="M26" s="272">
        <f t="shared" si="1"/>
        <v>0</v>
      </c>
      <c r="N26" s="42"/>
      <c r="P26" s="185">
        <v>44397</v>
      </c>
      <c r="Q26" s="143">
        <v>44216</v>
      </c>
      <c r="R26" s="143"/>
      <c r="S26" s="143"/>
    </row>
    <row r="27" spans="1:19" ht="15" customHeight="1">
      <c r="A27" s="42">
        <v>22</v>
      </c>
      <c r="B27" s="206"/>
      <c r="C27" s="207"/>
      <c r="D27" s="208"/>
      <c r="E27" s="208"/>
      <c r="F27" s="208"/>
      <c r="G27" s="137"/>
      <c r="H27" s="209"/>
      <c r="I27" s="210">
        <f t="shared" si="0"/>
        <v>0</v>
      </c>
      <c r="J27" s="211"/>
      <c r="K27" s="212"/>
      <c r="L27" s="271"/>
      <c r="M27" s="272">
        <f t="shared" si="1"/>
        <v>0</v>
      </c>
      <c r="N27" s="42"/>
      <c r="P27" s="143">
        <v>44398</v>
      </c>
      <c r="Q27" s="143">
        <v>44217</v>
      </c>
      <c r="R27" s="143"/>
      <c r="S27" s="143"/>
    </row>
    <row r="28" spans="1:19" ht="15" customHeight="1">
      <c r="A28" s="42">
        <v>23</v>
      </c>
      <c r="B28" s="135"/>
      <c r="C28" s="207"/>
      <c r="D28" s="137"/>
      <c r="E28" s="137"/>
      <c r="F28" s="137"/>
      <c r="G28" s="137"/>
      <c r="H28" s="137"/>
      <c r="I28" s="210">
        <f t="shared" si="0"/>
        <v>0</v>
      </c>
      <c r="J28" s="217"/>
      <c r="K28" s="273"/>
      <c r="L28" s="271"/>
      <c r="M28" s="272">
        <f t="shared" si="1"/>
        <v>0</v>
      </c>
      <c r="N28" s="42"/>
      <c r="P28" s="143">
        <v>44399</v>
      </c>
      <c r="Q28" s="143">
        <v>44218</v>
      </c>
      <c r="R28" s="143"/>
      <c r="S28" s="143"/>
    </row>
    <row r="29" spans="1:19" ht="15" customHeight="1">
      <c r="A29" s="42">
        <v>24</v>
      </c>
      <c r="B29" s="135"/>
      <c r="C29" s="207"/>
      <c r="D29" s="137"/>
      <c r="E29" s="137"/>
      <c r="F29" s="137"/>
      <c r="G29" s="137"/>
      <c r="H29" s="137"/>
      <c r="I29" s="210">
        <f t="shared" si="0"/>
        <v>0</v>
      </c>
      <c r="J29" s="217"/>
      <c r="K29" s="273"/>
      <c r="L29" s="271"/>
      <c r="M29" s="272">
        <f t="shared" si="1"/>
        <v>0</v>
      </c>
      <c r="N29" s="42"/>
      <c r="P29" s="185">
        <v>44400</v>
      </c>
      <c r="Q29" s="143">
        <v>44219</v>
      </c>
      <c r="R29" s="143"/>
      <c r="S29" s="143"/>
    </row>
    <row r="30" spans="1:19" ht="15" customHeight="1">
      <c r="A30" s="42">
        <v>25</v>
      </c>
      <c r="B30" s="135"/>
      <c r="C30" s="207"/>
      <c r="D30" s="137"/>
      <c r="E30" s="137"/>
      <c r="F30" s="137"/>
      <c r="G30" s="137"/>
      <c r="H30" s="137"/>
      <c r="I30" s="210">
        <f t="shared" si="0"/>
        <v>0</v>
      </c>
      <c r="J30" s="217"/>
      <c r="K30" s="273"/>
      <c r="L30" s="271"/>
      <c r="M30" s="272">
        <f t="shared" si="1"/>
        <v>0</v>
      </c>
      <c r="N30" s="42"/>
      <c r="P30" s="143">
        <v>44401</v>
      </c>
      <c r="Q30" s="143">
        <v>44220</v>
      </c>
      <c r="R30" s="143"/>
      <c r="S30" s="143"/>
    </row>
    <row r="31" spans="1:19" ht="15" customHeight="1">
      <c r="A31" s="42">
        <v>26</v>
      </c>
      <c r="B31" s="135"/>
      <c r="C31" s="207"/>
      <c r="D31" s="137"/>
      <c r="E31" s="137"/>
      <c r="F31" s="137"/>
      <c r="G31" s="137"/>
      <c r="H31" s="137"/>
      <c r="I31" s="210">
        <f t="shared" si="0"/>
        <v>0</v>
      </c>
      <c r="J31" s="217"/>
      <c r="K31" s="273"/>
      <c r="L31" s="271"/>
      <c r="M31" s="272">
        <f t="shared" si="1"/>
        <v>0</v>
      </c>
      <c r="N31" s="42"/>
      <c r="P31" s="143">
        <v>44402</v>
      </c>
      <c r="Q31" s="143">
        <v>44221</v>
      </c>
      <c r="R31" s="143"/>
      <c r="S31" s="143"/>
    </row>
    <row r="32" spans="1:19" ht="15" customHeight="1">
      <c r="A32" s="42">
        <v>27</v>
      </c>
      <c r="B32" s="135"/>
      <c r="C32" s="207"/>
      <c r="D32" s="137"/>
      <c r="E32" s="137"/>
      <c r="F32" s="137"/>
      <c r="G32" s="137"/>
      <c r="H32" s="137"/>
      <c r="I32" s="210">
        <f t="shared" si="0"/>
        <v>0</v>
      </c>
      <c r="J32" s="217"/>
      <c r="K32" s="273"/>
      <c r="L32" s="271"/>
      <c r="M32" s="272">
        <f t="shared" si="1"/>
        <v>0</v>
      </c>
      <c r="N32" s="42"/>
      <c r="P32" s="185">
        <v>44403</v>
      </c>
      <c r="Q32" s="143">
        <v>44222</v>
      </c>
      <c r="R32" s="143"/>
      <c r="S32" s="143"/>
    </row>
    <row r="33" spans="1:19" ht="15" customHeight="1">
      <c r="A33" s="42">
        <v>28</v>
      </c>
      <c r="B33" s="135"/>
      <c r="C33" s="207"/>
      <c r="D33" s="137"/>
      <c r="E33" s="137"/>
      <c r="F33" s="137"/>
      <c r="G33" s="137"/>
      <c r="H33" s="137"/>
      <c r="I33" s="210">
        <f t="shared" si="0"/>
        <v>0</v>
      </c>
      <c r="J33" s="217"/>
      <c r="K33" s="273"/>
      <c r="L33" s="271"/>
      <c r="M33" s="272">
        <f t="shared" si="1"/>
        <v>0</v>
      </c>
      <c r="N33" s="42"/>
      <c r="P33" s="143">
        <v>44404</v>
      </c>
      <c r="Q33" s="143">
        <v>44223</v>
      </c>
      <c r="R33" s="143"/>
      <c r="S33" s="143"/>
    </row>
    <row r="34" spans="1:19" ht="15" customHeight="1">
      <c r="A34" s="42">
        <v>29</v>
      </c>
      <c r="B34" s="135"/>
      <c r="C34" s="207"/>
      <c r="D34" s="137"/>
      <c r="E34" s="137"/>
      <c r="F34" s="137"/>
      <c r="G34" s="137"/>
      <c r="H34" s="137"/>
      <c r="I34" s="210">
        <f t="shared" si="0"/>
        <v>0</v>
      </c>
      <c r="J34" s="217"/>
      <c r="K34" s="273"/>
      <c r="L34" s="271"/>
      <c r="M34" s="272">
        <f t="shared" si="1"/>
        <v>0</v>
      </c>
      <c r="N34" s="42"/>
      <c r="P34" s="143">
        <v>44405</v>
      </c>
      <c r="Q34" s="143">
        <v>44224</v>
      </c>
      <c r="R34" s="143"/>
      <c r="S34" s="143"/>
    </row>
    <row r="35" spans="1:19" ht="15" customHeight="1">
      <c r="A35" s="42">
        <v>30</v>
      </c>
      <c r="B35" s="135"/>
      <c r="C35" s="207"/>
      <c r="D35" s="137"/>
      <c r="E35" s="137"/>
      <c r="F35" s="137"/>
      <c r="G35" s="137"/>
      <c r="H35" s="137"/>
      <c r="I35" s="210">
        <f t="shared" si="0"/>
        <v>0</v>
      </c>
      <c r="J35" s="217"/>
      <c r="K35" s="273"/>
      <c r="L35" s="271"/>
      <c r="M35" s="272">
        <f t="shared" si="1"/>
        <v>0</v>
      </c>
      <c r="N35" s="42"/>
      <c r="P35" s="185">
        <v>44406</v>
      </c>
      <c r="Q35" s="143">
        <v>44225</v>
      </c>
      <c r="R35" s="143"/>
      <c r="S35" s="143"/>
    </row>
    <row r="36" spans="1:19" ht="15" customHeight="1">
      <c r="A36" s="42">
        <v>31</v>
      </c>
      <c r="B36" s="135"/>
      <c r="C36" s="207"/>
      <c r="D36" s="137"/>
      <c r="E36" s="137"/>
      <c r="F36" s="137"/>
      <c r="G36" s="137"/>
      <c r="H36" s="137"/>
      <c r="I36" s="210">
        <f t="shared" si="0"/>
        <v>0</v>
      </c>
      <c r="J36" s="217"/>
      <c r="K36" s="273"/>
      <c r="L36" s="271"/>
      <c r="M36" s="272">
        <f t="shared" si="1"/>
        <v>0</v>
      </c>
      <c r="N36" s="42"/>
      <c r="P36" s="143">
        <v>44407</v>
      </c>
      <c r="Q36" s="143">
        <v>44226</v>
      </c>
      <c r="R36" s="143"/>
      <c r="S36" s="143"/>
    </row>
    <row r="37" spans="1:19" ht="15" customHeight="1">
      <c r="A37" s="42">
        <v>32</v>
      </c>
      <c r="B37" s="135"/>
      <c r="C37" s="207"/>
      <c r="D37" s="137"/>
      <c r="E37" s="137"/>
      <c r="F37" s="137"/>
      <c r="G37" s="137"/>
      <c r="H37" s="137"/>
      <c r="I37" s="210">
        <f t="shared" si="0"/>
        <v>0</v>
      </c>
      <c r="J37" s="217"/>
      <c r="K37" s="273"/>
      <c r="L37" s="271"/>
      <c r="M37" s="272">
        <f t="shared" si="1"/>
        <v>0</v>
      </c>
      <c r="N37" s="42"/>
      <c r="P37" s="143">
        <v>44408</v>
      </c>
      <c r="Q37" s="143">
        <v>44227</v>
      </c>
      <c r="R37" s="143"/>
      <c r="S37" s="143"/>
    </row>
    <row r="38" spans="1:19" ht="15" customHeight="1">
      <c r="A38" s="42">
        <v>33</v>
      </c>
      <c r="B38" s="135"/>
      <c r="C38" s="207"/>
      <c r="D38" s="137"/>
      <c r="E38" s="137"/>
      <c r="F38" s="137"/>
      <c r="G38" s="137"/>
      <c r="H38" s="137"/>
      <c r="I38" s="210">
        <f t="shared" si="0"/>
        <v>0</v>
      </c>
      <c r="J38" s="217"/>
      <c r="K38" s="273"/>
      <c r="L38" s="271"/>
      <c r="M38" s="272">
        <f t="shared" si="1"/>
        <v>0</v>
      </c>
      <c r="N38" s="42"/>
      <c r="P38" s="185">
        <v>44409</v>
      </c>
      <c r="Q38" s="143">
        <v>44228</v>
      </c>
      <c r="R38" s="143"/>
      <c r="S38" s="143"/>
    </row>
    <row r="39" spans="1:19" ht="15" customHeight="1">
      <c r="A39" s="42">
        <v>34</v>
      </c>
      <c r="B39" s="135"/>
      <c r="C39" s="207"/>
      <c r="D39" s="137"/>
      <c r="E39" s="137"/>
      <c r="F39" s="137"/>
      <c r="G39" s="137"/>
      <c r="H39" s="137"/>
      <c r="I39" s="210">
        <f t="shared" si="0"/>
        <v>0</v>
      </c>
      <c r="J39" s="217"/>
      <c r="K39" s="273"/>
      <c r="L39" s="271"/>
      <c r="M39" s="272">
        <f t="shared" si="1"/>
        <v>0</v>
      </c>
      <c r="N39" s="42"/>
      <c r="P39" s="143">
        <v>44410</v>
      </c>
      <c r="Q39" s="143">
        <v>44229</v>
      </c>
      <c r="R39" s="143"/>
      <c r="S39" s="143"/>
    </row>
    <row r="40" spans="1:19" ht="15" customHeight="1">
      <c r="A40" s="42">
        <v>35</v>
      </c>
      <c r="B40" s="135"/>
      <c r="C40" s="207"/>
      <c r="D40" s="137"/>
      <c r="E40" s="137"/>
      <c r="F40" s="137"/>
      <c r="G40" s="137"/>
      <c r="H40" s="137"/>
      <c r="I40" s="210">
        <f t="shared" si="0"/>
        <v>0</v>
      </c>
      <c r="J40" s="217"/>
      <c r="K40" s="273"/>
      <c r="L40" s="271"/>
      <c r="M40" s="272">
        <f t="shared" si="1"/>
        <v>0</v>
      </c>
      <c r="N40" s="42"/>
      <c r="P40" s="143">
        <v>44411</v>
      </c>
      <c r="Q40" s="143">
        <v>44230</v>
      </c>
      <c r="R40" s="143"/>
      <c r="S40" s="143"/>
    </row>
    <row r="41" spans="1:19" ht="15" customHeight="1">
      <c r="A41" s="42">
        <v>36</v>
      </c>
      <c r="B41" s="135"/>
      <c r="C41" s="207"/>
      <c r="D41" s="137"/>
      <c r="E41" s="137"/>
      <c r="F41" s="137"/>
      <c r="G41" s="137"/>
      <c r="H41" s="137"/>
      <c r="I41" s="210">
        <f t="shared" si="0"/>
        <v>0</v>
      </c>
      <c r="J41" s="217"/>
      <c r="K41" s="273"/>
      <c r="L41" s="271"/>
      <c r="M41" s="272">
        <f t="shared" si="1"/>
        <v>0</v>
      </c>
      <c r="N41" s="42"/>
      <c r="P41" s="185">
        <v>44412</v>
      </c>
      <c r="Q41" s="143">
        <v>44231</v>
      </c>
      <c r="R41" s="143"/>
      <c r="S41" s="143"/>
    </row>
    <row r="42" spans="1:19" ht="15" customHeight="1">
      <c r="A42" s="42">
        <v>37</v>
      </c>
      <c r="B42" s="135"/>
      <c r="C42" s="207"/>
      <c r="D42" s="137"/>
      <c r="E42" s="137"/>
      <c r="F42" s="137"/>
      <c r="G42" s="137"/>
      <c r="H42" s="137"/>
      <c r="I42" s="210">
        <f t="shared" si="0"/>
        <v>0</v>
      </c>
      <c r="J42" s="217"/>
      <c r="K42" s="273"/>
      <c r="L42" s="271"/>
      <c r="M42" s="272">
        <f t="shared" si="1"/>
        <v>0</v>
      </c>
      <c r="N42" s="42"/>
      <c r="P42" s="143">
        <v>44413</v>
      </c>
      <c r="Q42" s="143">
        <v>44232</v>
      </c>
      <c r="R42" s="143"/>
      <c r="S42" s="143"/>
    </row>
    <row r="43" spans="1:19" ht="15" customHeight="1">
      <c r="A43" s="42">
        <v>38</v>
      </c>
      <c r="B43" s="135"/>
      <c r="C43" s="207"/>
      <c r="D43" s="137"/>
      <c r="E43" s="137"/>
      <c r="F43" s="137"/>
      <c r="G43" s="137"/>
      <c r="H43" s="137"/>
      <c r="I43" s="210">
        <f t="shared" si="0"/>
        <v>0</v>
      </c>
      <c r="J43" s="217"/>
      <c r="K43" s="273"/>
      <c r="L43" s="271"/>
      <c r="M43" s="272">
        <f t="shared" si="1"/>
        <v>0</v>
      </c>
      <c r="N43" s="42"/>
      <c r="P43" s="143">
        <v>44414</v>
      </c>
      <c r="Q43" s="143">
        <v>44233</v>
      </c>
      <c r="R43" s="143"/>
      <c r="S43" s="143"/>
    </row>
    <row r="44" spans="1:19" ht="15" customHeight="1">
      <c r="A44" s="42">
        <v>39</v>
      </c>
      <c r="B44" s="135"/>
      <c r="C44" s="207"/>
      <c r="D44" s="137"/>
      <c r="E44" s="137"/>
      <c r="F44" s="137"/>
      <c r="G44" s="137"/>
      <c r="H44" s="137"/>
      <c r="I44" s="210">
        <f t="shared" si="0"/>
        <v>0</v>
      </c>
      <c r="J44" s="217"/>
      <c r="K44" s="273"/>
      <c r="L44" s="271"/>
      <c r="M44" s="272">
        <f t="shared" si="1"/>
        <v>0</v>
      </c>
      <c r="N44" s="42"/>
      <c r="P44" s="185">
        <v>44415</v>
      </c>
      <c r="Q44" s="143">
        <v>44234</v>
      </c>
      <c r="R44" s="143"/>
      <c r="S44" s="143"/>
    </row>
    <row r="45" spans="1:19" ht="15" customHeight="1">
      <c r="A45" s="42">
        <v>40</v>
      </c>
      <c r="B45" s="135"/>
      <c r="C45" s="207"/>
      <c r="D45" s="137"/>
      <c r="E45" s="137"/>
      <c r="F45" s="137"/>
      <c r="G45" s="137"/>
      <c r="H45" s="137"/>
      <c r="I45" s="210">
        <f t="shared" si="0"/>
        <v>0</v>
      </c>
      <c r="J45" s="217"/>
      <c r="K45" s="273"/>
      <c r="L45" s="271"/>
      <c r="M45" s="272">
        <f t="shared" si="1"/>
        <v>0</v>
      </c>
      <c r="N45" s="42"/>
      <c r="P45" s="143">
        <v>44416</v>
      </c>
      <c r="Q45" s="143">
        <v>44235</v>
      </c>
      <c r="R45" s="143"/>
      <c r="S45" s="143"/>
    </row>
    <row r="46" spans="1:19" ht="15" customHeight="1">
      <c r="A46" s="42">
        <v>41</v>
      </c>
      <c r="B46" s="135"/>
      <c r="C46" s="207"/>
      <c r="D46" s="137"/>
      <c r="E46" s="137"/>
      <c r="F46" s="137"/>
      <c r="G46" s="137"/>
      <c r="H46" s="137"/>
      <c r="I46" s="210">
        <f t="shared" si="0"/>
        <v>0</v>
      </c>
      <c r="J46" s="217"/>
      <c r="K46" s="273"/>
      <c r="L46" s="271"/>
      <c r="M46" s="272">
        <f t="shared" si="1"/>
        <v>0</v>
      </c>
      <c r="N46" s="42"/>
      <c r="P46" s="143">
        <v>44417</v>
      </c>
      <c r="Q46" s="143">
        <v>44236</v>
      </c>
      <c r="R46" s="143"/>
      <c r="S46" s="143"/>
    </row>
    <row r="47" spans="1:19" ht="15" customHeight="1">
      <c r="A47" s="42">
        <v>42</v>
      </c>
      <c r="B47" s="135"/>
      <c r="C47" s="207"/>
      <c r="D47" s="137"/>
      <c r="E47" s="137"/>
      <c r="F47" s="137"/>
      <c r="G47" s="137"/>
      <c r="H47" s="137"/>
      <c r="I47" s="210">
        <f t="shared" si="0"/>
        <v>0</v>
      </c>
      <c r="J47" s="217"/>
      <c r="K47" s="273"/>
      <c r="L47" s="271"/>
      <c r="M47" s="272">
        <f t="shared" si="1"/>
        <v>0</v>
      </c>
      <c r="N47" s="42"/>
      <c r="P47" s="185">
        <v>44418</v>
      </c>
      <c r="Q47" s="143">
        <v>44237</v>
      </c>
      <c r="R47" s="143"/>
      <c r="S47" s="143"/>
    </row>
    <row r="48" spans="1:19" ht="15" customHeight="1">
      <c r="A48" s="42">
        <v>43</v>
      </c>
      <c r="B48" s="135"/>
      <c r="C48" s="207"/>
      <c r="D48" s="137"/>
      <c r="E48" s="137"/>
      <c r="F48" s="137"/>
      <c r="G48" s="137"/>
      <c r="H48" s="137"/>
      <c r="I48" s="210">
        <f t="shared" si="0"/>
        <v>0</v>
      </c>
      <c r="J48" s="217"/>
      <c r="K48" s="273"/>
      <c r="L48" s="271"/>
      <c r="M48" s="272">
        <f t="shared" si="1"/>
        <v>0</v>
      </c>
      <c r="N48" s="42"/>
      <c r="P48" s="143">
        <v>44419</v>
      </c>
      <c r="Q48" s="143">
        <v>44238</v>
      </c>
      <c r="R48" s="143"/>
      <c r="S48" s="143"/>
    </row>
    <row r="49" spans="1:19" ht="15" customHeight="1">
      <c r="A49" s="42">
        <v>44</v>
      </c>
      <c r="B49" s="135"/>
      <c r="C49" s="207"/>
      <c r="D49" s="137"/>
      <c r="E49" s="137"/>
      <c r="F49" s="137"/>
      <c r="G49" s="137"/>
      <c r="H49" s="137"/>
      <c r="I49" s="210">
        <f t="shared" si="0"/>
        <v>0</v>
      </c>
      <c r="J49" s="217"/>
      <c r="K49" s="273"/>
      <c r="L49" s="271"/>
      <c r="M49" s="272">
        <f t="shared" si="1"/>
        <v>0</v>
      </c>
      <c r="N49" s="42"/>
      <c r="P49" s="143">
        <v>44420</v>
      </c>
      <c r="Q49" s="143">
        <v>44239</v>
      </c>
      <c r="R49" s="143"/>
      <c r="S49" s="143"/>
    </row>
    <row r="50" spans="1:19" ht="15" customHeight="1">
      <c r="A50" s="42">
        <v>45</v>
      </c>
      <c r="B50" s="135"/>
      <c r="C50" s="207"/>
      <c r="D50" s="137"/>
      <c r="E50" s="137"/>
      <c r="F50" s="137"/>
      <c r="G50" s="137"/>
      <c r="H50" s="137"/>
      <c r="I50" s="210">
        <f t="shared" si="0"/>
        <v>0</v>
      </c>
      <c r="J50" s="217"/>
      <c r="K50" s="273"/>
      <c r="L50" s="271"/>
      <c r="M50" s="272">
        <f t="shared" si="1"/>
        <v>0</v>
      </c>
      <c r="N50" s="42"/>
      <c r="P50" s="185">
        <v>44421</v>
      </c>
      <c r="Q50" s="143">
        <v>44240</v>
      </c>
      <c r="R50" s="143"/>
      <c r="S50" s="143"/>
    </row>
    <row r="51" spans="1:19" ht="15" customHeight="1">
      <c r="A51" s="42">
        <v>46</v>
      </c>
      <c r="B51" s="135"/>
      <c r="C51" s="207"/>
      <c r="D51" s="137"/>
      <c r="E51" s="137"/>
      <c r="F51" s="137"/>
      <c r="G51" s="137"/>
      <c r="H51" s="137"/>
      <c r="I51" s="210">
        <f t="shared" si="0"/>
        <v>0</v>
      </c>
      <c r="J51" s="217"/>
      <c r="K51" s="273"/>
      <c r="L51" s="271"/>
      <c r="M51" s="272">
        <f t="shared" si="1"/>
        <v>0</v>
      </c>
      <c r="N51" s="42"/>
      <c r="P51" s="143">
        <v>44422</v>
      </c>
      <c r="Q51" s="143">
        <v>44241</v>
      </c>
      <c r="R51" s="143"/>
      <c r="S51" s="143"/>
    </row>
    <row r="52" spans="1:19" ht="15" customHeight="1">
      <c r="A52" s="42">
        <v>47</v>
      </c>
      <c r="B52" s="135"/>
      <c r="C52" s="207"/>
      <c r="D52" s="137"/>
      <c r="E52" s="137"/>
      <c r="F52" s="137"/>
      <c r="G52" s="137"/>
      <c r="H52" s="137"/>
      <c r="I52" s="210">
        <f t="shared" si="0"/>
        <v>0</v>
      </c>
      <c r="J52" s="217"/>
      <c r="K52" s="273"/>
      <c r="L52" s="271"/>
      <c r="M52" s="272">
        <f t="shared" si="1"/>
        <v>0</v>
      </c>
      <c r="N52" s="42"/>
      <c r="P52" s="143">
        <v>44423</v>
      </c>
      <c r="Q52" s="143">
        <v>44242</v>
      </c>
      <c r="R52" s="143"/>
      <c r="S52" s="143"/>
    </row>
    <row r="53" spans="1:19" ht="15" customHeight="1">
      <c r="A53" s="42">
        <v>48</v>
      </c>
      <c r="B53" s="135"/>
      <c r="C53" s="207"/>
      <c r="D53" s="137"/>
      <c r="E53" s="137"/>
      <c r="F53" s="137"/>
      <c r="G53" s="137"/>
      <c r="H53" s="137"/>
      <c r="I53" s="210">
        <f t="shared" si="0"/>
        <v>0</v>
      </c>
      <c r="J53" s="217"/>
      <c r="K53" s="273"/>
      <c r="L53" s="271"/>
      <c r="M53" s="272">
        <f t="shared" si="1"/>
        <v>0</v>
      </c>
      <c r="N53" s="42"/>
      <c r="P53" s="185">
        <v>44424</v>
      </c>
      <c r="Q53" s="143">
        <v>44243</v>
      </c>
      <c r="R53" s="143"/>
      <c r="S53" s="143"/>
    </row>
    <row r="54" spans="1:19" ht="15" customHeight="1">
      <c r="A54" s="42">
        <v>49</v>
      </c>
      <c r="B54" s="135"/>
      <c r="C54" s="207"/>
      <c r="D54" s="137"/>
      <c r="E54" s="137"/>
      <c r="F54" s="137"/>
      <c r="G54" s="137"/>
      <c r="H54" s="137"/>
      <c r="I54" s="210">
        <f t="shared" si="0"/>
        <v>0</v>
      </c>
      <c r="J54" s="217"/>
      <c r="K54" s="273"/>
      <c r="L54" s="271"/>
      <c r="M54" s="272">
        <f t="shared" si="1"/>
        <v>0</v>
      </c>
      <c r="N54" s="42"/>
      <c r="P54" s="143">
        <v>44425</v>
      </c>
      <c r="Q54" s="143">
        <v>44244</v>
      </c>
      <c r="R54" s="143"/>
      <c r="S54" s="143"/>
    </row>
    <row r="55" spans="1:19" ht="15" customHeight="1">
      <c r="A55" s="42">
        <v>50</v>
      </c>
      <c r="B55" s="135"/>
      <c r="C55" s="207"/>
      <c r="D55" s="137"/>
      <c r="E55" s="137"/>
      <c r="F55" s="137"/>
      <c r="G55" s="137"/>
      <c r="H55" s="137"/>
      <c r="I55" s="210">
        <f t="shared" si="0"/>
        <v>0</v>
      </c>
      <c r="J55" s="217"/>
      <c r="K55" s="273"/>
      <c r="L55" s="271"/>
      <c r="M55" s="272">
        <f t="shared" si="1"/>
        <v>0</v>
      </c>
      <c r="N55" s="42"/>
      <c r="P55" s="143">
        <v>44426</v>
      </c>
      <c r="Q55" s="143">
        <v>44245</v>
      </c>
      <c r="R55" s="143"/>
      <c r="S55" s="143"/>
    </row>
    <row r="56" spans="1:19" ht="15" customHeight="1">
      <c r="A56" s="42">
        <v>51</v>
      </c>
      <c r="B56" s="135"/>
      <c r="C56" s="207"/>
      <c r="D56" s="137"/>
      <c r="E56" s="137"/>
      <c r="F56" s="137"/>
      <c r="G56" s="137"/>
      <c r="H56" s="137"/>
      <c r="I56" s="210">
        <f t="shared" si="0"/>
        <v>0</v>
      </c>
      <c r="J56" s="217"/>
      <c r="K56" s="273"/>
      <c r="L56" s="271"/>
      <c r="M56" s="272">
        <f t="shared" si="1"/>
        <v>0</v>
      </c>
      <c r="N56" s="42"/>
      <c r="P56" s="185">
        <v>44427</v>
      </c>
      <c r="Q56" s="143">
        <v>44246</v>
      </c>
      <c r="R56" s="143"/>
      <c r="S56" s="143"/>
    </row>
    <row r="57" spans="1:19" ht="15" customHeight="1">
      <c r="A57" s="42">
        <v>52</v>
      </c>
      <c r="B57" s="135"/>
      <c r="C57" s="207"/>
      <c r="D57" s="137"/>
      <c r="E57" s="137"/>
      <c r="F57" s="137"/>
      <c r="G57" s="137"/>
      <c r="H57" s="137"/>
      <c r="I57" s="210">
        <f t="shared" si="0"/>
        <v>0</v>
      </c>
      <c r="J57" s="217"/>
      <c r="K57" s="273"/>
      <c r="L57" s="271"/>
      <c r="M57" s="272">
        <f t="shared" si="1"/>
        <v>0</v>
      </c>
      <c r="N57" s="42"/>
      <c r="P57" s="143">
        <v>44428</v>
      </c>
      <c r="Q57" s="143">
        <v>44247</v>
      </c>
      <c r="R57" s="143"/>
      <c r="S57" s="143"/>
    </row>
    <row r="58" spans="1:19" ht="15" customHeight="1">
      <c r="A58" s="42">
        <v>53</v>
      </c>
      <c r="B58" s="135"/>
      <c r="C58" s="207"/>
      <c r="D58" s="137"/>
      <c r="E58" s="137"/>
      <c r="F58" s="137"/>
      <c r="G58" s="137"/>
      <c r="H58" s="137"/>
      <c r="I58" s="210">
        <f t="shared" si="0"/>
        <v>0</v>
      </c>
      <c r="J58" s="217"/>
      <c r="K58" s="273"/>
      <c r="L58" s="271"/>
      <c r="M58" s="272">
        <f t="shared" si="1"/>
        <v>0</v>
      </c>
      <c r="N58" s="42"/>
      <c r="P58" s="143">
        <v>44429</v>
      </c>
      <c r="Q58" s="143">
        <v>44248</v>
      </c>
      <c r="R58" s="143"/>
      <c r="S58" s="143"/>
    </row>
    <row r="59" spans="1:19" ht="15" customHeight="1">
      <c r="A59" s="42">
        <v>54</v>
      </c>
      <c r="B59" s="135"/>
      <c r="C59" s="207"/>
      <c r="D59" s="137"/>
      <c r="E59" s="137"/>
      <c r="F59" s="137"/>
      <c r="G59" s="137"/>
      <c r="H59" s="137"/>
      <c r="I59" s="210">
        <f t="shared" si="0"/>
        <v>0</v>
      </c>
      <c r="J59" s="217"/>
      <c r="K59" s="273"/>
      <c r="L59" s="271"/>
      <c r="M59" s="272">
        <f t="shared" si="1"/>
        <v>0</v>
      </c>
      <c r="N59" s="42"/>
      <c r="P59" s="185">
        <v>44430</v>
      </c>
      <c r="Q59" s="143">
        <v>44249</v>
      </c>
      <c r="R59" s="143"/>
      <c r="S59" s="143"/>
    </row>
    <row r="60" spans="1:19" ht="15" customHeight="1">
      <c r="A60" s="42">
        <v>55</v>
      </c>
      <c r="B60" s="135"/>
      <c r="C60" s="207"/>
      <c r="D60" s="137"/>
      <c r="E60" s="137"/>
      <c r="F60" s="137"/>
      <c r="G60" s="137"/>
      <c r="H60" s="137"/>
      <c r="I60" s="210">
        <f t="shared" si="0"/>
        <v>0</v>
      </c>
      <c r="J60" s="217"/>
      <c r="K60" s="273"/>
      <c r="L60" s="271"/>
      <c r="M60" s="272">
        <f t="shared" si="1"/>
        <v>0</v>
      </c>
      <c r="N60" s="42"/>
      <c r="P60" s="143">
        <v>44431</v>
      </c>
      <c r="Q60" s="143">
        <v>44250</v>
      </c>
      <c r="R60" s="143"/>
      <c r="S60" s="143"/>
    </row>
    <row r="61" spans="1:19" ht="15" customHeight="1">
      <c r="A61" s="42">
        <v>56</v>
      </c>
      <c r="B61" s="135"/>
      <c r="C61" s="207"/>
      <c r="D61" s="137"/>
      <c r="E61" s="137"/>
      <c r="F61" s="137"/>
      <c r="G61" s="137"/>
      <c r="H61" s="137"/>
      <c r="I61" s="210">
        <f t="shared" si="0"/>
        <v>0</v>
      </c>
      <c r="J61" s="217"/>
      <c r="K61" s="273"/>
      <c r="L61" s="271"/>
      <c r="M61" s="272">
        <f t="shared" si="1"/>
        <v>0</v>
      </c>
      <c r="N61" s="42"/>
      <c r="P61" s="143">
        <v>44432</v>
      </c>
      <c r="Q61" s="143">
        <v>44251</v>
      </c>
      <c r="R61" s="143"/>
      <c r="S61" s="143"/>
    </row>
    <row r="62" spans="1:19" ht="15" customHeight="1">
      <c r="A62" s="42">
        <v>57</v>
      </c>
      <c r="B62" s="135"/>
      <c r="C62" s="207"/>
      <c r="D62" s="137"/>
      <c r="E62" s="137"/>
      <c r="F62" s="137"/>
      <c r="G62" s="137"/>
      <c r="H62" s="137"/>
      <c r="I62" s="210">
        <f t="shared" si="0"/>
        <v>0</v>
      </c>
      <c r="J62" s="217"/>
      <c r="K62" s="273"/>
      <c r="L62" s="271"/>
      <c r="M62" s="272">
        <f t="shared" si="1"/>
        <v>0</v>
      </c>
      <c r="N62" s="42"/>
      <c r="P62" s="185">
        <v>44433</v>
      </c>
      <c r="Q62" s="143">
        <v>44252</v>
      </c>
      <c r="R62" s="143"/>
      <c r="S62" s="143"/>
    </row>
    <row r="63" spans="1:19" ht="15" customHeight="1">
      <c r="A63" s="42">
        <v>58</v>
      </c>
      <c r="B63" s="135"/>
      <c r="C63" s="207"/>
      <c r="D63" s="137"/>
      <c r="E63" s="137"/>
      <c r="F63" s="137"/>
      <c r="G63" s="137"/>
      <c r="H63" s="137"/>
      <c r="I63" s="210">
        <f t="shared" si="0"/>
        <v>0</v>
      </c>
      <c r="J63" s="217"/>
      <c r="K63" s="273"/>
      <c r="L63" s="271"/>
      <c r="M63" s="272">
        <f t="shared" si="1"/>
        <v>0</v>
      </c>
      <c r="N63" s="42"/>
      <c r="P63" s="143">
        <v>44434</v>
      </c>
      <c r="Q63" s="143">
        <v>44253</v>
      </c>
      <c r="R63" s="143"/>
      <c r="S63" s="143"/>
    </row>
    <row r="64" spans="1:19" ht="15" customHeight="1">
      <c r="A64" s="42">
        <v>59</v>
      </c>
      <c r="B64" s="135"/>
      <c r="C64" s="207"/>
      <c r="D64" s="137"/>
      <c r="E64" s="137"/>
      <c r="F64" s="137"/>
      <c r="G64" s="137"/>
      <c r="H64" s="137"/>
      <c r="I64" s="210">
        <f t="shared" si="0"/>
        <v>0</v>
      </c>
      <c r="J64" s="217"/>
      <c r="K64" s="273"/>
      <c r="L64" s="271"/>
      <c r="M64" s="272">
        <f t="shared" si="1"/>
        <v>0</v>
      </c>
      <c r="N64" s="42"/>
      <c r="P64" s="143">
        <v>44435</v>
      </c>
      <c r="Q64" s="143">
        <v>44254</v>
      </c>
      <c r="R64" s="143"/>
      <c r="S64" s="143"/>
    </row>
    <row r="65" spans="1:19" ht="15" customHeight="1">
      <c r="A65" s="42">
        <v>60</v>
      </c>
      <c r="B65" s="135"/>
      <c r="C65" s="207"/>
      <c r="D65" s="137"/>
      <c r="E65" s="137"/>
      <c r="F65" s="137"/>
      <c r="G65" s="137"/>
      <c r="H65" s="137"/>
      <c r="I65" s="210">
        <f t="shared" si="0"/>
        <v>0</v>
      </c>
      <c r="J65" s="217"/>
      <c r="K65" s="273"/>
      <c r="L65" s="271"/>
      <c r="M65" s="272">
        <f t="shared" si="1"/>
        <v>0</v>
      </c>
      <c r="N65" s="42"/>
      <c r="P65" s="185">
        <v>44436</v>
      </c>
      <c r="Q65" s="143">
        <v>44255</v>
      </c>
      <c r="R65" s="143"/>
      <c r="S65" s="143"/>
    </row>
    <row r="66" spans="1:19" ht="15" customHeight="1">
      <c r="A66" s="42">
        <v>61</v>
      </c>
      <c r="B66" s="135"/>
      <c r="C66" s="207"/>
      <c r="D66" s="137"/>
      <c r="E66" s="137"/>
      <c r="F66" s="137"/>
      <c r="G66" s="137"/>
      <c r="H66" s="137"/>
      <c r="I66" s="210">
        <f t="shared" si="0"/>
        <v>0</v>
      </c>
      <c r="J66" s="217"/>
      <c r="K66" s="273"/>
      <c r="L66" s="271"/>
      <c r="M66" s="272">
        <f t="shared" si="1"/>
        <v>0</v>
      </c>
      <c r="N66" s="42"/>
      <c r="P66" s="143">
        <v>44437</v>
      </c>
      <c r="Q66" s="143">
        <v>44256</v>
      </c>
      <c r="R66" s="143"/>
      <c r="S66" s="143"/>
    </row>
    <row r="67" spans="1:19" ht="15" customHeight="1">
      <c r="A67" s="42">
        <v>62</v>
      </c>
      <c r="B67" s="135"/>
      <c r="C67" s="207"/>
      <c r="D67" s="137"/>
      <c r="E67" s="137"/>
      <c r="F67" s="137"/>
      <c r="G67" s="137"/>
      <c r="H67" s="137"/>
      <c r="I67" s="210">
        <f t="shared" si="0"/>
        <v>0</v>
      </c>
      <c r="J67" s="217"/>
      <c r="K67" s="273"/>
      <c r="L67" s="271"/>
      <c r="M67" s="272">
        <f t="shared" si="1"/>
        <v>0</v>
      </c>
      <c r="N67" s="42"/>
      <c r="P67" s="143">
        <v>44438</v>
      </c>
      <c r="Q67" s="143">
        <v>44257</v>
      </c>
      <c r="R67" s="143"/>
      <c r="S67" s="143"/>
    </row>
    <row r="68" spans="1:19" ht="15" customHeight="1">
      <c r="A68" s="42">
        <v>63</v>
      </c>
      <c r="B68" s="135"/>
      <c r="C68" s="207"/>
      <c r="D68" s="137"/>
      <c r="E68" s="137"/>
      <c r="F68" s="137"/>
      <c r="G68" s="137"/>
      <c r="H68" s="137"/>
      <c r="I68" s="210">
        <f t="shared" si="0"/>
        <v>0</v>
      </c>
      <c r="J68" s="217"/>
      <c r="K68" s="273"/>
      <c r="L68" s="271"/>
      <c r="M68" s="272">
        <f t="shared" si="1"/>
        <v>0</v>
      </c>
      <c r="N68" s="42"/>
      <c r="P68" s="185">
        <v>44439</v>
      </c>
      <c r="Q68" s="143">
        <v>44258</v>
      </c>
      <c r="R68" s="143"/>
      <c r="S68" s="143"/>
    </row>
    <row r="69" spans="1:19" ht="15" customHeight="1">
      <c r="A69" s="42">
        <v>64</v>
      </c>
      <c r="B69" s="135"/>
      <c r="C69" s="207"/>
      <c r="D69" s="137"/>
      <c r="E69" s="137"/>
      <c r="F69" s="137"/>
      <c r="G69" s="137"/>
      <c r="H69" s="137"/>
      <c r="I69" s="210">
        <f t="shared" si="0"/>
        <v>0</v>
      </c>
      <c r="J69" s="217"/>
      <c r="K69" s="273"/>
      <c r="L69" s="271"/>
      <c r="M69" s="272">
        <f t="shared" si="1"/>
        <v>0</v>
      </c>
      <c r="N69" s="42"/>
      <c r="P69" s="143"/>
      <c r="Q69" s="143">
        <v>44259</v>
      </c>
      <c r="R69" s="143"/>
      <c r="S69" s="143"/>
    </row>
    <row r="70" spans="1:19" ht="15" customHeight="1">
      <c r="A70" s="42">
        <v>65</v>
      </c>
      <c r="B70" s="135"/>
      <c r="C70" s="207"/>
      <c r="D70" s="137"/>
      <c r="E70" s="137"/>
      <c r="F70" s="137"/>
      <c r="G70" s="137"/>
      <c r="H70" s="137"/>
      <c r="I70" s="210">
        <f t="shared" si="0"/>
        <v>0</v>
      </c>
      <c r="J70" s="217"/>
      <c r="K70" s="273"/>
      <c r="L70" s="271"/>
      <c r="M70" s="272">
        <f t="shared" si="1"/>
        <v>0</v>
      </c>
      <c r="N70" s="42"/>
      <c r="P70" s="143"/>
      <c r="Q70" s="143">
        <v>44260</v>
      </c>
      <c r="R70" s="143"/>
      <c r="S70" s="143"/>
    </row>
    <row r="71" spans="1:19" ht="15" customHeight="1">
      <c r="A71" s="42">
        <v>66</v>
      </c>
      <c r="B71" s="135"/>
      <c r="C71" s="207"/>
      <c r="D71" s="137"/>
      <c r="E71" s="137"/>
      <c r="F71" s="137"/>
      <c r="G71" s="137"/>
      <c r="H71" s="137"/>
      <c r="I71" s="210">
        <f t="shared" ref="I71:I134" si="2">SUM(D71:H71)</f>
        <v>0</v>
      </c>
      <c r="J71" s="217"/>
      <c r="K71" s="273"/>
      <c r="L71" s="271"/>
      <c r="M71" s="272">
        <f t="shared" ref="M71:M134" si="3">((D71*100)+(E71*250)+(G71*250))*C71</f>
        <v>0</v>
      </c>
      <c r="N71" s="42"/>
      <c r="P71" s="143"/>
      <c r="Q71" s="143">
        <v>44261</v>
      </c>
      <c r="R71" s="143"/>
      <c r="S71" s="143"/>
    </row>
    <row r="72" spans="1:19" ht="15" customHeight="1">
      <c r="A72" s="42">
        <v>67</v>
      </c>
      <c r="B72" s="135"/>
      <c r="C72" s="207"/>
      <c r="D72" s="137"/>
      <c r="E72" s="137"/>
      <c r="F72" s="137"/>
      <c r="G72" s="137"/>
      <c r="H72" s="137"/>
      <c r="I72" s="210">
        <f t="shared" si="2"/>
        <v>0</v>
      </c>
      <c r="J72" s="217"/>
      <c r="K72" s="273"/>
      <c r="L72" s="271"/>
      <c r="M72" s="272">
        <f t="shared" si="3"/>
        <v>0</v>
      </c>
      <c r="N72" s="42"/>
      <c r="P72" s="143"/>
      <c r="Q72" s="143">
        <v>44262</v>
      </c>
      <c r="R72" s="143"/>
      <c r="S72" s="143"/>
    </row>
    <row r="73" spans="1:19" ht="15" customHeight="1">
      <c r="A73" s="42">
        <v>68</v>
      </c>
      <c r="B73" s="135"/>
      <c r="C73" s="207"/>
      <c r="D73" s="137"/>
      <c r="E73" s="137"/>
      <c r="F73" s="137"/>
      <c r="G73" s="137"/>
      <c r="H73" s="137"/>
      <c r="I73" s="210">
        <f t="shared" si="2"/>
        <v>0</v>
      </c>
      <c r="J73" s="217"/>
      <c r="K73" s="273"/>
      <c r="L73" s="271"/>
      <c r="M73" s="272">
        <f t="shared" si="3"/>
        <v>0</v>
      </c>
      <c r="N73" s="42"/>
      <c r="P73" s="143"/>
      <c r="Q73" s="143">
        <v>44263</v>
      </c>
      <c r="R73" s="143"/>
      <c r="S73" s="143"/>
    </row>
    <row r="74" spans="1:19" ht="15" customHeight="1">
      <c r="A74" s="42">
        <v>69</v>
      </c>
      <c r="B74" s="135"/>
      <c r="C74" s="207"/>
      <c r="D74" s="137"/>
      <c r="E74" s="137"/>
      <c r="F74" s="137"/>
      <c r="G74" s="137"/>
      <c r="H74" s="137"/>
      <c r="I74" s="210">
        <f t="shared" si="2"/>
        <v>0</v>
      </c>
      <c r="J74" s="217"/>
      <c r="K74" s="273"/>
      <c r="L74" s="271"/>
      <c r="M74" s="272">
        <f t="shared" si="3"/>
        <v>0</v>
      </c>
      <c r="N74" s="42"/>
      <c r="P74" s="143"/>
      <c r="Q74" s="143">
        <v>44264</v>
      </c>
      <c r="R74" s="143"/>
      <c r="S74" s="143"/>
    </row>
    <row r="75" spans="1:19" ht="15" customHeight="1">
      <c r="A75" s="42">
        <v>70</v>
      </c>
      <c r="B75" s="135"/>
      <c r="C75" s="207"/>
      <c r="D75" s="137"/>
      <c r="E75" s="137"/>
      <c r="F75" s="137"/>
      <c r="G75" s="137"/>
      <c r="H75" s="137"/>
      <c r="I75" s="210">
        <f t="shared" si="2"/>
        <v>0</v>
      </c>
      <c r="J75" s="217"/>
      <c r="K75" s="273"/>
      <c r="L75" s="271"/>
      <c r="M75" s="272">
        <f t="shared" si="3"/>
        <v>0</v>
      </c>
      <c r="N75" s="42"/>
      <c r="P75" s="143"/>
      <c r="Q75" s="143">
        <v>44265</v>
      </c>
      <c r="R75" s="143"/>
      <c r="S75" s="143"/>
    </row>
    <row r="76" spans="1:19" ht="15" customHeight="1">
      <c r="A76" s="42">
        <v>71</v>
      </c>
      <c r="B76" s="135"/>
      <c r="C76" s="207"/>
      <c r="D76" s="137"/>
      <c r="E76" s="137"/>
      <c r="F76" s="137"/>
      <c r="G76" s="137"/>
      <c r="H76" s="137"/>
      <c r="I76" s="210">
        <f t="shared" si="2"/>
        <v>0</v>
      </c>
      <c r="J76" s="217"/>
      <c r="K76" s="273"/>
      <c r="L76" s="271"/>
      <c r="M76" s="272">
        <f t="shared" si="3"/>
        <v>0</v>
      </c>
      <c r="N76" s="42"/>
      <c r="P76" s="143"/>
      <c r="Q76" s="143">
        <v>44266</v>
      </c>
      <c r="R76" s="143"/>
      <c r="S76" s="143"/>
    </row>
    <row r="77" spans="1:19" ht="15" customHeight="1">
      <c r="A77" s="42">
        <v>72</v>
      </c>
      <c r="B77" s="135"/>
      <c r="C77" s="207"/>
      <c r="D77" s="137"/>
      <c r="E77" s="137"/>
      <c r="F77" s="137"/>
      <c r="G77" s="137"/>
      <c r="H77" s="137"/>
      <c r="I77" s="210">
        <f t="shared" si="2"/>
        <v>0</v>
      </c>
      <c r="J77" s="217"/>
      <c r="K77" s="273"/>
      <c r="L77" s="271"/>
      <c r="M77" s="272">
        <f t="shared" si="3"/>
        <v>0</v>
      </c>
      <c r="N77" s="42"/>
      <c r="P77" s="143"/>
      <c r="Q77" s="143">
        <v>44267</v>
      </c>
      <c r="R77" s="143"/>
      <c r="S77" s="143"/>
    </row>
    <row r="78" spans="1:19" ht="15" customHeight="1">
      <c r="A78" s="42">
        <v>73</v>
      </c>
      <c r="B78" s="135"/>
      <c r="C78" s="207"/>
      <c r="D78" s="137"/>
      <c r="E78" s="137"/>
      <c r="F78" s="137"/>
      <c r="G78" s="137"/>
      <c r="H78" s="137"/>
      <c r="I78" s="210">
        <f t="shared" si="2"/>
        <v>0</v>
      </c>
      <c r="J78" s="217"/>
      <c r="K78" s="273"/>
      <c r="L78" s="271"/>
      <c r="M78" s="272">
        <f t="shared" si="3"/>
        <v>0</v>
      </c>
      <c r="N78" s="42"/>
      <c r="P78" s="143"/>
      <c r="Q78" s="143">
        <v>44268</v>
      </c>
      <c r="R78" s="143"/>
      <c r="S78" s="143"/>
    </row>
    <row r="79" spans="1:19" ht="15" customHeight="1">
      <c r="A79" s="42">
        <v>74</v>
      </c>
      <c r="B79" s="135"/>
      <c r="C79" s="207"/>
      <c r="D79" s="137"/>
      <c r="E79" s="137"/>
      <c r="F79" s="137"/>
      <c r="G79" s="137"/>
      <c r="H79" s="137"/>
      <c r="I79" s="210">
        <f t="shared" si="2"/>
        <v>0</v>
      </c>
      <c r="J79" s="217"/>
      <c r="K79" s="273"/>
      <c r="L79" s="271"/>
      <c r="M79" s="272">
        <f t="shared" si="3"/>
        <v>0</v>
      </c>
      <c r="N79" s="42"/>
      <c r="P79" s="143"/>
      <c r="Q79" s="143">
        <v>44269</v>
      </c>
      <c r="R79" s="143"/>
      <c r="S79" s="143"/>
    </row>
    <row r="80" spans="1:19" ht="15" customHeight="1">
      <c r="A80" s="42">
        <v>75</v>
      </c>
      <c r="B80" s="135"/>
      <c r="C80" s="207"/>
      <c r="D80" s="137"/>
      <c r="E80" s="137"/>
      <c r="F80" s="137"/>
      <c r="G80" s="137"/>
      <c r="H80" s="137"/>
      <c r="I80" s="210">
        <f t="shared" si="2"/>
        <v>0</v>
      </c>
      <c r="J80" s="217"/>
      <c r="K80" s="273"/>
      <c r="L80" s="271"/>
      <c r="M80" s="272">
        <f t="shared" si="3"/>
        <v>0</v>
      </c>
      <c r="N80" s="42"/>
      <c r="P80" s="143"/>
      <c r="Q80" s="143">
        <v>44270</v>
      </c>
      <c r="R80" s="143"/>
      <c r="S80" s="143"/>
    </row>
    <row r="81" spans="1:19" ht="15" customHeight="1">
      <c r="A81" s="42">
        <v>76</v>
      </c>
      <c r="B81" s="135"/>
      <c r="C81" s="207"/>
      <c r="D81" s="137"/>
      <c r="E81" s="137"/>
      <c r="F81" s="137"/>
      <c r="G81" s="137"/>
      <c r="H81" s="137"/>
      <c r="I81" s="210">
        <f t="shared" si="2"/>
        <v>0</v>
      </c>
      <c r="J81" s="217"/>
      <c r="K81" s="273"/>
      <c r="L81" s="271"/>
      <c r="M81" s="272">
        <f t="shared" si="3"/>
        <v>0</v>
      </c>
      <c r="N81" s="42"/>
      <c r="P81" s="143"/>
      <c r="Q81" s="143">
        <v>44271</v>
      </c>
      <c r="R81" s="143"/>
      <c r="S81" s="143"/>
    </row>
    <row r="82" spans="1:19" ht="15" customHeight="1">
      <c r="A82" s="42">
        <v>77</v>
      </c>
      <c r="B82" s="135"/>
      <c r="C82" s="207"/>
      <c r="D82" s="137"/>
      <c r="E82" s="137"/>
      <c r="F82" s="137"/>
      <c r="G82" s="137"/>
      <c r="H82" s="137"/>
      <c r="I82" s="210">
        <f t="shared" si="2"/>
        <v>0</v>
      </c>
      <c r="J82" s="217"/>
      <c r="K82" s="273"/>
      <c r="L82" s="271"/>
      <c r="M82" s="272">
        <f t="shared" si="3"/>
        <v>0</v>
      </c>
      <c r="N82" s="42"/>
      <c r="P82" s="143"/>
      <c r="Q82" s="143">
        <v>44272</v>
      </c>
      <c r="R82" s="143"/>
      <c r="S82" s="143"/>
    </row>
    <row r="83" spans="1:19" ht="15" customHeight="1">
      <c r="A83" s="42">
        <v>78</v>
      </c>
      <c r="B83" s="135"/>
      <c r="C83" s="207"/>
      <c r="D83" s="137"/>
      <c r="E83" s="137"/>
      <c r="F83" s="137"/>
      <c r="G83" s="137"/>
      <c r="H83" s="137"/>
      <c r="I83" s="210">
        <f t="shared" si="2"/>
        <v>0</v>
      </c>
      <c r="J83" s="217"/>
      <c r="K83" s="273"/>
      <c r="L83" s="271"/>
      <c r="M83" s="272">
        <f t="shared" si="3"/>
        <v>0</v>
      </c>
      <c r="N83" s="42"/>
      <c r="P83" s="143"/>
      <c r="Q83" s="143">
        <v>44273</v>
      </c>
      <c r="R83" s="143"/>
      <c r="S83" s="143"/>
    </row>
    <row r="84" spans="1:19" ht="15" customHeight="1">
      <c r="A84" s="42">
        <v>79</v>
      </c>
      <c r="B84" s="135"/>
      <c r="C84" s="207"/>
      <c r="D84" s="137"/>
      <c r="E84" s="137"/>
      <c r="F84" s="137"/>
      <c r="G84" s="137"/>
      <c r="H84" s="137"/>
      <c r="I84" s="210">
        <f t="shared" si="2"/>
        <v>0</v>
      </c>
      <c r="J84" s="217"/>
      <c r="K84" s="273"/>
      <c r="L84" s="271"/>
      <c r="M84" s="272">
        <f t="shared" si="3"/>
        <v>0</v>
      </c>
      <c r="N84" s="42"/>
      <c r="P84" s="143"/>
      <c r="Q84" s="143">
        <v>44274</v>
      </c>
      <c r="R84" s="143"/>
      <c r="S84" s="143"/>
    </row>
    <row r="85" spans="1:19" ht="15" customHeight="1">
      <c r="A85" s="42">
        <v>80</v>
      </c>
      <c r="B85" s="135"/>
      <c r="C85" s="207"/>
      <c r="D85" s="137"/>
      <c r="E85" s="137"/>
      <c r="F85" s="137"/>
      <c r="G85" s="137"/>
      <c r="H85" s="137"/>
      <c r="I85" s="210">
        <f t="shared" si="2"/>
        <v>0</v>
      </c>
      <c r="J85" s="217"/>
      <c r="K85" s="273"/>
      <c r="L85" s="271"/>
      <c r="M85" s="272">
        <f t="shared" si="3"/>
        <v>0</v>
      </c>
      <c r="N85" s="42"/>
      <c r="P85" s="143"/>
      <c r="Q85" s="143">
        <v>44275</v>
      </c>
      <c r="R85" s="143"/>
      <c r="S85" s="143"/>
    </row>
    <row r="86" spans="1:19" ht="15" customHeight="1">
      <c r="A86" s="42">
        <v>81</v>
      </c>
      <c r="B86" s="135"/>
      <c r="C86" s="207"/>
      <c r="D86" s="137"/>
      <c r="E86" s="137"/>
      <c r="F86" s="137"/>
      <c r="G86" s="137"/>
      <c r="H86" s="137"/>
      <c r="I86" s="210">
        <f t="shared" si="2"/>
        <v>0</v>
      </c>
      <c r="J86" s="217"/>
      <c r="K86" s="273"/>
      <c r="L86" s="271"/>
      <c r="M86" s="272">
        <f t="shared" si="3"/>
        <v>0</v>
      </c>
      <c r="N86" s="42"/>
      <c r="P86" s="143"/>
      <c r="Q86" s="143">
        <v>44276</v>
      </c>
      <c r="R86" s="143"/>
      <c r="S86" s="143"/>
    </row>
    <row r="87" spans="1:19" ht="15" customHeight="1">
      <c r="A87" s="42">
        <v>82</v>
      </c>
      <c r="B87" s="135"/>
      <c r="C87" s="207"/>
      <c r="D87" s="137"/>
      <c r="E87" s="137"/>
      <c r="F87" s="137"/>
      <c r="G87" s="137"/>
      <c r="H87" s="137"/>
      <c r="I87" s="210">
        <f t="shared" si="2"/>
        <v>0</v>
      </c>
      <c r="J87" s="217"/>
      <c r="K87" s="273"/>
      <c r="L87" s="271"/>
      <c r="M87" s="272">
        <f t="shared" si="3"/>
        <v>0</v>
      </c>
      <c r="N87" s="42"/>
      <c r="P87" s="143"/>
      <c r="Q87" s="143">
        <v>44277</v>
      </c>
      <c r="R87" s="143"/>
      <c r="S87" s="143"/>
    </row>
    <row r="88" spans="1:19" ht="15" customHeight="1">
      <c r="A88" s="42">
        <v>83</v>
      </c>
      <c r="B88" s="135"/>
      <c r="C88" s="207"/>
      <c r="D88" s="137"/>
      <c r="E88" s="137"/>
      <c r="F88" s="137"/>
      <c r="G88" s="137"/>
      <c r="H88" s="137"/>
      <c r="I88" s="210">
        <f t="shared" si="2"/>
        <v>0</v>
      </c>
      <c r="J88" s="217"/>
      <c r="K88" s="273"/>
      <c r="L88" s="271"/>
      <c r="M88" s="272">
        <f t="shared" si="3"/>
        <v>0</v>
      </c>
      <c r="N88" s="42"/>
      <c r="P88" s="143"/>
      <c r="Q88" s="143">
        <v>44278</v>
      </c>
      <c r="R88" s="143"/>
      <c r="S88" s="143"/>
    </row>
    <row r="89" spans="1:19" ht="15" customHeight="1">
      <c r="A89" s="42">
        <v>84</v>
      </c>
      <c r="B89" s="135"/>
      <c r="C89" s="207"/>
      <c r="D89" s="137"/>
      <c r="E89" s="137"/>
      <c r="F89" s="137"/>
      <c r="G89" s="137"/>
      <c r="H89" s="137"/>
      <c r="I89" s="210">
        <f t="shared" si="2"/>
        <v>0</v>
      </c>
      <c r="J89" s="217"/>
      <c r="K89" s="273"/>
      <c r="L89" s="271"/>
      <c r="M89" s="272">
        <f t="shared" si="3"/>
        <v>0</v>
      </c>
      <c r="N89" s="42"/>
      <c r="P89" s="143"/>
      <c r="Q89" s="143">
        <v>44279</v>
      </c>
      <c r="R89" s="143"/>
      <c r="S89" s="143"/>
    </row>
    <row r="90" spans="1:19" ht="15" customHeight="1">
      <c r="A90" s="42">
        <v>85</v>
      </c>
      <c r="B90" s="135"/>
      <c r="C90" s="207"/>
      <c r="D90" s="137"/>
      <c r="E90" s="137"/>
      <c r="F90" s="137"/>
      <c r="G90" s="137"/>
      <c r="H90" s="137"/>
      <c r="I90" s="210">
        <f t="shared" si="2"/>
        <v>0</v>
      </c>
      <c r="J90" s="217"/>
      <c r="K90" s="273"/>
      <c r="L90" s="271"/>
      <c r="M90" s="272">
        <f t="shared" si="3"/>
        <v>0</v>
      </c>
      <c r="N90" s="42"/>
      <c r="P90" s="143"/>
      <c r="Q90" s="143">
        <v>44280</v>
      </c>
      <c r="R90" s="143"/>
      <c r="S90" s="143"/>
    </row>
    <row r="91" spans="1:19" ht="15" customHeight="1">
      <c r="A91" s="42">
        <v>86</v>
      </c>
      <c r="B91" s="135"/>
      <c r="C91" s="207"/>
      <c r="D91" s="137"/>
      <c r="E91" s="137"/>
      <c r="F91" s="137"/>
      <c r="G91" s="137"/>
      <c r="H91" s="137"/>
      <c r="I91" s="210">
        <f t="shared" si="2"/>
        <v>0</v>
      </c>
      <c r="J91" s="217"/>
      <c r="K91" s="273"/>
      <c r="L91" s="271"/>
      <c r="M91" s="272">
        <f t="shared" si="3"/>
        <v>0</v>
      </c>
      <c r="N91" s="42"/>
      <c r="P91" s="143"/>
      <c r="Q91" s="143">
        <v>44281</v>
      </c>
      <c r="R91" s="143"/>
      <c r="S91" s="143"/>
    </row>
    <row r="92" spans="1:19" ht="15" customHeight="1">
      <c r="A92" s="42">
        <v>87</v>
      </c>
      <c r="B92" s="135"/>
      <c r="C92" s="207"/>
      <c r="D92" s="137"/>
      <c r="E92" s="137"/>
      <c r="F92" s="137"/>
      <c r="G92" s="137"/>
      <c r="H92" s="137"/>
      <c r="I92" s="210">
        <f t="shared" si="2"/>
        <v>0</v>
      </c>
      <c r="J92" s="217"/>
      <c r="K92" s="273"/>
      <c r="L92" s="271"/>
      <c r="M92" s="272">
        <f t="shared" si="3"/>
        <v>0</v>
      </c>
      <c r="N92" s="42"/>
      <c r="P92" s="143"/>
      <c r="Q92" s="143">
        <v>44282</v>
      </c>
      <c r="R92" s="143"/>
      <c r="S92" s="143"/>
    </row>
    <row r="93" spans="1:19" ht="15" customHeight="1">
      <c r="A93" s="42">
        <v>88</v>
      </c>
      <c r="B93" s="135"/>
      <c r="C93" s="207"/>
      <c r="D93" s="137"/>
      <c r="E93" s="137"/>
      <c r="F93" s="137"/>
      <c r="G93" s="137"/>
      <c r="H93" s="137"/>
      <c r="I93" s="210">
        <f t="shared" si="2"/>
        <v>0</v>
      </c>
      <c r="J93" s="217"/>
      <c r="K93" s="273"/>
      <c r="L93" s="271"/>
      <c r="M93" s="272">
        <f t="shared" si="3"/>
        <v>0</v>
      </c>
      <c r="N93" s="42"/>
      <c r="P93" s="143"/>
      <c r="Q93" s="143">
        <v>44283</v>
      </c>
      <c r="R93" s="143"/>
      <c r="S93" s="143"/>
    </row>
    <row r="94" spans="1:19" ht="15" customHeight="1">
      <c r="A94" s="42">
        <v>89</v>
      </c>
      <c r="B94" s="135"/>
      <c r="C94" s="207"/>
      <c r="D94" s="137"/>
      <c r="E94" s="137"/>
      <c r="F94" s="137"/>
      <c r="G94" s="137"/>
      <c r="H94" s="137"/>
      <c r="I94" s="210">
        <f t="shared" si="2"/>
        <v>0</v>
      </c>
      <c r="J94" s="217"/>
      <c r="K94" s="273"/>
      <c r="L94" s="271"/>
      <c r="M94" s="272">
        <f t="shared" si="3"/>
        <v>0</v>
      </c>
      <c r="N94" s="42"/>
      <c r="P94" s="143"/>
      <c r="Q94" s="143">
        <v>44284</v>
      </c>
      <c r="R94" s="143"/>
      <c r="S94" s="143"/>
    </row>
    <row r="95" spans="1:19" ht="15" customHeight="1">
      <c r="A95" s="42">
        <v>90</v>
      </c>
      <c r="B95" s="135"/>
      <c r="C95" s="207"/>
      <c r="D95" s="137"/>
      <c r="E95" s="137"/>
      <c r="F95" s="137"/>
      <c r="G95" s="137"/>
      <c r="H95" s="137"/>
      <c r="I95" s="210">
        <f t="shared" si="2"/>
        <v>0</v>
      </c>
      <c r="J95" s="217"/>
      <c r="K95" s="273"/>
      <c r="L95" s="271"/>
      <c r="M95" s="272">
        <f t="shared" si="3"/>
        <v>0</v>
      </c>
      <c r="N95" s="42"/>
      <c r="P95" s="143"/>
      <c r="Q95" s="143">
        <v>44285</v>
      </c>
      <c r="R95" s="143"/>
      <c r="S95" s="143"/>
    </row>
    <row r="96" spans="1:19" ht="15" customHeight="1">
      <c r="A96" s="42">
        <v>91</v>
      </c>
      <c r="B96" s="135"/>
      <c r="C96" s="207"/>
      <c r="D96" s="137"/>
      <c r="E96" s="137"/>
      <c r="F96" s="137"/>
      <c r="G96" s="137"/>
      <c r="H96" s="137"/>
      <c r="I96" s="210">
        <f t="shared" si="2"/>
        <v>0</v>
      </c>
      <c r="J96" s="217"/>
      <c r="K96" s="273"/>
      <c r="L96" s="271"/>
      <c r="M96" s="272">
        <f t="shared" si="3"/>
        <v>0</v>
      </c>
      <c r="N96" s="42"/>
      <c r="P96" s="143"/>
      <c r="Q96" s="143">
        <v>44286</v>
      </c>
      <c r="R96" s="143"/>
      <c r="S96" s="143"/>
    </row>
    <row r="97" spans="1:19" ht="15" customHeight="1">
      <c r="A97" s="42">
        <v>92</v>
      </c>
      <c r="B97" s="135"/>
      <c r="C97" s="207"/>
      <c r="D97" s="137"/>
      <c r="E97" s="137"/>
      <c r="F97" s="137"/>
      <c r="G97" s="137"/>
      <c r="H97" s="137"/>
      <c r="I97" s="210">
        <f t="shared" si="2"/>
        <v>0</v>
      </c>
      <c r="J97" s="217"/>
      <c r="K97" s="273"/>
      <c r="L97" s="271"/>
      <c r="M97" s="272">
        <f t="shared" si="3"/>
        <v>0</v>
      </c>
      <c r="N97" s="42"/>
      <c r="P97" s="143"/>
      <c r="Q97" s="143">
        <v>44531</v>
      </c>
      <c r="R97" s="143"/>
      <c r="S97" s="143"/>
    </row>
    <row r="98" spans="1:19" ht="15" customHeight="1">
      <c r="A98" s="42">
        <v>93</v>
      </c>
      <c r="B98" s="135"/>
      <c r="C98" s="207"/>
      <c r="D98" s="137"/>
      <c r="E98" s="137"/>
      <c r="F98" s="137"/>
      <c r="G98" s="137"/>
      <c r="H98" s="137"/>
      <c r="I98" s="210">
        <f t="shared" si="2"/>
        <v>0</v>
      </c>
      <c r="J98" s="217"/>
      <c r="K98" s="273"/>
      <c r="L98" s="271"/>
      <c r="M98" s="272">
        <f t="shared" si="3"/>
        <v>0</v>
      </c>
      <c r="N98" s="42"/>
      <c r="P98" s="143"/>
      <c r="Q98" s="143">
        <v>44532</v>
      </c>
      <c r="R98" s="143"/>
      <c r="S98" s="143"/>
    </row>
    <row r="99" spans="1:19" ht="15" customHeight="1">
      <c r="A99" s="42">
        <v>94</v>
      </c>
      <c r="B99" s="135"/>
      <c r="C99" s="207"/>
      <c r="D99" s="137"/>
      <c r="E99" s="137"/>
      <c r="F99" s="137"/>
      <c r="G99" s="137"/>
      <c r="H99" s="137"/>
      <c r="I99" s="210">
        <f t="shared" si="2"/>
        <v>0</v>
      </c>
      <c r="J99" s="217"/>
      <c r="K99" s="273"/>
      <c r="L99" s="271"/>
      <c r="M99" s="272">
        <f t="shared" si="3"/>
        <v>0</v>
      </c>
      <c r="N99" s="42"/>
      <c r="P99" s="143"/>
      <c r="Q99" s="143">
        <v>44533</v>
      </c>
      <c r="R99" s="143"/>
      <c r="S99" s="143"/>
    </row>
    <row r="100" spans="1:19" ht="15" customHeight="1">
      <c r="A100" s="42">
        <v>95</v>
      </c>
      <c r="B100" s="135"/>
      <c r="C100" s="207"/>
      <c r="D100" s="137"/>
      <c r="E100" s="137"/>
      <c r="F100" s="137"/>
      <c r="G100" s="137"/>
      <c r="H100" s="137"/>
      <c r="I100" s="210">
        <f t="shared" si="2"/>
        <v>0</v>
      </c>
      <c r="J100" s="217"/>
      <c r="K100" s="273"/>
      <c r="L100" s="271"/>
      <c r="M100" s="272">
        <f t="shared" si="3"/>
        <v>0</v>
      </c>
      <c r="N100" s="42"/>
      <c r="P100" s="143"/>
      <c r="Q100" s="143">
        <v>44534</v>
      </c>
      <c r="R100" s="143"/>
      <c r="S100" s="143"/>
    </row>
    <row r="101" spans="1:19" ht="15" customHeight="1">
      <c r="A101" s="42">
        <v>96</v>
      </c>
      <c r="B101" s="135"/>
      <c r="C101" s="207"/>
      <c r="D101" s="137"/>
      <c r="E101" s="137"/>
      <c r="F101" s="137"/>
      <c r="G101" s="137"/>
      <c r="H101" s="137"/>
      <c r="I101" s="210">
        <f t="shared" si="2"/>
        <v>0</v>
      </c>
      <c r="J101" s="217"/>
      <c r="K101" s="273"/>
      <c r="L101" s="271"/>
      <c r="M101" s="272">
        <f t="shared" si="3"/>
        <v>0</v>
      </c>
      <c r="N101" s="42"/>
      <c r="P101" s="143"/>
      <c r="Q101" s="143">
        <v>44535</v>
      </c>
      <c r="R101" s="143"/>
      <c r="S101" s="143"/>
    </row>
    <row r="102" spans="1:19" ht="15" customHeight="1">
      <c r="A102" s="42">
        <v>97</v>
      </c>
      <c r="B102" s="135"/>
      <c r="C102" s="207"/>
      <c r="D102" s="137"/>
      <c r="E102" s="137"/>
      <c r="F102" s="137"/>
      <c r="G102" s="137"/>
      <c r="H102" s="137"/>
      <c r="I102" s="210">
        <f t="shared" si="2"/>
        <v>0</v>
      </c>
      <c r="J102" s="217"/>
      <c r="K102" s="273"/>
      <c r="L102" s="271"/>
      <c r="M102" s="272">
        <f t="shared" si="3"/>
        <v>0</v>
      </c>
      <c r="N102" s="42"/>
      <c r="P102" s="143"/>
      <c r="Q102" s="143">
        <v>44536</v>
      </c>
      <c r="R102" s="143"/>
      <c r="S102" s="143"/>
    </row>
    <row r="103" spans="1:19" ht="15" customHeight="1">
      <c r="A103" s="42">
        <v>98</v>
      </c>
      <c r="B103" s="135"/>
      <c r="C103" s="207"/>
      <c r="D103" s="137"/>
      <c r="E103" s="137"/>
      <c r="F103" s="137"/>
      <c r="G103" s="137"/>
      <c r="H103" s="137"/>
      <c r="I103" s="210">
        <f t="shared" si="2"/>
        <v>0</v>
      </c>
      <c r="J103" s="217"/>
      <c r="K103" s="273"/>
      <c r="L103" s="271"/>
      <c r="M103" s="272">
        <f t="shared" si="3"/>
        <v>0</v>
      </c>
      <c r="N103" s="42"/>
      <c r="P103" s="143"/>
      <c r="Q103" s="143">
        <v>44537</v>
      </c>
      <c r="R103" s="143"/>
      <c r="S103" s="143"/>
    </row>
    <row r="104" spans="1:19" ht="15" customHeight="1">
      <c r="A104" s="42">
        <v>99</v>
      </c>
      <c r="B104" s="135"/>
      <c r="C104" s="207"/>
      <c r="D104" s="137"/>
      <c r="E104" s="137"/>
      <c r="F104" s="137"/>
      <c r="G104" s="137"/>
      <c r="H104" s="137"/>
      <c r="I104" s="210">
        <f t="shared" si="2"/>
        <v>0</v>
      </c>
      <c r="J104" s="217"/>
      <c r="K104" s="273"/>
      <c r="L104" s="271"/>
      <c r="M104" s="272">
        <f t="shared" si="3"/>
        <v>0</v>
      </c>
      <c r="N104" s="42"/>
      <c r="P104" s="143"/>
      <c r="Q104" s="143">
        <v>44538</v>
      </c>
      <c r="R104" s="143"/>
      <c r="S104" s="143"/>
    </row>
    <row r="105" spans="1:19" ht="15" customHeight="1">
      <c r="A105" s="42">
        <v>100</v>
      </c>
      <c r="B105" s="135"/>
      <c r="C105" s="207"/>
      <c r="D105" s="137"/>
      <c r="E105" s="137"/>
      <c r="F105" s="137"/>
      <c r="G105" s="137"/>
      <c r="H105" s="137"/>
      <c r="I105" s="210">
        <f t="shared" si="2"/>
        <v>0</v>
      </c>
      <c r="J105" s="217"/>
      <c r="K105" s="273"/>
      <c r="L105" s="271"/>
      <c r="M105" s="272">
        <f t="shared" si="3"/>
        <v>0</v>
      </c>
      <c r="N105" s="42"/>
      <c r="P105" s="143"/>
      <c r="Q105" s="143">
        <v>44539</v>
      </c>
      <c r="R105" s="143"/>
      <c r="S105" s="143"/>
    </row>
    <row r="106" spans="1:19" ht="15" customHeight="1">
      <c r="A106" s="42">
        <v>101</v>
      </c>
      <c r="B106" s="135"/>
      <c r="C106" s="207"/>
      <c r="D106" s="137"/>
      <c r="E106" s="137"/>
      <c r="F106" s="137"/>
      <c r="G106" s="137"/>
      <c r="H106" s="137"/>
      <c r="I106" s="210">
        <f t="shared" si="2"/>
        <v>0</v>
      </c>
      <c r="J106" s="217"/>
      <c r="K106" s="273"/>
      <c r="L106" s="271"/>
      <c r="M106" s="272">
        <f t="shared" si="3"/>
        <v>0</v>
      </c>
      <c r="N106" s="42"/>
      <c r="P106" s="143"/>
      <c r="Q106" s="143">
        <v>44540</v>
      </c>
      <c r="R106" s="143"/>
      <c r="S106" s="143"/>
    </row>
    <row r="107" spans="1:19" ht="15" customHeight="1">
      <c r="A107" s="42">
        <v>102</v>
      </c>
      <c r="B107" s="135"/>
      <c r="C107" s="207"/>
      <c r="D107" s="137"/>
      <c r="E107" s="137"/>
      <c r="F107" s="137"/>
      <c r="G107" s="137"/>
      <c r="H107" s="137"/>
      <c r="I107" s="210">
        <f t="shared" si="2"/>
        <v>0</v>
      </c>
      <c r="J107" s="217"/>
      <c r="K107" s="273"/>
      <c r="L107" s="271"/>
      <c r="M107" s="272">
        <f t="shared" si="3"/>
        <v>0</v>
      </c>
      <c r="N107" s="42"/>
      <c r="P107" s="143"/>
      <c r="Q107" s="143">
        <v>44541</v>
      </c>
      <c r="R107" s="143"/>
      <c r="S107" s="143"/>
    </row>
    <row r="108" spans="1:19" ht="15" customHeight="1">
      <c r="A108" s="42">
        <v>103</v>
      </c>
      <c r="B108" s="135"/>
      <c r="C108" s="207"/>
      <c r="D108" s="137"/>
      <c r="E108" s="137"/>
      <c r="F108" s="137"/>
      <c r="G108" s="137"/>
      <c r="H108" s="137"/>
      <c r="I108" s="210">
        <f t="shared" si="2"/>
        <v>0</v>
      </c>
      <c r="J108" s="217"/>
      <c r="K108" s="273"/>
      <c r="L108" s="271"/>
      <c r="M108" s="272">
        <f t="shared" si="3"/>
        <v>0</v>
      </c>
      <c r="N108" s="42"/>
      <c r="P108" s="143"/>
      <c r="Q108" s="143">
        <v>44542</v>
      </c>
      <c r="R108" s="143"/>
      <c r="S108" s="143"/>
    </row>
    <row r="109" spans="1:19" ht="15" customHeight="1">
      <c r="A109" s="42">
        <v>104</v>
      </c>
      <c r="B109" s="135"/>
      <c r="C109" s="207"/>
      <c r="D109" s="137"/>
      <c r="E109" s="137"/>
      <c r="F109" s="137"/>
      <c r="G109" s="137"/>
      <c r="H109" s="137"/>
      <c r="I109" s="210">
        <f t="shared" si="2"/>
        <v>0</v>
      </c>
      <c r="J109" s="217"/>
      <c r="K109" s="273"/>
      <c r="L109" s="271"/>
      <c r="M109" s="272">
        <f t="shared" si="3"/>
        <v>0</v>
      </c>
      <c r="N109" s="42"/>
      <c r="P109" s="143"/>
      <c r="Q109" s="143">
        <v>44543</v>
      </c>
      <c r="R109" s="143"/>
      <c r="S109" s="143"/>
    </row>
    <row r="110" spans="1:19" ht="15" customHeight="1">
      <c r="A110" s="42">
        <v>105</v>
      </c>
      <c r="B110" s="135"/>
      <c r="C110" s="207"/>
      <c r="D110" s="137"/>
      <c r="E110" s="137"/>
      <c r="F110" s="137"/>
      <c r="G110" s="137"/>
      <c r="H110" s="137"/>
      <c r="I110" s="210">
        <f t="shared" si="2"/>
        <v>0</v>
      </c>
      <c r="J110" s="217"/>
      <c r="K110" s="273"/>
      <c r="L110" s="271"/>
      <c r="M110" s="272">
        <f t="shared" si="3"/>
        <v>0</v>
      </c>
      <c r="N110" s="42"/>
      <c r="P110" s="143"/>
      <c r="Q110" s="143">
        <v>44544</v>
      </c>
      <c r="R110" s="143"/>
      <c r="S110" s="143"/>
    </row>
    <row r="111" spans="1:19" ht="15" customHeight="1">
      <c r="A111" s="42">
        <v>106</v>
      </c>
      <c r="B111" s="135"/>
      <c r="C111" s="207"/>
      <c r="D111" s="137"/>
      <c r="E111" s="137"/>
      <c r="F111" s="137"/>
      <c r="G111" s="137"/>
      <c r="H111" s="137"/>
      <c r="I111" s="210">
        <f t="shared" si="2"/>
        <v>0</v>
      </c>
      <c r="J111" s="217"/>
      <c r="K111" s="273"/>
      <c r="L111" s="271"/>
      <c r="M111" s="272">
        <f t="shared" si="3"/>
        <v>0</v>
      </c>
      <c r="N111" s="42"/>
      <c r="P111" s="143"/>
      <c r="Q111" s="143">
        <v>44545</v>
      </c>
      <c r="R111" s="143"/>
      <c r="S111" s="143"/>
    </row>
    <row r="112" spans="1:19" ht="15" customHeight="1">
      <c r="A112" s="42">
        <v>107</v>
      </c>
      <c r="B112" s="135"/>
      <c r="C112" s="207"/>
      <c r="D112" s="137"/>
      <c r="E112" s="137"/>
      <c r="F112" s="137"/>
      <c r="G112" s="137"/>
      <c r="H112" s="137"/>
      <c r="I112" s="210">
        <f t="shared" si="2"/>
        <v>0</v>
      </c>
      <c r="J112" s="217"/>
      <c r="K112" s="273"/>
      <c r="L112" s="271"/>
      <c r="M112" s="272">
        <f t="shared" si="3"/>
        <v>0</v>
      </c>
      <c r="N112" s="42"/>
      <c r="P112" s="143"/>
      <c r="Q112" s="143">
        <v>44546</v>
      </c>
      <c r="R112" s="143"/>
      <c r="S112" s="143"/>
    </row>
    <row r="113" spans="1:19" ht="15" customHeight="1">
      <c r="A113" s="42">
        <v>108</v>
      </c>
      <c r="B113" s="135"/>
      <c r="C113" s="207"/>
      <c r="D113" s="137"/>
      <c r="E113" s="137"/>
      <c r="F113" s="137"/>
      <c r="G113" s="137"/>
      <c r="H113" s="137"/>
      <c r="I113" s="210">
        <f t="shared" si="2"/>
        <v>0</v>
      </c>
      <c r="J113" s="217"/>
      <c r="K113" s="273"/>
      <c r="L113" s="271"/>
      <c r="M113" s="272">
        <f t="shared" si="3"/>
        <v>0</v>
      </c>
      <c r="N113" s="42"/>
      <c r="P113" s="143"/>
      <c r="Q113" s="143">
        <v>44547</v>
      </c>
      <c r="R113" s="143"/>
      <c r="S113" s="143"/>
    </row>
    <row r="114" spans="1:19" ht="15" customHeight="1">
      <c r="A114" s="42">
        <v>109</v>
      </c>
      <c r="B114" s="135"/>
      <c r="C114" s="207"/>
      <c r="D114" s="137"/>
      <c r="E114" s="137"/>
      <c r="F114" s="137"/>
      <c r="G114" s="137"/>
      <c r="H114" s="137"/>
      <c r="I114" s="210">
        <f t="shared" si="2"/>
        <v>0</v>
      </c>
      <c r="J114" s="217"/>
      <c r="K114" s="273"/>
      <c r="L114" s="271"/>
      <c r="M114" s="272">
        <f t="shared" si="3"/>
        <v>0</v>
      </c>
      <c r="N114" s="42"/>
      <c r="P114" s="143"/>
      <c r="Q114" s="143">
        <v>44548</v>
      </c>
      <c r="R114" s="143"/>
      <c r="S114" s="143"/>
    </row>
    <row r="115" spans="1:19" ht="15" customHeight="1">
      <c r="A115" s="42">
        <v>110</v>
      </c>
      <c r="B115" s="135"/>
      <c r="C115" s="207"/>
      <c r="D115" s="137"/>
      <c r="E115" s="137"/>
      <c r="F115" s="137"/>
      <c r="G115" s="137"/>
      <c r="H115" s="137"/>
      <c r="I115" s="210">
        <f t="shared" si="2"/>
        <v>0</v>
      </c>
      <c r="J115" s="217"/>
      <c r="K115" s="273"/>
      <c r="L115" s="271"/>
      <c r="M115" s="272">
        <f t="shared" si="3"/>
        <v>0</v>
      </c>
      <c r="N115" s="42"/>
      <c r="P115" s="143"/>
      <c r="Q115" s="143">
        <v>44549</v>
      </c>
      <c r="R115" s="143"/>
      <c r="S115" s="143"/>
    </row>
    <row r="116" spans="1:19" ht="15" customHeight="1">
      <c r="A116" s="42">
        <v>111</v>
      </c>
      <c r="B116" s="135"/>
      <c r="C116" s="207"/>
      <c r="D116" s="137"/>
      <c r="E116" s="137"/>
      <c r="F116" s="137"/>
      <c r="G116" s="137"/>
      <c r="H116" s="137"/>
      <c r="I116" s="210">
        <f t="shared" si="2"/>
        <v>0</v>
      </c>
      <c r="J116" s="217"/>
      <c r="K116" s="273"/>
      <c r="L116" s="271"/>
      <c r="M116" s="272">
        <f t="shared" si="3"/>
        <v>0</v>
      </c>
      <c r="N116" s="42"/>
      <c r="P116" s="143"/>
      <c r="Q116" s="143">
        <v>44550</v>
      </c>
      <c r="R116" s="143"/>
      <c r="S116" s="143"/>
    </row>
    <row r="117" spans="1:19" ht="15" customHeight="1">
      <c r="A117" s="42">
        <v>112</v>
      </c>
      <c r="B117" s="135"/>
      <c r="C117" s="207"/>
      <c r="D117" s="137"/>
      <c r="E117" s="137"/>
      <c r="F117" s="137"/>
      <c r="G117" s="137"/>
      <c r="H117" s="137"/>
      <c r="I117" s="210">
        <f t="shared" si="2"/>
        <v>0</v>
      </c>
      <c r="J117" s="217"/>
      <c r="K117" s="273"/>
      <c r="L117" s="271"/>
      <c r="M117" s="272">
        <f t="shared" si="3"/>
        <v>0</v>
      </c>
      <c r="N117" s="42"/>
      <c r="P117" s="143"/>
      <c r="Q117" s="143">
        <v>44551</v>
      </c>
      <c r="R117" s="143"/>
      <c r="S117" s="143"/>
    </row>
    <row r="118" spans="1:19" ht="15" customHeight="1">
      <c r="A118" s="42">
        <v>113</v>
      </c>
      <c r="B118" s="135"/>
      <c r="C118" s="207"/>
      <c r="D118" s="137"/>
      <c r="E118" s="137"/>
      <c r="F118" s="137"/>
      <c r="G118" s="137"/>
      <c r="H118" s="137"/>
      <c r="I118" s="210">
        <f t="shared" si="2"/>
        <v>0</v>
      </c>
      <c r="J118" s="217"/>
      <c r="K118" s="273"/>
      <c r="L118" s="271"/>
      <c r="M118" s="272">
        <f t="shared" si="3"/>
        <v>0</v>
      </c>
      <c r="N118" s="42"/>
      <c r="P118" s="143"/>
      <c r="Q118" s="143">
        <v>44552</v>
      </c>
      <c r="R118" s="143"/>
      <c r="S118" s="143"/>
    </row>
    <row r="119" spans="1:19" ht="15" customHeight="1">
      <c r="A119" s="42">
        <v>114</v>
      </c>
      <c r="B119" s="135"/>
      <c r="C119" s="207"/>
      <c r="D119" s="137"/>
      <c r="E119" s="137"/>
      <c r="F119" s="137"/>
      <c r="G119" s="137"/>
      <c r="H119" s="137"/>
      <c r="I119" s="210">
        <f t="shared" si="2"/>
        <v>0</v>
      </c>
      <c r="J119" s="217"/>
      <c r="K119" s="273"/>
      <c r="L119" s="271"/>
      <c r="M119" s="272">
        <f t="shared" si="3"/>
        <v>0</v>
      </c>
      <c r="N119" s="42"/>
      <c r="P119" s="143"/>
      <c r="Q119" s="143">
        <v>44553</v>
      </c>
      <c r="R119" s="143"/>
      <c r="S119" s="143"/>
    </row>
    <row r="120" spans="1:19" ht="15" customHeight="1">
      <c r="A120" s="42">
        <v>115</v>
      </c>
      <c r="B120" s="135"/>
      <c r="C120" s="207"/>
      <c r="D120" s="137"/>
      <c r="E120" s="137"/>
      <c r="F120" s="137"/>
      <c r="G120" s="137"/>
      <c r="H120" s="137"/>
      <c r="I120" s="210">
        <f t="shared" si="2"/>
        <v>0</v>
      </c>
      <c r="J120" s="217"/>
      <c r="K120" s="273"/>
      <c r="L120" s="271"/>
      <c r="M120" s="272">
        <f t="shared" si="3"/>
        <v>0</v>
      </c>
      <c r="N120" s="42"/>
      <c r="P120" s="143"/>
      <c r="Q120" s="143">
        <v>44554</v>
      </c>
      <c r="R120" s="143"/>
      <c r="S120" s="143"/>
    </row>
    <row r="121" spans="1:19" ht="15" customHeight="1">
      <c r="A121" s="42">
        <v>116</v>
      </c>
      <c r="B121" s="135"/>
      <c r="C121" s="207"/>
      <c r="D121" s="137"/>
      <c r="E121" s="137"/>
      <c r="F121" s="137"/>
      <c r="G121" s="137"/>
      <c r="H121" s="137"/>
      <c r="I121" s="210">
        <f t="shared" si="2"/>
        <v>0</v>
      </c>
      <c r="J121" s="217"/>
      <c r="K121" s="273"/>
      <c r="L121" s="271"/>
      <c r="M121" s="272">
        <f t="shared" si="3"/>
        <v>0</v>
      </c>
      <c r="N121" s="42"/>
      <c r="P121" s="143"/>
      <c r="Q121" s="143">
        <v>44555</v>
      </c>
      <c r="R121" s="143"/>
      <c r="S121" s="143"/>
    </row>
    <row r="122" spans="1:19" ht="15" customHeight="1">
      <c r="A122" s="42">
        <v>117</v>
      </c>
      <c r="B122" s="135"/>
      <c r="C122" s="207"/>
      <c r="D122" s="137"/>
      <c r="E122" s="137"/>
      <c r="F122" s="137"/>
      <c r="G122" s="137"/>
      <c r="H122" s="137"/>
      <c r="I122" s="210">
        <f t="shared" si="2"/>
        <v>0</v>
      </c>
      <c r="J122" s="217"/>
      <c r="K122" s="273"/>
      <c r="L122" s="271"/>
      <c r="M122" s="272">
        <f t="shared" si="3"/>
        <v>0</v>
      </c>
      <c r="N122" s="42"/>
      <c r="P122" s="143"/>
      <c r="Q122" s="143">
        <v>44556</v>
      </c>
      <c r="R122" s="143"/>
      <c r="S122" s="143"/>
    </row>
    <row r="123" spans="1:19" ht="15" customHeight="1">
      <c r="A123" s="42">
        <v>118</v>
      </c>
      <c r="B123" s="135"/>
      <c r="C123" s="207"/>
      <c r="D123" s="137"/>
      <c r="E123" s="137"/>
      <c r="F123" s="137"/>
      <c r="G123" s="137"/>
      <c r="H123" s="137"/>
      <c r="I123" s="210">
        <f t="shared" si="2"/>
        <v>0</v>
      </c>
      <c r="J123" s="217"/>
      <c r="K123" s="273"/>
      <c r="L123" s="271"/>
      <c r="M123" s="272">
        <f t="shared" si="3"/>
        <v>0</v>
      </c>
      <c r="N123" s="42"/>
      <c r="P123" s="143"/>
      <c r="Q123" s="143">
        <v>44557</v>
      </c>
      <c r="R123" s="143"/>
      <c r="S123" s="143"/>
    </row>
    <row r="124" spans="1:19" ht="15" customHeight="1">
      <c r="A124" s="42">
        <v>119</v>
      </c>
      <c r="B124" s="135"/>
      <c r="C124" s="207"/>
      <c r="D124" s="137"/>
      <c r="E124" s="137"/>
      <c r="F124" s="137"/>
      <c r="G124" s="137"/>
      <c r="H124" s="137"/>
      <c r="I124" s="210">
        <f t="shared" si="2"/>
        <v>0</v>
      </c>
      <c r="J124" s="217"/>
      <c r="K124" s="273"/>
      <c r="L124" s="271"/>
      <c r="M124" s="272">
        <f t="shared" si="3"/>
        <v>0</v>
      </c>
      <c r="N124" s="42"/>
      <c r="P124" s="143"/>
      <c r="Q124" s="143">
        <v>44558</v>
      </c>
      <c r="R124" s="143"/>
      <c r="S124" s="143"/>
    </row>
    <row r="125" spans="1:19" ht="15" customHeight="1">
      <c r="A125" s="42">
        <v>120</v>
      </c>
      <c r="B125" s="135"/>
      <c r="C125" s="207"/>
      <c r="D125" s="137"/>
      <c r="E125" s="137"/>
      <c r="F125" s="137"/>
      <c r="G125" s="137"/>
      <c r="H125" s="137"/>
      <c r="I125" s="210">
        <f t="shared" si="2"/>
        <v>0</v>
      </c>
      <c r="J125" s="217"/>
      <c r="K125" s="273"/>
      <c r="L125" s="271"/>
      <c r="M125" s="272">
        <f t="shared" si="3"/>
        <v>0</v>
      </c>
      <c r="N125" s="42"/>
      <c r="P125" s="143"/>
      <c r="Q125" s="143">
        <v>44559</v>
      </c>
      <c r="R125" s="143"/>
      <c r="S125" s="143"/>
    </row>
    <row r="126" spans="1:19" ht="15" customHeight="1">
      <c r="A126" s="42">
        <v>121</v>
      </c>
      <c r="B126" s="135"/>
      <c r="C126" s="207"/>
      <c r="D126" s="137"/>
      <c r="E126" s="137"/>
      <c r="F126" s="137"/>
      <c r="G126" s="137"/>
      <c r="H126" s="137"/>
      <c r="I126" s="210">
        <f t="shared" si="2"/>
        <v>0</v>
      </c>
      <c r="J126" s="217"/>
      <c r="K126" s="273"/>
      <c r="L126" s="271"/>
      <c r="M126" s="272">
        <f t="shared" si="3"/>
        <v>0</v>
      </c>
      <c r="N126" s="42"/>
      <c r="P126" s="143"/>
      <c r="Q126" s="143">
        <v>44560</v>
      </c>
      <c r="R126" s="143"/>
      <c r="S126" s="143"/>
    </row>
    <row r="127" spans="1:19" ht="15" customHeight="1">
      <c r="A127" s="42">
        <v>122</v>
      </c>
      <c r="B127" s="135"/>
      <c r="C127" s="207"/>
      <c r="D127" s="137"/>
      <c r="E127" s="137"/>
      <c r="F127" s="137"/>
      <c r="G127" s="137"/>
      <c r="H127" s="137"/>
      <c r="I127" s="210">
        <f t="shared" si="2"/>
        <v>0</v>
      </c>
      <c r="J127" s="217"/>
      <c r="K127" s="273"/>
      <c r="L127" s="271"/>
      <c r="M127" s="272">
        <f t="shared" si="3"/>
        <v>0</v>
      </c>
      <c r="N127" s="42"/>
      <c r="P127" s="143"/>
      <c r="Q127" s="143">
        <v>44561</v>
      </c>
      <c r="R127" s="143"/>
      <c r="S127" s="143"/>
    </row>
    <row r="128" spans="1:19" ht="15" customHeight="1">
      <c r="A128" s="42">
        <v>123</v>
      </c>
      <c r="B128" s="135"/>
      <c r="C128" s="207"/>
      <c r="D128" s="137"/>
      <c r="E128" s="137"/>
      <c r="F128" s="137"/>
      <c r="G128" s="137"/>
      <c r="H128" s="137"/>
      <c r="I128" s="210">
        <f t="shared" si="2"/>
        <v>0</v>
      </c>
      <c r="J128" s="217"/>
      <c r="K128" s="273"/>
      <c r="L128" s="271"/>
      <c r="M128" s="272">
        <f t="shared" si="3"/>
        <v>0</v>
      </c>
      <c r="N128" s="42"/>
      <c r="P128" s="143"/>
      <c r="Q128" s="143"/>
      <c r="R128" s="143"/>
      <c r="S128" s="143"/>
    </row>
    <row r="129" spans="1:19" ht="15" customHeight="1">
      <c r="A129" s="42">
        <v>124</v>
      </c>
      <c r="B129" s="135"/>
      <c r="C129" s="207"/>
      <c r="D129" s="137"/>
      <c r="E129" s="137"/>
      <c r="F129" s="137"/>
      <c r="G129" s="137"/>
      <c r="H129" s="137"/>
      <c r="I129" s="210">
        <f t="shared" si="2"/>
        <v>0</v>
      </c>
      <c r="J129" s="217"/>
      <c r="K129" s="273"/>
      <c r="L129" s="271"/>
      <c r="M129" s="272">
        <f t="shared" si="3"/>
        <v>0</v>
      </c>
      <c r="N129" s="42"/>
      <c r="P129" s="143"/>
      <c r="Q129" s="143"/>
      <c r="R129" s="143"/>
      <c r="S129" s="143"/>
    </row>
    <row r="130" spans="1:19" ht="15" customHeight="1">
      <c r="A130" s="42">
        <v>125</v>
      </c>
      <c r="B130" s="135"/>
      <c r="C130" s="207"/>
      <c r="D130" s="137"/>
      <c r="E130" s="137"/>
      <c r="F130" s="137"/>
      <c r="G130" s="137"/>
      <c r="H130" s="137"/>
      <c r="I130" s="210">
        <f t="shared" si="2"/>
        <v>0</v>
      </c>
      <c r="J130" s="217"/>
      <c r="K130" s="273"/>
      <c r="L130" s="271"/>
      <c r="M130" s="272">
        <f t="shared" si="3"/>
        <v>0</v>
      </c>
      <c r="N130" s="42"/>
      <c r="P130" s="143"/>
      <c r="Q130" s="143"/>
      <c r="R130" s="143"/>
      <c r="S130" s="143"/>
    </row>
    <row r="131" spans="1:19" ht="15" customHeight="1">
      <c r="A131" s="42">
        <v>126</v>
      </c>
      <c r="B131" s="135"/>
      <c r="C131" s="207"/>
      <c r="D131" s="137"/>
      <c r="E131" s="137"/>
      <c r="F131" s="137"/>
      <c r="G131" s="137"/>
      <c r="H131" s="137"/>
      <c r="I131" s="210">
        <f t="shared" si="2"/>
        <v>0</v>
      </c>
      <c r="J131" s="217"/>
      <c r="K131" s="273"/>
      <c r="L131" s="271"/>
      <c r="M131" s="272">
        <f t="shared" si="3"/>
        <v>0</v>
      </c>
      <c r="N131" s="42"/>
      <c r="P131" s="143"/>
      <c r="Q131" s="143"/>
      <c r="R131" s="143"/>
      <c r="S131" s="143"/>
    </row>
    <row r="132" spans="1:19" ht="15" customHeight="1">
      <c r="A132" s="42">
        <v>127</v>
      </c>
      <c r="B132" s="135"/>
      <c r="C132" s="207"/>
      <c r="D132" s="137"/>
      <c r="E132" s="137"/>
      <c r="F132" s="137"/>
      <c r="G132" s="137"/>
      <c r="H132" s="137"/>
      <c r="I132" s="210">
        <f t="shared" si="2"/>
        <v>0</v>
      </c>
      <c r="J132" s="217"/>
      <c r="K132" s="273"/>
      <c r="L132" s="271"/>
      <c r="M132" s="272">
        <f t="shared" si="3"/>
        <v>0</v>
      </c>
      <c r="N132" s="42"/>
      <c r="P132" s="143"/>
      <c r="Q132" s="143"/>
      <c r="R132" s="143"/>
      <c r="S132" s="143"/>
    </row>
    <row r="133" spans="1:19" ht="15" customHeight="1">
      <c r="A133" s="42">
        <v>128</v>
      </c>
      <c r="B133" s="135"/>
      <c r="C133" s="207"/>
      <c r="D133" s="137"/>
      <c r="E133" s="137"/>
      <c r="F133" s="137"/>
      <c r="G133" s="137"/>
      <c r="H133" s="137"/>
      <c r="I133" s="210">
        <f t="shared" si="2"/>
        <v>0</v>
      </c>
      <c r="J133" s="217"/>
      <c r="K133" s="273"/>
      <c r="L133" s="271"/>
      <c r="M133" s="272">
        <f t="shared" si="3"/>
        <v>0</v>
      </c>
      <c r="N133" s="42"/>
      <c r="P133" s="143"/>
      <c r="Q133" s="143"/>
      <c r="R133" s="143"/>
      <c r="S133" s="143"/>
    </row>
    <row r="134" spans="1:19" ht="15" customHeight="1">
      <c r="A134" s="42">
        <v>129</v>
      </c>
      <c r="B134" s="135"/>
      <c r="C134" s="207"/>
      <c r="D134" s="137"/>
      <c r="E134" s="137"/>
      <c r="F134" s="137"/>
      <c r="G134" s="137"/>
      <c r="H134" s="137"/>
      <c r="I134" s="210">
        <f t="shared" si="2"/>
        <v>0</v>
      </c>
      <c r="J134" s="217"/>
      <c r="K134" s="273"/>
      <c r="L134" s="271"/>
      <c r="M134" s="272">
        <f t="shared" si="3"/>
        <v>0</v>
      </c>
      <c r="N134" s="42"/>
      <c r="P134" s="143"/>
      <c r="Q134" s="143"/>
      <c r="R134" s="143"/>
      <c r="S134" s="143"/>
    </row>
    <row r="135" spans="1:19" ht="15" customHeight="1" thickBot="1">
      <c r="A135" s="42">
        <v>130</v>
      </c>
      <c r="B135" s="136"/>
      <c r="C135" s="218"/>
      <c r="D135" s="138"/>
      <c r="E135" s="138"/>
      <c r="F135" s="138"/>
      <c r="G135" s="138"/>
      <c r="H135" s="138"/>
      <c r="I135" s="219">
        <f t="shared" ref="I135" si="4">SUM(D135:H135)</f>
        <v>0</v>
      </c>
      <c r="J135" s="220"/>
      <c r="K135" s="274"/>
      <c r="L135" s="275"/>
      <c r="M135" s="276">
        <f t="shared" ref="M135" si="5">((D135*100)+(E135*250)+(G135*250))*C135</f>
        <v>0</v>
      </c>
      <c r="N135" s="42"/>
      <c r="P135" s="143"/>
      <c r="Q135" s="143"/>
      <c r="R135" s="143"/>
      <c r="S135" s="143"/>
    </row>
    <row r="136" spans="1:19" ht="15" customHeight="1">
      <c r="A136" s="39"/>
      <c r="B136" s="221"/>
      <c r="C136" s="221"/>
      <c r="D136" s="221"/>
      <c r="E136" s="221"/>
      <c r="F136" s="221"/>
      <c r="G136" s="221"/>
      <c r="H136" s="221"/>
      <c r="I136" s="221"/>
      <c r="J136" s="221"/>
      <c r="K136" s="221"/>
      <c r="L136" s="222"/>
      <c r="M136" s="39"/>
      <c r="N136" s="39"/>
      <c r="P136" s="143"/>
      <c r="Q136" s="143"/>
      <c r="R136" s="143"/>
      <c r="S136" s="143"/>
    </row>
    <row r="137" spans="1:19" ht="15" customHeight="1">
      <c r="A137" s="39"/>
      <c r="B137" s="221"/>
      <c r="C137" s="221"/>
      <c r="D137" s="221"/>
      <c r="E137" s="221"/>
      <c r="F137" s="221"/>
      <c r="G137" s="221"/>
      <c r="H137" s="221"/>
      <c r="I137" s="221"/>
      <c r="J137" s="221"/>
      <c r="K137" s="221"/>
      <c r="L137" s="222"/>
      <c r="M137" s="39"/>
      <c r="N137" s="39"/>
      <c r="P137" s="143"/>
      <c r="Q137" s="143"/>
      <c r="R137" s="143"/>
      <c r="S137" s="143"/>
    </row>
    <row r="138" spans="1:19" ht="18.600000000000001" customHeight="1" thickBot="1">
      <c r="A138" s="39"/>
      <c r="B138" s="223" t="s">
        <v>67</v>
      </c>
      <c r="C138" s="221"/>
      <c r="D138" s="221"/>
      <c r="E138" s="221"/>
      <c r="F138" s="221"/>
      <c r="G138" s="221"/>
      <c r="H138" s="221"/>
      <c r="I138" s="221"/>
      <c r="J138" s="221"/>
      <c r="K138" s="221"/>
      <c r="L138" s="222"/>
      <c r="M138" s="39"/>
      <c r="N138" s="39"/>
      <c r="P138" s="143"/>
      <c r="Q138" s="143"/>
      <c r="R138" s="143"/>
      <c r="S138" s="143"/>
    </row>
    <row r="139" spans="1:19" ht="24" customHeight="1">
      <c r="A139" s="39"/>
      <c r="B139" s="363" t="s">
        <v>124</v>
      </c>
      <c r="C139" s="365" t="s">
        <v>21</v>
      </c>
      <c r="D139" s="367" t="s">
        <v>26</v>
      </c>
      <c r="E139" s="368"/>
      <c r="F139" s="368"/>
      <c r="G139" s="368"/>
      <c r="H139" s="368"/>
      <c r="I139" s="369"/>
      <c r="J139" s="370" t="s">
        <v>125</v>
      </c>
      <c r="K139" s="365" t="s">
        <v>22</v>
      </c>
      <c r="L139" s="365" t="s">
        <v>23</v>
      </c>
      <c r="M139" s="361" t="s">
        <v>77</v>
      </c>
      <c r="N139" s="39"/>
      <c r="P139" s="143"/>
      <c r="Q139" s="143"/>
      <c r="R139" s="143"/>
      <c r="S139" s="143"/>
    </row>
    <row r="140" spans="1:19" ht="54" customHeight="1" thickBot="1">
      <c r="A140" s="39"/>
      <c r="B140" s="364"/>
      <c r="C140" s="366"/>
      <c r="D140" s="195" t="s">
        <v>24</v>
      </c>
      <c r="E140" s="196" t="s">
        <v>108</v>
      </c>
      <c r="F140" s="197" t="s">
        <v>47</v>
      </c>
      <c r="G140" s="195" t="s">
        <v>111</v>
      </c>
      <c r="H140" s="197" t="s">
        <v>48</v>
      </c>
      <c r="I140" s="195" t="s">
        <v>101</v>
      </c>
      <c r="J140" s="371"/>
      <c r="K140" s="366"/>
      <c r="L140" s="372"/>
      <c r="M140" s="362"/>
      <c r="N140" s="39"/>
      <c r="P140" s="143"/>
      <c r="Q140" s="143"/>
      <c r="R140" s="143"/>
      <c r="S140" s="143"/>
    </row>
    <row r="141" spans="1:19" ht="15" customHeight="1">
      <c r="A141" s="42">
        <v>1</v>
      </c>
      <c r="B141" s="224"/>
      <c r="C141" s="199"/>
      <c r="D141" s="201"/>
      <c r="E141" s="201"/>
      <c r="F141" s="201"/>
      <c r="G141" s="201"/>
      <c r="H141" s="201"/>
      <c r="I141" s="225">
        <f>D141+E141+F141+G141+H141</f>
        <v>0</v>
      </c>
      <c r="J141" s="226"/>
      <c r="K141" s="277"/>
      <c r="L141" s="269"/>
      <c r="M141" s="270">
        <f t="shared" ref="M141:M170" si="6">((D141*150)+(E141*250)+(G141*250))*C141</f>
        <v>0</v>
      </c>
      <c r="N141" s="42"/>
      <c r="P141" s="143"/>
      <c r="Q141" s="143"/>
      <c r="R141" s="143"/>
      <c r="S141" s="143"/>
    </row>
    <row r="142" spans="1:19" ht="15" customHeight="1">
      <c r="A142" s="42">
        <v>2</v>
      </c>
      <c r="B142" s="227"/>
      <c r="C142" s="207"/>
      <c r="D142" s="137"/>
      <c r="E142" s="137"/>
      <c r="F142" s="137"/>
      <c r="G142" s="137"/>
      <c r="H142" s="137"/>
      <c r="I142" s="228">
        <f t="shared" ref="I142:I170" si="7">D142+E142+F142+G142+H142</f>
        <v>0</v>
      </c>
      <c r="J142" s="217"/>
      <c r="K142" s="273"/>
      <c r="L142" s="271"/>
      <c r="M142" s="272">
        <f t="shared" si="6"/>
        <v>0</v>
      </c>
      <c r="N142" s="42"/>
      <c r="P142" s="143"/>
      <c r="Q142" s="143"/>
      <c r="R142" s="143"/>
      <c r="S142" s="143"/>
    </row>
    <row r="143" spans="1:19" ht="15" customHeight="1">
      <c r="A143" s="42">
        <v>3</v>
      </c>
      <c r="B143" s="227"/>
      <c r="C143" s="207"/>
      <c r="D143" s="137"/>
      <c r="E143" s="137"/>
      <c r="F143" s="137"/>
      <c r="G143" s="137"/>
      <c r="H143" s="137"/>
      <c r="I143" s="228">
        <f t="shared" si="7"/>
        <v>0</v>
      </c>
      <c r="J143" s="217"/>
      <c r="K143" s="273"/>
      <c r="L143" s="271"/>
      <c r="M143" s="272">
        <f t="shared" si="6"/>
        <v>0</v>
      </c>
      <c r="N143" s="42"/>
      <c r="P143" s="143"/>
      <c r="Q143" s="143"/>
      <c r="R143" s="143"/>
      <c r="S143" s="143"/>
    </row>
    <row r="144" spans="1:19" ht="15" customHeight="1">
      <c r="A144" s="42">
        <v>4</v>
      </c>
      <c r="B144" s="227"/>
      <c r="C144" s="207"/>
      <c r="D144" s="137"/>
      <c r="E144" s="137"/>
      <c r="F144" s="137"/>
      <c r="G144" s="137"/>
      <c r="H144" s="137"/>
      <c r="I144" s="228">
        <f t="shared" si="7"/>
        <v>0</v>
      </c>
      <c r="J144" s="217"/>
      <c r="K144" s="273"/>
      <c r="L144" s="271"/>
      <c r="M144" s="272">
        <f t="shared" si="6"/>
        <v>0</v>
      </c>
      <c r="N144" s="42"/>
      <c r="P144" s="143"/>
      <c r="Q144" s="143"/>
      <c r="R144" s="143"/>
      <c r="S144" s="143"/>
    </row>
    <row r="145" spans="1:19" ht="15" customHeight="1">
      <c r="A145" s="42">
        <v>5</v>
      </c>
      <c r="B145" s="227"/>
      <c r="C145" s="207"/>
      <c r="D145" s="137"/>
      <c r="E145" s="137"/>
      <c r="F145" s="137"/>
      <c r="G145" s="137"/>
      <c r="H145" s="137"/>
      <c r="I145" s="228">
        <f t="shared" si="7"/>
        <v>0</v>
      </c>
      <c r="J145" s="217"/>
      <c r="K145" s="273"/>
      <c r="L145" s="271"/>
      <c r="M145" s="272">
        <f t="shared" si="6"/>
        <v>0</v>
      </c>
      <c r="N145" s="42"/>
      <c r="P145" s="143"/>
      <c r="Q145" s="143"/>
      <c r="R145" s="143"/>
      <c r="S145" s="143"/>
    </row>
    <row r="146" spans="1:19" ht="15" customHeight="1">
      <c r="A146" s="42">
        <v>6</v>
      </c>
      <c r="B146" s="227"/>
      <c r="C146" s="207"/>
      <c r="D146" s="137"/>
      <c r="E146" s="137"/>
      <c r="F146" s="137"/>
      <c r="G146" s="137"/>
      <c r="H146" s="137"/>
      <c r="I146" s="228">
        <f t="shared" si="7"/>
        <v>0</v>
      </c>
      <c r="J146" s="217"/>
      <c r="K146" s="273"/>
      <c r="L146" s="271"/>
      <c r="M146" s="272">
        <f t="shared" si="6"/>
        <v>0</v>
      </c>
      <c r="N146" s="42"/>
      <c r="P146" s="143"/>
      <c r="Q146" s="143"/>
      <c r="R146" s="143"/>
      <c r="S146" s="143"/>
    </row>
    <row r="147" spans="1:19" ht="15" customHeight="1">
      <c r="A147" s="42">
        <v>7</v>
      </c>
      <c r="B147" s="227"/>
      <c r="C147" s="207"/>
      <c r="D147" s="137"/>
      <c r="E147" s="137"/>
      <c r="F147" s="137"/>
      <c r="G147" s="137"/>
      <c r="H147" s="137"/>
      <c r="I147" s="228">
        <f t="shared" si="7"/>
        <v>0</v>
      </c>
      <c r="J147" s="217"/>
      <c r="K147" s="273"/>
      <c r="L147" s="271"/>
      <c r="M147" s="272">
        <f t="shared" si="6"/>
        <v>0</v>
      </c>
      <c r="N147" s="42"/>
      <c r="P147" s="143"/>
      <c r="Q147" s="143"/>
      <c r="R147" s="143"/>
      <c r="S147" s="143"/>
    </row>
    <row r="148" spans="1:19" ht="15" customHeight="1">
      <c r="A148" s="42">
        <v>8</v>
      </c>
      <c r="B148" s="227"/>
      <c r="C148" s="207"/>
      <c r="D148" s="137"/>
      <c r="E148" s="137"/>
      <c r="F148" s="137"/>
      <c r="G148" s="137"/>
      <c r="H148" s="137"/>
      <c r="I148" s="228">
        <f t="shared" si="7"/>
        <v>0</v>
      </c>
      <c r="J148" s="217"/>
      <c r="K148" s="273"/>
      <c r="L148" s="271"/>
      <c r="M148" s="272">
        <f t="shared" si="6"/>
        <v>0</v>
      </c>
      <c r="N148" s="42"/>
      <c r="P148" s="143"/>
      <c r="Q148" s="143"/>
      <c r="R148" s="143"/>
      <c r="S148" s="143"/>
    </row>
    <row r="149" spans="1:19" ht="15" customHeight="1">
      <c r="A149" s="42">
        <v>9</v>
      </c>
      <c r="B149" s="227"/>
      <c r="C149" s="207"/>
      <c r="D149" s="137"/>
      <c r="E149" s="137"/>
      <c r="F149" s="137"/>
      <c r="G149" s="137"/>
      <c r="H149" s="137"/>
      <c r="I149" s="228">
        <f t="shared" si="7"/>
        <v>0</v>
      </c>
      <c r="J149" s="217"/>
      <c r="K149" s="273"/>
      <c r="L149" s="271"/>
      <c r="M149" s="272">
        <f t="shared" si="6"/>
        <v>0</v>
      </c>
      <c r="N149" s="42"/>
      <c r="P149" s="97"/>
      <c r="Q149" s="143"/>
      <c r="S149" s="143"/>
    </row>
    <row r="150" spans="1:19" ht="15" customHeight="1">
      <c r="A150" s="42">
        <v>10</v>
      </c>
      <c r="B150" s="227"/>
      <c r="C150" s="207"/>
      <c r="D150" s="137"/>
      <c r="E150" s="137"/>
      <c r="F150" s="137"/>
      <c r="G150" s="137"/>
      <c r="H150" s="137"/>
      <c r="I150" s="228">
        <f t="shared" si="7"/>
        <v>0</v>
      </c>
      <c r="J150" s="217"/>
      <c r="K150" s="273"/>
      <c r="L150" s="271"/>
      <c r="M150" s="272">
        <f t="shared" si="6"/>
        <v>0</v>
      </c>
      <c r="N150" s="42"/>
      <c r="P150" s="97"/>
      <c r="Q150" s="143"/>
      <c r="S150" s="143"/>
    </row>
    <row r="151" spans="1:19" ht="15" customHeight="1">
      <c r="A151" s="42">
        <v>11</v>
      </c>
      <c r="B151" s="227"/>
      <c r="C151" s="207"/>
      <c r="D151" s="137"/>
      <c r="E151" s="137"/>
      <c r="F151" s="137"/>
      <c r="G151" s="137"/>
      <c r="H151" s="137"/>
      <c r="I151" s="228">
        <f t="shared" si="7"/>
        <v>0</v>
      </c>
      <c r="J151" s="217"/>
      <c r="K151" s="273"/>
      <c r="L151" s="271"/>
      <c r="M151" s="272">
        <f t="shared" si="6"/>
        <v>0</v>
      </c>
      <c r="N151" s="42"/>
      <c r="P151" s="97"/>
      <c r="Q151" s="143"/>
      <c r="S151" s="143"/>
    </row>
    <row r="152" spans="1:19" ht="15" customHeight="1">
      <c r="A152" s="42">
        <v>12</v>
      </c>
      <c r="B152" s="227"/>
      <c r="C152" s="207"/>
      <c r="D152" s="137"/>
      <c r="E152" s="137"/>
      <c r="F152" s="137"/>
      <c r="G152" s="137"/>
      <c r="H152" s="137"/>
      <c r="I152" s="228">
        <f t="shared" si="7"/>
        <v>0</v>
      </c>
      <c r="J152" s="217"/>
      <c r="K152" s="273"/>
      <c r="L152" s="271"/>
      <c r="M152" s="272">
        <f t="shared" si="6"/>
        <v>0</v>
      </c>
      <c r="N152" s="42"/>
      <c r="P152" s="97"/>
      <c r="Q152" s="143"/>
      <c r="S152" s="143"/>
    </row>
    <row r="153" spans="1:19" ht="15" customHeight="1">
      <c r="A153" s="42">
        <v>13</v>
      </c>
      <c r="B153" s="227"/>
      <c r="C153" s="207"/>
      <c r="D153" s="137"/>
      <c r="E153" s="137"/>
      <c r="F153" s="137"/>
      <c r="G153" s="137"/>
      <c r="H153" s="137"/>
      <c r="I153" s="228">
        <f t="shared" si="7"/>
        <v>0</v>
      </c>
      <c r="J153" s="217"/>
      <c r="K153" s="273"/>
      <c r="L153" s="271"/>
      <c r="M153" s="272">
        <f t="shared" si="6"/>
        <v>0</v>
      </c>
      <c r="N153" s="42"/>
      <c r="P153" s="97"/>
      <c r="Q153" s="143"/>
      <c r="S153" s="143"/>
    </row>
    <row r="154" spans="1:19" ht="15" customHeight="1">
      <c r="A154" s="42">
        <v>14</v>
      </c>
      <c r="B154" s="227"/>
      <c r="C154" s="207"/>
      <c r="D154" s="137"/>
      <c r="E154" s="137"/>
      <c r="F154" s="137"/>
      <c r="G154" s="137"/>
      <c r="H154" s="137"/>
      <c r="I154" s="228">
        <f t="shared" si="7"/>
        <v>0</v>
      </c>
      <c r="J154" s="217"/>
      <c r="K154" s="273"/>
      <c r="L154" s="271"/>
      <c r="M154" s="272">
        <f t="shared" si="6"/>
        <v>0</v>
      </c>
      <c r="N154" s="42"/>
      <c r="P154" s="97"/>
      <c r="Q154" s="143"/>
      <c r="S154" s="143"/>
    </row>
    <row r="155" spans="1:19" ht="15" customHeight="1">
      <c r="A155" s="42">
        <v>15</v>
      </c>
      <c r="B155" s="227"/>
      <c r="C155" s="207"/>
      <c r="D155" s="137"/>
      <c r="E155" s="137"/>
      <c r="F155" s="137"/>
      <c r="G155" s="137"/>
      <c r="H155" s="137"/>
      <c r="I155" s="228">
        <f t="shared" si="7"/>
        <v>0</v>
      </c>
      <c r="J155" s="217"/>
      <c r="K155" s="273"/>
      <c r="L155" s="271"/>
      <c r="M155" s="272">
        <f t="shared" si="6"/>
        <v>0</v>
      </c>
      <c r="N155" s="42"/>
      <c r="P155" s="97"/>
      <c r="Q155" s="143"/>
      <c r="S155" s="143"/>
    </row>
    <row r="156" spans="1:19" ht="15" customHeight="1">
      <c r="A156" s="42">
        <v>16</v>
      </c>
      <c r="B156" s="227"/>
      <c r="C156" s="207"/>
      <c r="D156" s="137"/>
      <c r="E156" s="137"/>
      <c r="F156" s="137"/>
      <c r="G156" s="137"/>
      <c r="H156" s="137"/>
      <c r="I156" s="228">
        <f t="shared" si="7"/>
        <v>0</v>
      </c>
      <c r="J156" s="217"/>
      <c r="K156" s="273"/>
      <c r="L156" s="271"/>
      <c r="M156" s="272">
        <f t="shared" si="6"/>
        <v>0</v>
      </c>
      <c r="N156" s="42"/>
      <c r="P156" s="97"/>
      <c r="Q156" s="143"/>
      <c r="S156" s="143"/>
    </row>
    <row r="157" spans="1:19" ht="15" customHeight="1">
      <c r="A157" s="42">
        <v>17</v>
      </c>
      <c r="B157" s="227"/>
      <c r="C157" s="207"/>
      <c r="D157" s="137"/>
      <c r="E157" s="137"/>
      <c r="F157" s="137"/>
      <c r="G157" s="137"/>
      <c r="H157" s="137"/>
      <c r="I157" s="228">
        <f t="shared" si="7"/>
        <v>0</v>
      </c>
      <c r="J157" s="217"/>
      <c r="K157" s="273"/>
      <c r="L157" s="271"/>
      <c r="M157" s="272">
        <f t="shared" si="6"/>
        <v>0</v>
      </c>
      <c r="N157" s="42"/>
      <c r="P157" s="97"/>
      <c r="Q157" s="143"/>
      <c r="S157" s="143"/>
    </row>
    <row r="158" spans="1:19" ht="15" customHeight="1">
      <c r="A158" s="42">
        <v>18</v>
      </c>
      <c r="B158" s="227"/>
      <c r="C158" s="207"/>
      <c r="D158" s="137"/>
      <c r="E158" s="137"/>
      <c r="F158" s="137"/>
      <c r="G158" s="137"/>
      <c r="H158" s="137"/>
      <c r="I158" s="228">
        <f t="shared" si="7"/>
        <v>0</v>
      </c>
      <c r="J158" s="217"/>
      <c r="K158" s="273"/>
      <c r="L158" s="271"/>
      <c r="M158" s="272">
        <f t="shared" si="6"/>
        <v>0</v>
      </c>
      <c r="N158" s="42"/>
      <c r="P158" s="97"/>
      <c r="Q158" s="143"/>
      <c r="S158" s="143"/>
    </row>
    <row r="159" spans="1:19" ht="15" customHeight="1">
      <c r="A159" s="42">
        <v>19</v>
      </c>
      <c r="B159" s="227"/>
      <c r="C159" s="207"/>
      <c r="D159" s="137"/>
      <c r="E159" s="137"/>
      <c r="F159" s="137"/>
      <c r="G159" s="137"/>
      <c r="H159" s="137"/>
      <c r="I159" s="228">
        <f t="shared" si="7"/>
        <v>0</v>
      </c>
      <c r="J159" s="217"/>
      <c r="K159" s="273"/>
      <c r="L159" s="271"/>
      <c r="M159" s="272">
        <f t="shared" si="6"/>
        <v>0</v>
      </c>
      <c r="N159" s="42"/>
      <c r="P159" s="97"/>
      <c r="Q159" s="143"/>
      <c r="S159" s="143"/>
    </row>
    <row r="160" spans="1:19" ht="15" customHeight="1">
      <c r="A160" s="42">
        <v>20</v>
      </c>
      <c r="B160" s="227"/>
      <c r="C160" s="207"/>
      <c r="D160" s="137"/>
      <c r="E160" s="137"/>
      <c r="F160" s="137"/>
      <c r="G160" s="137"/>
      <c r="H160" s="137"/>
      <c r="I160" s="228">
        <f t="shared" si="7"/>
        <v>0</v>
      </c>
      <c r="J160" s="217"/>
      <c r="K160" s="273"/>
      <c r="L160" s="271"/>
      <c r="M160" s="272">
        <f t="shared" si="6"/>
        <v>0</v>
      </c>
      <c r="N160" s="42"/>
      <c r="P160" s="97"/>
      <c r="Q160" s="143"/>
      <c r="S160" s="143"/>
    </row>
    <row r="161" spans="1:19" ht="15" customHeight="1">
      <c r="A161" s="42">
        <v>21</v>
      </c>
      <c r="B161" s="227"/>
      <c r="C161" s="207"/>
      <c r="D161" s="137"/>
      <c r="E161" s="137"/>
      <c r="F161" s="137"/>
      <c r="G161" s="137"/>
      <c r="H161" s="137"/>
      <c r="I161" s="228">
        <f t="shared" si="7"/>
        <v>0</v>
      </c>
      <c r="J161" s="217"/>
      <c r="K161" s="273"/>
      <c r="L161" s="271"/>
      <c r="M161" s="272">
        <f t="shared" si="6"/>
        <v>0</v>
      </c>
      <c r="N161" s="42"/>
      <c r="P161" s="97"/>
      <c r="Q161" s="143"/>
      <c r="S161" s="143"/>
    </row>
    <row r="162" spans="1:19" ht="15" customHeight="1">
      <c r="A162" s="42">
        <v>22</v>
      </c>
      <c r="B162" s="227"/>
      <c r="C162" s="207"/>
      <c r="D162" s="137"/>
      <c r="E162" s="137"/>
      <c r="F162" s="137"/>
      <c r="G162" s="137"/>
      <c r="H162" s="137"/>
      <c r="I162" s="228">
        <f t="shared" si="7"/>
        <v>0</v>
      </c>
      <c r="J162" s="217"/>
      <c r="K162" s="273"/>
      <c r="L162" s="271"/>
      <c r="M162" s="272">
        <f t="shared" si="6"/>
        <v>0</v>
      </c>
      <c r="N162" s="42"/>
      <c r="P162" s="97"/>
      <c r="Q162" s="143"/>
      <c r="S162" s="143"/>
    </row>
    <row r="163" spans="1:19" ht="15" customHeight="1">
      <c r="A163" s="42">
        <v>23</v>
      </c>
      <c r="B163" s="227"/>
      <c r="C163" s="207"/>
      <c r="D163" s="137"/>
      <c r="E163" s="137"/>
      <c r="F163" s="137"/>
      <c r="G163" s="137"/>
      <c r="H163" s="137"/>
      <c r="I163" s="228">
        <f t="shared" si="7"/>
        <v>0</v>
      </c>
      <c r="J163" s="217"/>
      <c r="K163" s="273"/>
      <c r="L163" s="271"/>
      <c r="M163" s="272">
        <f t="shared" si="6"/>
        <v>0</v>
      </c>
      <c r="N163" s="42"/>
      <c r="P163" s="97"/>
      <c r="Q163" s="143"/>
      <c r="S163" s="143"/>
    </row>
    <row r="164" spans="1:19" ht="15" customHeight="1">
      <c r="A164" s="42">
        <v>24</v>
      </c>
      <c r="B164" s="227"/>
      <c r="C164" s="207"/>
      <c r="D164" s="137"/>
      <c r="E164" s="137"/>
      <c r="F164" s="137"/>
      <c r="G164" s="137"/>
      <c r="H164" s="137"/>
      <c r="I164" s="228">
        <f t="shared" si="7"/>
        <v>0</v>
      </c>
      <c r="J164" s="217"/>
      <c r="K164" s="273"/>
      <c r="L164" s="271"/>
      <c r="M164" s="272">
        <f t="shared" si="6"/>
        <v>0</v>
      </c>
      <c r="N164" s="42"/>
      <c r="P164" s="97"/>
      <c r="Q164" s="143"/>
      <c r="S164" s="143"/>
    </row>
    <row r="165" spans="1:19" ht="15" customHeight="1">
      <c r="A165" s="42">
        <v>25</v>
      </c>
      <c r="B165" s="227"/>
      <c r="C165" s="207"/>
      <c r="D165" s="137"/>
      <c r="E165" s="137"/>
      <c r="F165" s="137"/>
      <c r="G165" s="137"/>
      <c r="H165" s="137"/>
      <c r="I165" s="228">
        <f t="shared" si="7"/>
        <v>0</v>
      </c>
      <c r="J165" s="217"/>
      <c r="K165" s="273"/>
      <c r="L165" s="271"/>
      <c r="M165" s="272">
        <f t="shared" si="6"/>
        <v>0</v>
      </c>
      <c r="N165" s="42"/>
      <c r="P165" s="97"/>
      <c r="Q165" s="143"/>
      <c r="S165" s="143"/>
    </row>
    <row r="166" spans="1:19" ht="15" customHeight="1">
      <c r="A166" s="42">
        <v>26</v>
      </c>
      <c r="B166" s="227"/>
      <c r="C166" s="207"/>
      <c r="D166" s="137"/>
      <c r="E166" s="137"/>
      <c r="F166" s="137"/>
      <c r="G166" s="137"/>
      <c r="H166" s="137"/>
      <c r="I166" s="228">
        <f t="shared" si="7"/>
        <v>0</v>
      </c>
      <c r="J166" s="217"/>
      <c r="K166" s="273"/>
      <c r="L166" s="271"/>
      <c r="M166" s="272">
        <f t="shared" si="6"/>
        <v>0</v>
      </c>
      <c r="N166" s="42"/>
      <c r="P166" s="97"/>
      <c r="Q166" s="143"/>
      <c r="S166" s="143"/>
    </row>
    <row r="167" spans="1:19" ht="15" customHeight="1">
      <c r="A167" s="42">
        <v>27</v>
      </c>
      <c r="B167" s="135"/>
      <c r="C167" s="207"/>
      <c r="D167" s="137"/>
      <c r="E167" s="137"/>
      <c r="F167" s="137"/>
      <c r="G167" s="137"/>
      <c r="H167" s="137"/>
      <c r="I167" s="228">
        <f t="shared" si="7"/>
        <v>0</v>
      </c>
      <c r="J167" s="217"/>
      <c r="K167" s="273"/>
      <c r="L167" s="271"/>
      <c r="M167" s="272">
        <f t="shared" si="6"/>
        <v>0</v>
      </c>
      <c r="N167" s="42"/>
      <c r="P167" s="97"/>
      <c r="Q167" s="143"/>
      <c r="S167" s="143"/>
    </row>
    <row r="168" spans="1:19" ht="15" customHeight="1">
      <c r="A168" s="42">
        <v>28</v>
      </c>
      <c r="B168" s="135"/>
      <c r="C168" s="207"/>
      <c r="D168" s="137"/>
      <c r="E168" s="137"/>
      <c r="F168" s="137"/>
      <c r="G168" s="137"/>
      <c r="H168" s="137"/>
      <c r="I168" s="228">
        <f t="shared" si="7"/>
        <v>0</v>
      </c>
      <c r="J168" s="217"/>
      <c r="K168" s="273"/>
      <c r="L168" s="271"/>
      <c r="M168" s="272">
        <f t="shared" si="6"/>
        <v>0</v>
      </c>
      <c r="N168" s="42"/>
      <c r="P168" s="97"/>
      <c r="Q168" s="143"/>
      <c r="S168" s="143"/>
    </row>
    <row r="169" spans="1:19" ht="15" customHeight="1">
      <c r="A169" s="42">
        <v>29</v>
      </c>
      <c r="B169" s="135"/>
      <c r="C169" s="207"/>
      <c r="D169" s="137"/>
      <c r="E169" s="137"/>
      <c r="F169" s="137"/>
      <c r="G169" s="137"/>
      <c r="H169" s="137"/>
      <c r="I169" s="228">
        <f t="shared" si="7"/>
        <v>0</v>
      </c>
      <c r="J169" s="217"/>
      <c r="K169" s="273"/>
      <c r="L169" s="271"/>
      <c r="M169" s="272">
        <f t="shared" si="6"/>
        <v>0</v>
      </c>
      <c r="N169" s="42"/>
      <c r="P169" s="97"/>
      <c r="Q169" s="143"/>
      <c r="S169" s="143"/>
    </row>
    <row r="170" spans="1:19" ht="15" customHeight="1" thickBot="1">
      <c r="A170" s="42">
        <v>30</v>
      </c>
      <c r="B170" s="136"/>
      <c r="C170" s="218"/>
      <c r="D170" s="138"/>
      <c r="E170" s="138"/>
      <c r="F170" s="138"/>
      <c r="G170" s="138"/>
      <c r="H170" s="138"/>
      <c r="I170" s="229">
        <f t="shared" si="7"/>
        <v>0</v>
      </c>
      <c r="J170" s="220"/>
      <c r="K170" s="274"/>
      <c r="L170" s="275"/>
      <c r="M170" s="276">
        <f t="shared" si="6"/>
        <v>0</v>
      </c>
      <c r="N170" s="42"/>
      <c r="P170" s="97"/>
      <c r="Q170" s="143"/>
      <c r="S170" s="143"/>
    </row>
    <row r="171" spans="1:19" ht="15" customHeight="1" thickBot="1">
      <c r="A171" s="39"/>
      <c r="B171" s="230"/>
      <c r="C171" s="230"/>
      <c r="D171" s="230"/>
      <c r="E171" s="230"/>
      <c r="F171" s="230"/>
      <c r="G171" s="230"/>
      <c r="H171" s="230"/>
      <c r="I171" s="230"/>
      <c r="J171" s="231"/>
      <c r="K171" s="231"/>
      <c r="L171" s="231"/>
      <c r="M171" s="39"/>
      <c r="N171" s="39"/>
      <c r="P171" s="97"/>
      <c r="Q171" s="143"/>
      <c r="S171" s="143"/>
    </row>
    <row r="172" spans="1:19" ht="15" customHeight="1" thickTop="1" thickBot="1">
      <c r="A172" s="39"/>
      <c r="B172" s="232"/>
      <c r="C172" s="232"/>
      <c r="D172" s="233"/>
      <c r="E172" s="233"/>
      <c r="F172" s="233"/>
      <c r="G172" s="233"/>
      <c r="H172" s="234"/>
      <c r="I172" s="234"/>
      <c r="J172" s="359" t="s">
        <v>104</v>
      </c>
      <c r="K172" s="360"/>
      <c r="L172" s="235">
        <f>SUM(L6:L170)</f>
        <v>0</v>
      </c>
      <c r="M172" s="39"/>
      <c r="N172" s="39"/>
      <c r="P172" s="97"/>
      <c r="Q172" s="143"/>
      <c r="S172" s="143"/>
    </row>
    <row r="173" spans="1:19" ht="15" customHeight="1" thickTop="1">
      <c r="A173" s="39"/>
      <c r="B173" s="33"/>
      <c r="C173" s="43"/>
      <c r="D173" s="43"/>
      <c r="E173" s="43"/>
      <c r="F173" s="43"/>
      <c r="G173" s="43"/>
      <c r="H173" s="43"/>
      <c r="I173" s="43"/>
      <c r="J173" s="99" t="s">
        <v>126</v>
      </c>
      <c r="K173" s="61"/>
      <c r="L173" s="61"/>
      <c r="M173" s="39"/>
      <c r="N173" s="39"/>
      <c r="P173" s="97"/>
      <c r="Q173" s="143"/>
      <c r="S173" s="143"/>
    </row>
    <row r="174" spans="1:19" ht="15" customHeight="1">
      <c r="A174" s="39"/>
      <c r="B174" s="44"/>
      <c r="C174" s="43"/>
      <c r="D174" s="43"/>
      <c r="E174" s="43"/>
      <c r="F174" s="43"/>
      <c r="G174" s="43"/>
      <c r="H174" s="43"/>
      <c r="I174" s="43"/>
      <c r="J174" s="100" t="s">
        <v>49</v>
      </c>
      <c r="K174" s="39"/>
      <c r="L174" s="45"/>
      <c r="M174" s="39"/>
      <c r="N174" s="39"/>
      <c r="P174" s="97"/>
      <c r="Q174" s="143"/>
      <c r="S174" s="143"/>
    </row>
    <row r="175" spans="1:19" ht="15" customHeight="1">
      <c r="A175" s="39"/>
      <c r="B175" s="46"/>
      <c r="C175" s="46"/>
      <c r="D175" s="47"/>
      <c r="E175" s="47"/>
      <c r="F175" s="47"/>
      <c r="G175" s="47"/>
      <c r="H175" s="40"/>
      <c r="I175" s="40"/>
      <c r="J175" s="101" t="s">
        <v>50</v>
      </c>
      <c r="K175" s="187"/>
      <c r="L175" s="187"/>
      <c r="M175" s="39"/>
      <c r="N175" s="39"/>
      <c r="P175" s="97"/>
      <c r="Q175" s="143"/>
      <c r="S175" s="143"/>
    </row>
    <row r="176" spans="1:19">
      <c r="Q176" s="143"/>
      <c r="S176" s="143"/>
    </row>
    <row r="177" spans="17:19">
      <c r="Q177" s="143"/>
      <c r="S177" s="143"/>
    </row>
    <row r="178" spans="17:19">
      <c r="Q178" s="143"/>
      <c r="S178" s="143"/>
    </row>
    <row r="179" spans="17:19">
      <c r="Q179" s="143"/>
      <c r="S179" s="143"/>
    </row>
    <row r="180" spans="17:19">
      <c r="Q180" s="143"/>
      <c r="S180" s="143"/>
    </row>
    <row r="181" spans="17:19">
      <c r="Q181" s="143"/>
      <c r="S181" s="143"/>
    </row>
    <row r="182" spans="17:19">
      <c r="Q182" s="143"/>
      <c r="S182" s="143"/>
    </row>
    <row r="183" spans="17:19">
      <c r="Q183" s="143"/>
      <c r="S183" s="143"/>
    </row>
    <row r="184" spans="17:19">
      <c r="Q184" s="143"/>
      <c r="S184" s="143"/>
    </row>
    <row r="185" spans="17:19">
      <c r="Q185" s="143"/>
      <c r="S185" s="143"/>
    </row>
    <row r="186" spans="17:19">
      <c r="Q186" s="143"/>
      <c r="S186" s="143"/>
    </row>
    <row r="187" spans="17:19">
      <c r="Q187" s="143"/>
      <c r="S187" s="143"/>
    </row>
    <row r="188" spans="17:19">
      <c r="Q188" s="143"/>
      <c r="S188" s="143"/>
    </row>
    <row r="189" spans="17:19">
      <c r="Q189" s="143"/>
      <c r="S189" s="143"/>
    </row>
    <row r="190" spans="17:19">
      <c r="Q190" s="143"/>
      <c r="S190" s="143"/>
    </row>
    <row r="191" spans="17:19">
      <c r="Q191" s="143"/>
      <c r="S191" s="143"/>
    </row>
    <row r="192" spans="17:19">
      <c r="Q192" s="143"/>
      <c r="S192" s="143"/>
    </row>
    <row r="193" spans="17:19">
      <c r="Q193" s="143"/>
      <c r="S193" s="143"/>
    </row>
    <row r="194" spans="17:19">
      <c r="Q194" s="143"/>
      <c r="S194" s="143"/>
    </row>
    <row r="195" spans="17:19">
      <c r="Q195" s="143"/>
      <c r="S195" s="143"/>
    </row>
    <row r="196" spans="17:19">
      <c r="Q196" s="143"/>
      <c r="S196" s="143"/>
    </row>
    <row r="197" spans="17:19">
      <c r="Q197" s="143"/>
      <c r="S197" s="143"/>
    </row>
    <row r="198" spans="17:19">
      <c r="Q198" s="143"/>
      <c r="S198" s="143"/>
    </row>
    <row r="199" spans="17:19">
      <c r="Q199" s="143"/>
      <c r="S199" s="143"/>
    </row>
    <row r="200" spans="17:19">
      <c r="Q200" s="143"/>
      <c r="S200" s="143"/>
    </row>
    <row r="201" spans="17:19">
      <c r="Q201" s="143"/>
      <c r="S201" s="143"/>
    </row>
    <row r="202" spans="17:19">
      <c r="Q202" s="143"/>
      <c r="S202" s="143"/>
    </row>
    <row r="203" spans="17:19">
      <c r="Q203" s="143"/>
      <c r="S203" s="143"/>
    </row>
    <row r="204" spans="17:19">
      <c r="Q204" s="143"/>
      <c r="S204" s="143"/>
    </row>
    <row r="205" spans="17:19">
      <c r="Q205" s="143"/>
      <c r="S205" s="143"/>
    </row>
    <row r="206" spans="17:19">
      <c r="Q206" s="143"/>
      <c r="S206" s="143"/>
    </row>
    <row r="207" spans="17:19">
      <c r="Q207" s="143"/>
      <c r="S207" s="143"/>
    </row>
    <row r="208" spans="17:19">
      <c r="Q208" s="143"/>
      <c r="S208" s="143"/>
    </row>
    <row r="209" spans="17:19">
      <c r="Q209" s="143"/>
      <c r="S209" s="143"/>
    </row>
    <row r="210" spans="17:19">
      <c r="Q210" s="143"/>
      <c r="S210" s="143"/>
    </row>
    <row r="211" spans="17:19">
      <c r="Q211" s="143"/>
      <c r="S211" s="143"/>
    </row>
    <row r="212" spans="17:19">
      <c r="Q212" s="143"/>
      <c r="S212" s="143"/>
    </row>
    <row r="213" spans="17:19">
      <c r="Q213" s="143"/>
      <c r="S213" s="143"/>
    </row>
    <row r="214" spans="17:19">
      <c r="Q214" s="143"/>
      <c r="S214" s="143"/>
    </row>
    <row r="215" spans="17:19">
      <c r="Q215" s="143"/>
      <c r="S215" s="143"/>
    </row>
    <row r="216" spans="17:19">
      <c r="Q216" s="143"/>
      <c r="S216" s="143"/>
    </row>
  </sheetData>
  <sheetProtection algorithmName="SHA-512" hashValue="9A9wz/tjeuneWdZBBXaR9+cyuRhIgXoMESLwKmYTBk5xpeJM29vUlIwkHBLM3/eVDIdzGcak5kyqW5Eawl8O7w==" saltValue="IHuoRkpkQGSwt6Jq31HTsw==" spinCount="100000" sheet="1" objects="1" scenarios="1"/>
  <mergeCells count="15">
    <mergeCell ref="J172:K172"/>
    <mergeCell ref="M4:M5"/>
    <mergeCell ref="B139:B140"/>
    <mergeCell ref="C139:C140"/>
    <mergeCell ref="D139:I139"/>
    <mergeCell ref="J139:J140"/>
    <mergeCell ref="K139:K140"/>
    <mergeCell ref="L139:L140"/>
    <mergeCell ref="M139:M140"/>
    <mergeCell ref="B4:B5"/>
    <mergeCell ref="C4:C5"/>
    <mergeCell ref="D4:I4"/>
    <mergeCell ref="J4:J5"/>
    <mergeCell ref="K4:K5"/>
    <mergeCell ref="L4:L5"/>
  </mergeCells>
  <conditionalFormatting sqref="K10">
    <cfRule type="cellIs" dxfId="5" priority="6" stopIfTrue="1" operator="greaterThanOrEqual">
      <formula>E10+#REF!</formula>
    </cfRule>
  </conditionalFormatting>
  <conditionalFormatting sqref="K11">
    <cfRule type="cellIs" dxfId="4" priority="5" stopIfTrue="1" operator="greaterThanOrEqual">
      <formula>E11+#REF!</formula>
    </cfRule>
  </conditionalFormatting>
  <conditionalFormatting sqref="K22">
    <cfRule type="cellIs" dxfId="3" priority="4" stopIfTrue="1" operator="greaterThanOrEqual">
      <formula>E22+#REF!</formula>
    </cfRule>
  </conditionalFormatting>
  <conditionalFormatting sqref="K26">
    <cfRule type="cellIs" dxfId="2" priority="3" stopIfTrue="1" operator="greaterThanOrEqual">
      <formula>E26+#REF!</formula>
    </cfRule>
  </conditionalFormatting>
  <conditionalFormatting sqref="L6:L135">
    <cfRule type="cellIs" dxfId="1" priority="2" operator="greaterThan">
      <formula>M6</formula>
    </cfRule>
  </conditionalFormatting>
  <conditionalFormatting sqref="L141:L170">
    <cfRule type="cellIs" dxfId="0" priority="1" operator="greaterThan">
      <formula>M141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D1-Úvodní list</vt:lpstr>
      <vt:lpstr>D3a-Součtová tabulka</vt:lpstr>
      <vt:lpstr>D2-Přehled zdrojů financování</vt:lpstr>
      <vt:lpstr>D3-Součtová tabulka</vt:lpstr>
      <vt:lpstr>D4-Přehled o úhradách plateb</vt:lpstr>
      <vt:lpstr>D5-Osobní náklady</vt:lpstr>
      <vt:lpstr>D6-Tábory</vt:lpstr>
      <vt:lpstr>'D1-Úvodní list'!Oblast_tisku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2022-08-24T06:54:48Z</dcterms:modified>
</cp:coreProperties>
</file>