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21_oddělení\Vývojová ročenka 2021\Vývojová ročenka 2021 web\"/>
    </mc:Choice>
  </mc:AlternateContent>
  <xr:revisionPtr revIDLastSave="0" documentId="13_ncr:1_{1C0C1A5A-CADD-4ACE-A70B-31FBA4FE2504}" xr6:coauthVersionLast="47" xr6:coauthVersionMax="47" xr10:uidLastSave="{00000000-0000-0000-0000-000000000000}"/>
  <bookViews>
    <workbookView xWindow="-28920" yWindow="-120" windowWidth="29040" windowHeight="15840" tabRatio="823" xr2:uid="{00000000-000D-0000-FFFF-FFFF00000000}"/>
  </bookViews>
  <sheets>
    <sheet name="Obsah" sheetId="56" r:id="rId1"/>
    <sheet name="B1.1" sheetId="58" r:id="rId2"/>
    <sheet name="B1.2" sheetId="59" r:id="rId3"/>
    <sheet name="B1.3" sheetId="60" r:id="rId4"/>
    <sheet name="B1.4" sheetId="61" r:id="rId5"/>
    <sheet name="B1.5" sheetId="62" r:id="rId6"/>
    <sheet name="B1.6" sheetId="63" r:id="rId7"/>
    <sheet name="B1.7" sheetId="64" state="hidden" r:id="rId8"/>
    <sheet name="B1.8" sheetId="65" state="hidden" r:id="rId9"/>
    <sheet name="B1.9" sheetId="66" state="hidden" r:id="rId10"/>
    <sheet name="B1.10" sheetId="67" state="hidden" r:id="rId11"/>
    <sheet name="B1.11" sheetId="68" state="hidden" r:id="rId12"/>
    <sheet name="B1.12" sheetId="69" state="hidden" r:id="rId13"/>
    <sheet name="B1.13" sheetId="70" r:id="rId14"/>
    <sheet name="B1.14" sheetId="71" r:id="rId15"/>
    <sheet name="GB1" sheetId="72" r:id="rId16"/>
    <sheet name="GB2" sheetId="73" r:id="rId17"/>
    <sheet name="GB3" sheetId="74" r:id="rId18"/>
    <sheet name="GB4" sheetId="75" state="hidden" r:id="rId19"/>
    <sheet name="GB5" sheetId="76" r:id="rId20"/>
    <sheet name="GB6" sheetId="77" r:id="rId21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8">#REF!</definedName>
    <definedName name="data_19">#REF!</definedName>
    <definedName name="data_2" localSheetId="3">'B1.3'!$J$14:$U$54</definedName>
    <definedName name="data_2">#REF!</definedName>
    <definedName name="data_20" localSheetId="15">'GB1'!$K$17:$U$35</definedName>
    <definedName name="data_20" localSheetId="16">'GB2'!$J$18:$T$36</definedName>
    <definedName name="data_20" localSheetId="17">'GB3'!$J$14:$T$32</definedName>
    <definedName name="data_20" localSheetId="18">'GB4'!$J$14:$T$31</definedName>
    <definedName name="data_20" localSheetId="19">'GB5'!$K$18:$U$34</definedName>
    <definedName name="data_20" localSheetId="20">'GB6'!$K$17:$U$30</definedName>
    <definedName name="data_20">#REF!</definedName>
    <definedName name="data_21">#REF!</definedName>
    <definedName name="data_22">#REF!</definedName>
    <definedName name="data_23">#REF!</definedName>
    <definedName name="data_24">#REF!</definedName>
    <definedName name="data_25">#REF!</definedName>
    <definedName name="data_26">#REF!</definedName>
    <definedName name="data_27">#REF!</definedName>
    <definedName name="data_3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1">'B1.1'!$J$13:$T$20</definedName>
    <definedName name="Datova_oblast" localSheetId="10">'B1.10'!$J$12:$T$20</definedName>
    <definedName name="Datova_oblast" localSheetId="11">'B1.11'!$J$12:$T$23</definedName>
    <definedName name="Datova_oblast" localSheetId="12">'B1.12'!$J$12:$T$16</definedName>
    <definedName name="Datova_oblast" localSheetId="13">'B1.13'!$J$12:$T$19</definedName>
    <definedName name="Datova_oblast" localSheetId="14">'B1.14'!$J$12:$T$35</definedName>
    <definedName name="Datova_oblast" localSheetId="2">'B1.2'!$J$13:$T$21</definedName>
    <definedName name="Datova_oblast" localSheetId="3">'B1.3'!$J$13:$T$19</definedName>
    <definedName name="Datova_oblast" localSheetId="4">'B1.4'!$J$13:$T$21</definedName>
    <definedName name="Datova_oblast" localSheetId="5">'B1.5'!$J$12:$T$18</definedName>
    <definedName name="Datova_oblast" localSheetId="6">'B1.6'!$J$12:$T$13</definedName>
    <definedName name="Datova_oblast" localSheetId="7">'B1.7'!$J$12:$T$16</definedName>
    <definedName name="Datova_oblast" localSheetId="8">'B1.8'!$J$12:$T$28</definedName>
    <definedName name="Datova_oblast" localSheetId="9">'B1.9'!$J$12:$T$28</definedName>
    <definedName name="Datova_oblast" localSheetId="15">'GB1'!$J$15:$Q$38</definedName>
    <definedName name="Datova_oblast" localSheetId="16">'GB2'!$I$16:$P$39</definedName>
    <definedName name="Datova_oblast" localSheetId="17">'GB3'!$I$12:$P$35</definedName>
    <definedName name="Datova_oblast" localSheetId="18">'GB4'!$I$13:$P$35</definedName>
    <definedName name="Datova_oblast" localSheetId="19">'GB5'!$J$16:$Q$35</definedName>
    <definedName name="Datova_oblast" localSheetId="20">'GB6'!$J$15:$Q$31</definedName>
    <definedName name="Novy_rok" localSheetId="1">'B1.1'!$U$14:$U$17</definedName>
    <definedName name="Novy_rok" localSheetId="10">'B1.10'!$U$13:$U$43</definedName>
    <definedName name="Novy_rok" localSheetId="11">'B1.11'!$U$13:$U$43</definedName>
    <definedName name="Novy_rok" localSheetId="12">'B1.12'!$U$13:$U$67</definedName>
    <definedName name="Novy_rok" localSheetId="13">'B1.13'!$U$13:$U$19</definedName>
    <definedName name="Novy_rok" localSheetId="14">'B1.14'!$U$13:$U$32</definedName>
    <definedName name="Novy_rok" localSheetId="2">'B1.2'!$U$14:$U$33</definedName>
    <definedName name="Novy_rok" localSheetId="3">'B1.3'!$U$14:$U$54</definedName>
    <definedName name="Novy_rok" localSheetId="4">'B1.4'!$U$14:$U$71</definedName>
    <definedName name="Novy_rok" localSheetId="5">'B1.5'!$U$14:$U$21</definedName>
    <definedName name="Novy_rok" localSheetId="6">'B1.6'!$U$13:$U$19</definedName>
    <definedName name="Novy_rok" localSheetId="7">'B1.7'!$U$13:$U$17</definedName>
    <definedName name="Novy_rok" localSheetId="8">'B1.8'!#REF!</definedName>
    <definedName name="Novy_rok" localSheetId="9">'B1.9'!#REF!</definedName>
    <definedName name="Novy_rok" localSheetId="15">'GB1'!$U$16:$U$35</definedName>
    <definedName name="Novy_rok" localSheetId="16">'GB2'!$T$17:$T$36</definedName>
    <definedName name="Novy_rok" localSheetId="17">'GB3'!$T$13:$T$32</definedName>
    <definedName name="Novy_rok" localSheetId="18">'GB4'!$T$13:$T$31</definedName>
    <definedName name="Novy_rok" localSheetId="19">'GB5'!$U$17:$U$34</definedName>
    <definedName name="Novy_rok" localSheetId="20">'GB6'!$U$16:$U$30</definedName>
    <definedName name="_xlnm.Print_Area" localSheetId="1">'B1.1'!$D$4:$T$22</definedName>
    <definedName name="_xlnm.Print_Area" localSheetId="10">'B1.10'!$D$4:$T$26</definedName>
    <definedName name="_xlnm.Print_Area" localSheetId="11">'B1.11'!$D$4:$T$29</definedName>
    <definedName name="_xlnm.Print_Area" localSheetId="12">'B1.12'!$D$4:$T$36</definedName>
    <definedName name="_xlnm.Print_Area" localSheetId="13">'B1.13'!$D$4:$T$24</definedName>
    <definedName name="_xlnm.Print_Area" localSheetId="14">'B1.14'!$D$4:$T$41</definedName>
    <definedName name="_xlnm.Print_Area" localSheetId="2">'B1.2'!$D$4:$T$35</definedName>
    <definedName name="_xlnm.Print_Area" localSheetId="3">'B1.3'!$D$4:$T$31</definedName>
    <definedName name="_xlnm.Print_Area" localSheetId="4">'B1.4'!$D$4:$T$42</definedName>
    <definedName name="_xlnm.Print_Area" localSheetId="5">'B1.5'!$D$4:$T$19</definedName>
    <definedName name="_xlnm.Print_Area" localSheetId="6">'B1.6'!$D$4:$T$14</definedName>
    <definedName name="_xlnm.Print_Area" localSheetId="7">'B1.7'!$D$4:$T$19</definedName>
    <definedName name="_xlnm.Print_Area" localSheetId="8">'B1.8'!$D$4:$T$30</definedName>
    <definedName name="_xlnm.Print_Area" localSheetId="9">'B1.9'!$D$4:$T$30</definedName>
    <definedName name="_xlnm.Print_Area" localSheetId="15">'GB1'!$D$4:$Q$39</definedName>
    <definedName name="_xlnm.Print_Area" localSheetId="16">'GB2'!$D$4:$P$41</definedName>
    <definedName name="_xlnm.Print_Area" localSheetId="17">'GB3'!$D$4:$P$36</definedName>
    <definedName name="_xlnm.Print_Area" localSheetId="18">'GB4'!$D$4:$P$37</definedName>
    <definedName name="_xlnm.Print_Area" localSheetId="19">'GB5'!$D$4:$Q$36</definedName>
    <definedName name="_xlnm.Print_Area" localSheetId="20">'GB6'!$D$4:$Q$31</definedName>
    <definedName name="_xlnm.Print_Area" localSheetId="0">Obsah!$C$2:$G$67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6" i="77" l="1"/>
  <c r="T13" i="76"/>
  <c r="T12" i="76"/>
  <c r="T11" i="76"/>
  <c r="S13" i="75"/>
  <c r="S12" i="75"/>
  <c r="S11" i="75"/>
  <c r="S32" i="71"/>
  <c r="S31" i="71"/>
  <c r="S30" i="71"/>
  <c r="S29" i="71"/>
  <c r="S28" i="71"/>
  <c r="S27" i="71"/>
  <c r="S26" i="71"/>
  <c r="S24" i="71"/>
  <c r="S16" i="69"/>
  <c r="S13" i="69"/>
  <c r="S20" i="68"/>
  <c r="S19" i="68"/>
  <c r="S18" i="68"/>
  <c r="S17" i="68"/>
  <c r="S16" i="68"/>
  <c r="S15" i="68"/>
  <c r="S14" i="68"/>
  <c r="S13" i="68"/>
  <c r="S12" i="68"/>
  <c r="T12" i="77" l="1"/>
  <c r="S12" i="69"/>
  <c r="T13" i="77"/>
  <c r="T11" i="77"/>
  <c r="S28" i="66"/>
  <c r="S27" i="66"/>
  <c r="S26" i="66"/>
  <c r="S25" i="66"/>
  <c r="S24" i="66"/>
  <c r="S23" i="66"/>
  <c r="S22" i="66"/>
  <c r="S21" i="66"/>
  <c r="S20" i="66"/>
  <c r="S19" i="66"/>
  <c r="S18" i="66"/>
  <c r="S17" i="66"/>
  <c r="S16" i="66"/>
  <c r="S15" i="66"/>
  <c r="S14" i="66"/>
  <c r="S13" i="66"/>
  <c r="S12" i="65"/>
  <c r="S13" i="63"/>
  <c r="S12" i="63"/>
  <c r="S14" i="74" l="1"/>
  <c r="S13" i="74"/>
  <c r="S12" i="74"/>
  <c r="S11" i="74"/>
  <c r="S15" i="74"/>
  <c r="S12" i="66"/>
  <c r="S14" i="62"/>
  <c r="K16" i="77" l="1"/>
  <c r="L16" i="77"/>
  <c r="M16" i="77"/>
  <c r="N16" i="77"/>
  <c r="O16" i="77"/>
  <c r="P16" i="77"/>
  <c r="Q16" i="77"/>
  <c r="R16" i="77"/>
  <c r="S16" i="77"/>
  <c r="U16" i="77"/>
  <c r="S13" i="76"/>
  <c r="S12" i="76"/>
  <c r="S12" i="77" s="1"/>
  <c r="S11" i="76"/>
  <c r="S11" i="77" s="1"/>
  <c r="S13" i="77" l="1"/>
  <c r="K13" i="75"/>
  <c r="L13" i="75"/>
  <c r="M13" i="75"/>
  <c r="N13" i="75"/>
  <c r="O13" i="75"/>
  <c r="P13" i="75"/>
  <c r="Q13" i="75"/>
  <c r="R13" i="75"/>
  <c r="T13" i="75"/>
  <c r="J13" i="75"/>
  <c r="K12" i="75"/>
  <c r="L12" i="75"/>
  <c r="M12" i="75"/>
  <c r="N12" i="75"/>
  <c r="O12" i="75"/>
  <c r="P12" i="75"/>
  <c r="Q12" i="75"/>
  <c r="R12" i="75"/>
  <c r="T12" i="75"/>
  <c r="J12" i="75"/>
  <c r="J11" i="75"/>
  <c r="K11" i="75"/>
  <c r="L11" i="75"/>
  <c r="M11" i="75"/>
  <c r="N11" i="75"/>
  <c r="O11" i="75"/>
  <c r="P11" i="75"/>
  <c r="Q11" i="75"/>
  <c r="R11" i="75"/>
  <c r="T11" i="75"/>
  <c r="R32" i="71" l="1"/>
  <c r="R31" i="71"/>
  <c r="R30" i="71"/>
  <c r="R29" i="71"/>
  <c r="R28" i="71"/>
  <c r="R27" i="71"/>
  <c r="R26" i="71"/>
  <c r="R24" i="71"/>
  <c r="R16" i="69"/>
  <c r="R13" i="69"/>
  <c r="R12" i="69" s="1"/>
  <c r="R20" i="68"/>
  <c r="R19" i="68"/>
  <c r="R18" i="68"/>
  <c r="R17" i="68"/>
  <c r="R16" i="68"/>
  <c r="R15" i="68"/>
  <c r="R14" i="68"/>
  <c r="R13" i="68"/>
  <c r="R12" i="68"/>
  <c r="R28" i="66" l="1"/>
  <c r="R27" i="66"/>
  <c r="R26" i="66"/>
  <c r="R25" i="66"/>
  <c r="R24" i="66"/>
  <c r="R23" i="66"/>
  <c r="R22" i="66"/>
  <c r="R21" i="66"/>
  <c r="R20" i="66"/>
  <c r="R19" i="66"/>
  <c r="R18" i="66"/>
  <c r="R17" i="66"/>
  <c r="R16" i="66"/>
  <c r="R15" i="66"/>
  <c r="R14" i="66"/>
  <c r="R13" i="66"/>
  <c r="R12" i="65"/>
  <c r="R12" i="66" s="1"/>
  <c r="R15" i="74" l="1"/>
  <c r="R14" i="74"/>
  <c r="R13" i="74"/>
  <c r="R12" i="74"/>
  <c r="R11" i="74"/>
  <c r="R13" i="63"/>
  <c r="R12" i="63"/>
  <c r="R14" i="62"/>
  <c r="T13" i="66" l="1"/>
  <c r="T13" i="69" l="1"/>
  <c r="Q13" i="69"/>
  <c r="Q16" i="69"/>
  <c r="T16" i="69" l="1"/>
  <c r="T12" i="65" l="1"/>
  <c r="Q12" i="65"/>
  <c r="P12" i="65"/>
  <c r="O12" i="65"/>
  <c r="N12" i="65"/>
  <c r="M12" i="65"/>
  <c r="L12" i="65"/>
  <c r="K12" i="65"/>
  <c r="J12" i="65"/>
  <c r="Q14" i="74" l="1"/>
  <c r="Q12" i="74"/>
  <c r="Q15" i="74"/>
  <c r="Q13" i="74"/>
  <c r="Q11" i="74"/>
  <c r="L14" i="74"/>
  <c r="L12" i="74"/>
  <c r="L11" i="74"/>
  <c r="L13" i="74"/>
  <c r="L15" i="74"/>
  <c r="O15" i="74"/>
  <c r="O14" i="74"/>
  <c r="O13" i="74"/>
  <c r="O12" i="74"/>
  <c r="O11" i="74"/>
  <c r="K15" i="74"/>
  <c r="K14" i="74"/>
  <c r="K13" i="74"/>
  <c r="K12" i="74"/>
  <c r="K11" i="74"/>
  <c r="M15" i="74"/>
  <c r="M14" i="74"/>
  <c r="M13" i="74"/>
  <c r="M12" i="74"/>
  <c r="M11" i="74"/>
  <c r="N15" i="74"/>
  <c r="N14" i="74"/>
  <c r="N13" i="74"/>
  <c r="N12" i="74"/>
  <c r="N11" i="74"/>
  <c r="P15" i="74"/>
  <c r="P14" i="74"/>
  <c r="P13" i="74"/>
  <c r="P12" i="74"/>
  <c r="P11" i="74"/>
  <c r="J14" i="74"/>
  <c r="J13" i="74"/>
  <c r="J12" i="74"/>
  <c r="J15" i="74"/>
  <c r="J11" i="74"/>
  <c r="T13" i="74"/>
  <c r="T14" i="74"/>
  <c r="T12" i="74"/>
  <c r="T15" i="74"/>
  <c r="T11" i="74"/>
  <c r="T12" i="69"/>
  <c r="Q12" i="69"/>
  <c r="Q14" i="62" l="1"/>
  <c r="K12" i="76" l="1"/>
  <c r="L12" i="76"/>
  <c r="M12" i="76"/>
  <c r="N12" i="76"/>
  <c r="O12" i="76"/>
  <c r="P12" i="76"/>
  <c r="Q12" i="76"/>
  <c r="R12" i="76"/>
  <c r="U12" i="76"/>
  <c r="K11" i="76"/>
  <c r="L11" i="76"/>
  <c r="M11" i="76"/>
  <c r="N11" i="76"/>
  <c r="O11" i="76"/>
  <c r="P11" i="76"/>
  <c r="Q11" i="76"/>
  <c r="R11" i="76"/>
  <c r="U11" i="76"/>
  <c r="K14" i="76"/>
  <c r="L14" i="76"/>
  <c r="M14" i="76"/>
  <c r="N14" i="76"/>
  <c r="O14" i="76"/>
  <c r="P14" i="76"/>
  <c r="K13" i="76"/>
  <c r="L13" i="76"/>
  <c r="M13" i="76"/>
  <c r="N13" i="76"/>
  <c r="O13" i="76"/>
  <c r="P13" i="76"/>
  <c r="Q13" i="76"/>
  <c r="R13" i="76"/>
  <c r="U13" i="76"/>
  <c r="U11" i="77" l="1"/>
  <c r="R12" i="77"/>
  <c r="Q13" i="77"/>
  <c r="P11" i="77"/>
  <c r="O11" i="77"/>
  <c r="N12" i="77"/>
  <c r="M12" i="77"/>
  <c r="L11" i="77"/>
  <c r="K11" i="77"/>
  <c r="K12" i="77"/>
  <c r="U12" i="77"/>
  <c r="O13" i="77"/>
  <c r="R13" i="77"/>
  <c r="O14" i="77" l="1"/>
  <c r="K13" i="77"/>
  <c r="R11" i="77"/>
  <c r="U13" i="77"/>
  <c r="N11" i="77"/>
  <c r="K14" i="77"/>
  <c r="N13" i="77"/>
  <c r="O12" i="77"/>
  <c r="L14" i="77"/>
  <c r="P13" i="77"/>
  <c r="P12" i="77"/>
  <c r="L12" i="77"/>
  <c r="P14" i="77"/>
  <c r="M14" i="77"/>
  <c r="L13" i="77"/>
  <c r="Q12" i="77"/>
  <c r="Q11" i="77"/>
  <c r="M13" i="77"/>
  <c r="N14" i="77"/>
  <c r="M11" i="77"/>
  <c r="Q32" i="71" l="1"/>
  <c r="Q31" i="71"/>
  <c r="Q30" i="71"/>
  <c r="Q29" i="71"/>
  <c r="Q28" i="71"/>
  <c r="Q27" i="71"/>
  <c r="Q26" i="71"/>
  <c r="Q24" i="71"/>
  <c r="Q20" i="68"/>
  <c r="Q19" i="68"/>
  <c r="Q18" i="68"/>
  <c r="Q17" i="68"/>
  <c r="Q16" i="68"/>
  <c r="Q15" i="68"/>
  <c r="Q14" i="68"/>
  <c r="Q13" i="68"/>
  <c r="Q12" i="68"/>
  <c r="Q28" i="66"/>
  <c r="Q27" i="66"/>
  <c r="Q26" i="66"/>
  <c r="Q25" i="66"/>
  <c r="Q24" i="66"/>
  <c r="Q23" i="66"/>
  <c r="Q22" i="66"/>
  <c r="Q21" i="66"/>
  <c r="Q20" i="66"/>
  <c r="Q19" i="66"/>
  <c r="Q18" i="66"/>
  <c r="Q17" i="66"/>
  <c r="Q16" i="66"/>
  <c r="Q15" i="66"/>
  <c r="Q14" i="66"/>
  <c r="Q13" i="66"/>
  <c r="Q12" i="66"/>
  <c r="Q13" i="63" l="1"/>
  <c r="Q12" i="63"/>
  <c r="P32" i="71" l="1"/>
  <c r="P31" i="71"/>
  <c r="P30" i="71"/>
  <c r="P29" i="71"/>
  <c r="P28" i="71"/>
  <c r="P27" i="71"/>
  <c r="P26" i="71"/>
  <c r="P24" i="71"/>
  <c r="P12" i="69" l="1"/>
  <c r="P20" i="68"/>
  <c r="P19" i="68"/>
  <c r="P18" i="68"/>
  <c r="P17" i="68"/>
  <c r="P16" i="68"/>
  <c r="P15" i="68"/>
  <c r="P14" i="68"/>
  <c r="P13" i="68"/>
  <c r="P12" i="68"/>
  <c r="P28" i="66"/>
  <c r="P27" i="66"/>
  <c r="P26" i="66"/>
  <c r="P25" i="66"/>
  <c r="P24" i="66"/>
  <c r="P23" i="66"/>
  <c r="P22" i="66"/>
  <c r="P21" i="66"/>
  <c r="P20" i="66"/>
  <c r="P19" i="66"/>
  <c r="P18" i="66"/>
  <c r="P17" i="66"/>
  <c r="P16" i="66"/>
  <c r="P15" i="66"/>
  <c r="P14" i="66"/>
  <c r="P13" i="66"/>
  <c r="P12" i="66"/>
  <c r="P13" i="63"/>
  <c r="P12" i="63"/>
  <c r="P14" i="62"/>
  <c r="T14" i="62" l="1"/>
  <c r="O14" i="62"/>
  <c r="O27" i="71" l="1"/>
  <c r="N26" i="71"/>
  <c r="M27" i="71"/>
  <c r="T32" i="71"/>
  <c r="O32" i="71"/>
  <c r="N32" i="71"/>
  <c r="M32" i="71"/>
  <c r="T31" i="71"/>
  <c r="O31" i="71"/>
  <c r="N31" i="71"/>
  <c r="M31" i="71"/>
  <c r="T30" i="71"/>
  <c r="O30" i="71"/>
  <c r="N30" i="71"/>
  <c r="M30" i="71"/>
  <c r="T29" i="71"/>
  <c r="O29" i="71"/>
  <c r="N29" i="71"/>
  <c r="M29" i="71"/>
  <c r="T28" i="71"/>
  <c r="O28" i="71"/>
  <c r="N28" i="71"/>
  <c r="M28" i="71"/>
  <c r="T27" i="71"/>
  <c r="N27" i="71"/>
  <c r="T26" i="71"/>
  <c r="O26" i="71"/>
  <c r="M26" i="71"/>
  <c r="O25" i="71"/>
  <c r="N25" i="71"/>
  <c r="M25" i="71"/>
  <c r="T24" i="71"/>
  <c r="O24" i="71"/>
  <c r="N24" i="71"/>
  <c r="M24" i="71"/>
  <c r="O12" i="69"/>
  <c r="O20" i="68"/>
  <c r="O19" i="68"/>
  <c r="O18" i="68"/>
  <c r="O17" i="68"/>
  <c r="O16" i="68"/>
  <c r="O15" i="68"/>
  <c r="O14" i="68"/>
  <c r="O13" i="68"/>
  <c r="O12" i="68"/>
  <c r="O28" i="66"/>
  <c r="O27" i="66"/>
  <c r="O26" i="66"/>
  <c r="O25" i="66"/>
  <c r="O24" i="66"/>
  <c r="O23" i="66"/>
  <c r="O22" i="66"/>
  <c r="O21" i="66"/>
  <c r="O20" i="66"/>
  <c r="O19" i="66"/>
  <c r="O18" i="66"/>
  <c r="O17" i="66"/>
  <c r="O16" i="66"/>
  <c r="O15" i="66"/>
  <c r="O14" i="66"/>
  <c r="O13" i="66"/>
  <c r="O12" i="66"/>
  <c r="O13" i="63"/>
  <c r="O12" i="63"/>
  <c r="N14" i="62"/>
  <c r="N13" i="63"/>
  <c r="N12" i="63"/>
  <c r="N28" i="66"/>
  <c r="N27" i="66"/>
  <c r="N26" i="66"/>
  <c r="N25" i="66"/>
  <c r="N24" i="66"/>
  <c r="N23" i="66"/>
  <c r="N22" i="66"/>
  <c r="N21" i="66"/>
  <c r="N20" i="66"/>
  <c r="N19" i="66"/>
  <c r="N18" i="66"/>
  <c r="N17" i="66"/>
  <c r="N16" i="66"/>
  <c r="N15" i="66"/>
  <c r="N14" i="66"/>
  <c r="N13" i="66"/>
  <c r="N12" i="66"/>
  <c r="N20" i="68"/>
  <c r="N19" i="68"/>
  <c r="N18" i="68"/>
  <c r="N17" i="68"/>
  <c r="N16" i="68"/>
  <c r="N15" i="68"/>
  <c r="N14" i="68"/>
  <c r="N13" i="68"/>
  <c r="N12" i="68"/>
  <c r="N12" i="69"/>
  <c r="E28" i="56"/>
  <c r="M13" i="63"/>
  <c r="M12" i="63"/>
  <c r="M12" i="69"/>
  <c r="M20" i="68"/>
  <c r="M19" i="68"/>
  <c r="M18" i="68"/>
  <c r="M17" i="68"/>
  <c r="M16" i="68"/>
  <c r="M15" i="68"/>
  <c r="M14" i="68"/>
  <c r="M13" i="68"/>
  <c r="M12" i="68"/>
  <c r="M28" i="66"/>
  <c r="M27" i="66"/>
  <c r="M26" i="66"/>
  <c r="M25" i="66"/>
  <c r="M24" i="66"/>
  <c r="M23" i="66"/>
  <c r="M22" i="66"/>
  <c r="M21" i="66"/>
  <c r="M20" i="66"/>
  <c r="M19" i="66"/>
  <c r="M18" i="66"/>
  <c r="M17" i="66"/>
  <c r="M16" i="66"/>
  <c r="M15" i="66"/>
  <c r="M14" i="66"/>
  <c r="M13" i="66"/>
  <c r="M12" i="66"/>
  <c r="M14" i="62"/>
  <c r="L32" i="71"/>
  <c r="L31" i="71"/>
  <c r="L30" i="71"/>
  <c r="L29" i="71"/>
  <c r="L28" i="71"/>
  <c r="L27" i="71"/>
  <c r="L26" i="71"/>
  <c r="L25" i="71"/>
  <c r="L24" i="71"/>
  <c r="L12" i="69"/>
  <c r="L20" i="68"/>
  <c r="L19" i="68"/>
  <c r="L18" i="68"/>
  <c r="L17" i="68"/>
  <c r="L16" i="68"/>
  <c r="L15" i="68"/>
  <c r="L14" i="68"/>
  <c r="L13" i="68"/>
  <c r="L12" i="68"/>
  <c r="L28" i="66"/>
  <c r="L27" i="66"/>
  <c r="L26" i="66"/>
  <c r="L25" i="66"/>
  <c r="L24" i="66"/>
  <c r="L23" i="66"/>
  <c r="L22" i="66"/>
  <c r="L21" i="66"/>
  <c r="L20" i="66"/>
  <c r="L19" i="66"/>
  <c r="L18" i="66"/>
  <c r="L17" i="66"/>
  <c r="L16" i="66"/>
  <c r="L15" i="66"/>
  <c r="L14" i="66"/>
  <c r="L13" i="66"/>
  <c r="L12" i="66"/>
  <c r="L13" i="63"/>
  <c r="L12" i="63"/>
  <c r="L14" i="62"/>
  <c r="K32" i="71"/>
  <c r="K31" i="71"/>
  <c r="K30" i="71"/>
  <c r="K29" i="71"/>
  <c r="K28" i="71"/>
  <c r="K27" i="71"/>
  <c r="K26" i="71"/>
  <c r="K25" i="71"/>
  <c r="K24" i="71"/>
  <c r="K12" i="69"/>
  <c r="K20" i="68"/>
  <c r="K19" i="68"/>
  <c r="K18" i="68"/>
  <c r="K17" i="68"/>
  <c r="K16" i="68"/>
  <c r="K15" i="68"/>
  <c r="K14" i="68"/>
  <c r="K13" i="68"/>
  <c r="K12" i="68"/>
  <c r="K28" i="66"/>
  <c r="K27" i="66"/>
  <c r="K26" i="66"/>
  <c r="K25" i="66"/>
  <c r="K24" i="66"/>
  <c r="K23" i="66"/>
  <c r="K22" i="66"/>
  <c r="K21" i="66"/>
  <c r="K20" i="66"/>
  <c r="K19" i="66"/>
  <c r="K18" i="66"/>
  <c r="K17" i="66"/>
  <c r="K16" i="66"/>
  <c r="K15" i="66"/>
  <c r="K14" i="66"/>
  <c r="K13" i="66"/>
  <c r="K12" i="66"/>
  <c r="K13" i="63"/>
  <c r="K12" i="63"/>
  <c r="K14" i="62"/>
  <c r="J12" i="69"/>
  <c r="J14" i="62"/>
  <c r="J32" i="71"/>
  <c r="J31" i="71"/>
  <c r="J30" i="71"/>
  <c r="J29" i="71"/>
  <c r="J28" i="71"/>
  <c r="J27" i="71"/>
  <c r="J26" i="71"/>
  <c r="J25" i="71"/>
  <c r="J24" i="71"/>
  <c r="J20" i="68"/>
  <c r="J19" i="68"/>
  <c r="J18" i="68"/>
  <c r="J17" i="68"/>
  <c r="J16" i="68"/>
  <c r="J15" i="68"/>
  <c r="J14" i="68"/>
  <c r="J13" i="68"/>
  <c r="J12" i="68"/>
  <c r="J28" i="66"/>
  <c r="J27" i="66"/>
  <c r="J26" i="66"/>
  <c r="J25" i="66"/>
  <c r="J24" i="66"/>
  <c r="J23" i="66"/>
  <c r="J22" i="66"/>
  <c r="J21" i="66"/>
  <c r="J20" i="66"/>
  <c r="J19" i="66"/>
  <c r="J18" i="66"/>
  <c r="J17" i="66"/>
  <c r="J16" i="66"/>
  <c r="J15" i="66"/>
  <c r="J14" i="66"/>
  <c r="J13" i="66"/>
  <c r="J12" i="66"/>
  <c r="J13" i="63"/>
  <c r="J12" i="63"/>
  <c r="T20" i="68"/>
  <c r="T12" i="68"/>
  <c r="E47" i="56"/>
  <c r="E45" i="56"/>
  <c r="E43" i="56"/>
  <c r="E41" i="56"/>
  <c r="E39" i="56"/>
  <c r="E37" i="56"/>
  <c r="E34" i="56"/>
  <c r="E32" i="56"/>
  <c r="E30" i="56"/>
  <c r="E26" i="56"/>
  <c r="E24" i="56"/>
  <c r="E22" i="56"/>
  <c r="E20" i="56"/>
  <c r="E18" i="56"/>
  <c r="E16" i="56"/>
  <c r="E14" i="56"/>
  <c r="E12" i="56"/>
  <c r="T19" i="68"/>
  <c r="T18" i="68"/>
  <c r="T17" i="68"/>
  <c r="T16" i="68"/>
  <c r="T15" i="68"/>
  <c r="T14" i="68"/>
  <c r="T13" i="68"/>
  <c r="T28" i="66"/>
  <c r="T27" i="66"/>
  <c r="T26" i="66"/>
  <c r="T25" i="66"/>
  <c r="T24" i="66"/>
  <c r="T23" i="66"/>
  <c r="T22" i="66"/>
  <c r="T21" i="66"/>
  <c r="T20" i="66"/>
  <c r="T19" i="66"/>
  <c r="T18" i="66"/>
  <c r="T17" i="66"/>
  <c r="T16" i="66"/>
  <c r="T15" i="66"/>
  <c r="T14" i="66"/>
  <c r="T12" i="66"/>
  <c r="T13" i="63"/>
  <c r="T12" i="63"/>
  <c r="E10" i="56"/>
  <c r="E8" i="56"/>
</calcChain>
</file>

<file path=xl/sharedStrings.xml><?xml version="1.0" encoding="utf-8"?>
<sst xmlns="http://schemas.openxmlformats.org/spreadsheetml/2006/main" count="666" uniqueCount="279">
  <si>
    <r>
      <t>Celkem regionální školství</t>
    </r>
    <r>
      <rPr>
        <b/>
        <vertAlign val="superscript"/>
        <sz val="10"/>
        <rFont val="Arial Narrow"/>
        <family val="2"/>
        <charset val="238"/>
      </rPr>
      <t>1)</t>
    </r>
  </si>
  <si>
    <r>
      <t>Veřejné a soukromé vysoké školy</t>
    </r>
    <r>
      <rPr>
        <b/>
        <vertAlign val="superscript"/>
        <sz val="10"/>
        <rFont val="Arial Narrow"/>
        <family val="2"/>
        <charset val="238"/>
      </rPr>
      <t>2)</t>
    </r>
  </si>
  <si>
    <r>
      <t>Výdaje státního rozpočtu</t>
    </r>
    <r>
      <rPr>
        <b/>
        <vertAlign val="superscript"/>
        <sz val="10"/>
        <rFont val="Arial Narrow"/>
        <family val="2"/>
        <charset val="238"/>
      </rPr>
      <t xml:space="preserve"> </t>
    </r>
  </si>
  <si>
    <r>
      <t>z toho mateřské školy</t>
    </r>
    <r>
      <rPr>
        <vertAlign val="superscript"/>
        <sz val="10"/>
        <rFont val="Arial Narrow"/>
        <family val="2"/>
        <charset val="238"/>
      </rPr>
      <t>1)</t>
    </r>
  </si>
  <si>
    <r>
      <t xml:space="preserve"> z toho ZŠ, včetně školních družin a klubů</t>
    </r>
    <r>
      <rPr>
        <vertAlign val="superscript"/>
        <sz val="10"/>
        <rFont val="Arial Narrow"/>
        <family val="2"/>
        <charset val="238"/>
      </rPr>
      <t>1)</t>
    </r>
  </si>
  <si>
    <r>
      <t xml:space="preserve"> gymnázia, včetně sportovních škol</t>
    </r>
    <r>
      <rPr>
        <vertAlign val="superscript"/>
        <sz val="10"/>
        <rFont val="Arial Narrow"/>
        <family val="2"/>
        <charset val="238"/>
      </rPr>
      <t>1)</t>
    </r>
  </si>
  <si>
    <r>
      <t xml:space="preserve"> střední odborná učiliště, učiliště, SPV</t>
    </r>
    <r>
      <rPr>
        <vertAlign val="superscript"/>
        <sz val="10"/>
        <rFont val="Arial Narrow"/>
        <family val="2"/>
        <charset val="238"/>
      </rPr>
      <t>1)</t>
    </r>
  </si>
  <si>
    <r>
      <t xml:space="preserve"> vysoké školy</t>
    </r>
    <r>
      <rPr>
        <vertAlign val="superscript"/>
        <sz val="10"/>
        <rFont val="Arial Narrow"/>
        <family val="2"/>
      </rPr>
      <t>1)</t>
    </r>
  </si>
  <si>
    <r>
      <t>Ostatní přímo řízené organizace PO</t>
    </r>
    <r>
      <rPr>
        <b/>
        <vertAlign val="superscript"/>
        <sz val="10"/>
        <rFont val="Arial Narrow"/>
        <family val="2"/>
      </rPr>
      <t>2)</t>
    </r>
  </si>
  <si>
    <r>
      <t xml:space="preserve"> OPŘO odměňující dle § 109 odst. 3 ZP</t>
    </r>
    <r>
      <rPr>
        <vertAlign val="superscript"/>
        <sz val="10"/>
        <rFont val="Arial Narrow"/>
        <family val="2"/>
        <charset val="238"/>
      </rPr>
      <t>4)</t>
    </r>
  </si>
  <si>
    <r>
      <t xml:space="preserve"> OPŘO odměňující dle § 109 odst. 2 ZP</t>
    </r>
    <r>
      <rPr>
        <vertAlign val="superscript"/>
        <sz val="10"/>
        <rFont val="Arial Narrow"/>
        <family val="2"/>
        <charset val="238"/>
      </rPr>
      <t>3)</t>
    </r>
  </si>
  <si>
    <r>
      <t>Ostatní organizační složky státu</t>
    </r>
    <r>
      <rPr>
        <sz val="10"/>
        <rFont val="Arial Narrow"/>
        <family val="2"/>
      </rPr>
      <t xml:space="preserve"> (VSC, CZVV)</t>
    </r>
    <r>
      <rPr>
        <vertAlign val="superscript"/>
        <sz val="10"/>
        <rFont val="Arial Narrow"/>
        <family val="2"/>
        <charset val="238"/>
      </rPr>
      <t>4)</t>
    </r>
  </si>
  <si>
    <r>
      <t>Celkem ČR</t>
    </r>
    <r>
      <rPr>
        <b/>
        <vertAlign val="superscript"/>
        <sz val="10"/>
        <rFont val="Arial Narrow"/>
        <family val="2"/>
        <charset val="238"/>
      </rPr>
      <t>5)</t>
    </r>
  </si>
  <si>
    <r>
      <t>Nepodnikatelská sféra</t>
    </r>
    <r>
      <rPr>
        <vertAlign val="superscript"/>
        <sz val="10"/>
        <rFont val="Arial Narrow"/>
        <family val="2"/>
        <charset val="238"/>
      </rPr>
      <t>5)</t>
    </r>
  </si>
  <si>
    <t>Zdroj: Státní závěrečný účet ČR; ZÚ - kapitola 333-MŠMT; 700-Obce a DSO, KÚ; ZÚ ostatních resortů; ČSÚ</t>
  </si>
  <si>
    <t>Předškolní vzdělávání</t>
  </si>
  <si>
    <t>Základní vzdělávání</t>
  </si>
  <si>
    <t>Střední vzdělávání včetně VOŠ a konzervatoří</t>
  </si>
  <si>
    <t>Obr. B4</t>
  </si>
  <si>
    <t xml:space="preserve"> </t>
  </si>
  <si>
    <t/>
  </si>
  <si>
    <t>Zdroje dat jsou uvedeny v zápatí jednotlivých tabulek</t>
  </si>
  <si>
    <t>Tabulka 1</t>
  </si>
  <si>
    <t>Tabulka 2</t>
  </si>
  <si>
    <t>Tabulka 3</t>
  </si>
  <si>
    <t>Tabulka 4</t>
  </si>
  <si>
    <t>Tabulka 5</t>
  </si>
  <si>
    <t>Tabulka 6</t>
  </si>
  <si>
    <t>Tabulka 7</t>
  </si>
  <si>
    <t>Tabulka 8</t>
  </si>
  <si>
    <t>Tabulka 9</t>
  </si>
  <si>
    <t>Tabulka 10</t>
  </si>
  <si>
    <t>Tabulka 11</t>
  </si>
  <si>
    <t>Tabulka 12</t>
  </si>
  <si>
    <t>Tabulka 13</t>
  </si>
  <si>
    <t>Tabulka 14</t>
  </si>
  <si>
    <t>Obrazová příloha</t>
  </si>
  <si>
    <t>Graf 1</t>
  </si>
  <si>
    <t>Graf 2</t>
  </si>
  <si>
    <t>Graf 3</t>
  </si>
  <si>
    <t>Graf 4</t>
  </si>
  <si>
    <t>Graf 5</t>
  </si>
  <si>
    <t>Graf 6</t>
  </si>
  <si>
    <t>Tab. B1.1:</t>
  </si>
  <si>
    <t xml:space="preserve">Školství celkem – počty škol </t>
  </si>
  <si>
    <t>Druh školy</t>
  </si>
  <si>
    <t>1)</t>
  </si>
  <si>
    <t xml:space="preserve">. </t>
  </si>
  <si>
    <t>v tom</t>
  </si>
  <si>
    <t xml:space="preserve"> mateřské školy</t>
  </si>
  <si>
    <t xml:space="preserve"> základní školy</t>
  </si>
  <si>
    <t>z toho</t>
  </si>
  <si>
    <t xml:space="preserve"> střední školy</t>
  </si>
  <si>
    <t xml:space="preserve"> konzervatoře</t>
  </si>
  <si>
    <t xml:space="preserve"> vyšší odborné školy</t>
  </si>
  <si>
    <t>Komentáře:</t>
  </si>
  <si>
    <t>2)</t>
  </si>
  <si>
    <t>3)</t>
  </si>
  <si>
    <t>Tab. B1.2:</t>
  </si>
  <si>
    <t xml:space="preserve">Školství celkem – počty dětí/žáků/studentů </t>
  </si>
  <si>
    <t xml:space="preserve">Školství celkem </t>
  </si>
  <si>
    <t>Z toho dívky/ženy</t>
  </si>
  <si>
    <t>1. stupeň</t>
  </si>
  <si>
    <t>2. stupeň</t>
  </si>
  <si>
    <t>Údaje za VŠ jsou ve fyzických osobách k 31. 12. daného roku.</t>
  </si>
  <si>
    <t>Tab. B1.3:</t>
  </si>
  <si>
    <t>Školství celkem – počty cizinců</t>
  </si>
  <si>
    <t>Tab. B1.4:</t>
  </si>
  <si>
    <t>Celkem regionální školství</t>
  </si>
  <si>
    <t>Veřejné vysoké školy</t>
  </si>
  <si>
    <t>z toho nekvalifikovaní</t>
  </si>
  <si>
    <t>Tab. B1.5:</t>
  </si>
  <si>
    <t>Školství celkem – veřejné výdaje na školství v běžných cenách</t>
  </si>
  <si>
    <t>v mld. Kč</t>
  </si>
  <si>
    <t>Hrubý domácí produkt v běžných cenách</t>
  </si>
  <si>
    <t>Výdaje na školství celkem</t>
  </si>
  <si>
    <t>Výdaje na školství v % HDP</t>
  </si>
  <si>
    <t>Výdaje státního rozpočtu</t>
  </si>
  <si>
    <t>Index spotřebitelských cen a meziroční inflace</t>
  </si>
  <si>
    <t>Meziroční inflace</t>
  </si>
  <si>
    <t>Tab. B1.6:</t>
  </si>
  <si>
    <t>Tab. B1.7:</t>
  </si>
  <si>
    <t xml:space="preserve">Školství celkem – veřejné výdaje na školství v běžných cenách </t>
  </si>
  <si>
    <t>z rozpočtu</t>
  </si>
  <si>
    <t xml:space="preserve"> MŠMT (kapitola 333)</t>
  </si>
  <si>
    <t xml:space="preserve"> obcí a DSO (kapitola 700)</t>
  </si>
  <si>
    <t xml:space="preserve"> krajských úřadů (kapitola 700)</t>
  </si>
  <si>
    <t>Tab. B1.8:</t>
  </si>
  <si>
    <t xml:space="preserve">Školství celkem – veřejné výdaje v běžných cenách </t>
  </si>
  <si>
    <t>v tis. Kč</t>
  </si>
  <si>
    <t>Druh/typ školy/zařízení</t>
  </si>
  <si>
    <t>Základní umělecké školy</t>
  </si>
  <si>
    <t xml:space="preserve"> MŠMT</t>
  </si>
  <si>
    <t xml:space="preserve"> Ostatní státní správa</t>
  </si>
  <si>
    <t>Ostatní výdaje</t>
  </si>
  <si>
    <t>Bez škol pro děti/žáky/studenty se SVP.</t>
  </si>
  <si>
    <t>4)</t>
  </si>
  <si>
    <t>Tab. B1.9:</t>
  </si>
  <si>
    <t>Tab. B1.10:</t>
  </si>
  <si>
    <t>Školství celkem – jednotkové výdaje na žáka/studenta v běžných cenách</t>
  </si>
  <si>
    <t>Druh/typ školy</t>
  </si>
  <si>
    <t>Základní vzdělávání, vč. škol. družin a klubů</t>
  </si>
  <si>
    <t>Vysoké školy včetně kolejí a menz</t>
  </si>
  <si>
    <t>.</t>
  </si>
  <si>
    <t>Metodika použitá pro výpočty výdajů na žáka/studenta:</t>
  </si>
  <si>
    <t>•  počet žáků/studentů ve školním roce = počet dětí/žáků/studentů denní formy vzdělávání + 1/3 počtu dětí/žáků/studentů ostatních forem vzdělávání, od roku 2006 1/4 počtu dětí/žáků/studentů ostatních forem vzdělávání,</t>
  </si>
  <si>
    <t>•  přepočtený počet dětí/studentů v kalendářním roce = 2/3 počtu dětí/studentů ve školním roce, který v daném kalendářním roce končí + 1/3 počtu dětí/studentů ve školním roce, který v daném kalendářním roce začíná,</t>
  </si>
  <si>
    <t>•  celkové výdaje na školství = běžné (neinvestiční) výdaje z rozpočtů MŠMT, Obce a DSO, KÚ (nejsou započteny výdaje z rozpočtů MO, MV a MSp, které nejsou v ucelené vývojové řadě k dispozici).</t>
  </si>
  <si>
    <t>Tab. B1.11:</t>
  </si>
  <si>
    <t>Školství celkem – jednotkové výdaje na žáka/studenta ve stálých cenách</t>
  </si>
  <si>
    <t>Vysoké školy včetně kolejí a menz</t>
  </si>
  <si>
    <t>Tab. B1.12:</t>
  </si>
  <si>
    <t xml:space="preserve">Školství celkem, neveřejné školy a školská zařízení – výše dotací </t>
  </si>
  <si>
    <t>Zřizovatel</t>
  </si>
  <si>
    <t xml:space="preserve"> soukromé</t>
  </si>
  <si>
    <t>Zdroj: Centrální registr dotací MF</t>
  </si>
  <si>
    <t>Tab. B1.13:</t>
  </si>
  <si>
    <t xml:space="preserve">Školství celkem – přepočtené počty zaměstnanců </t>
  </si>
  <si>
    <t>Všichni zřizovatelé (bez jiných resortů)</t>
  </si>
  <si>
    <t>Školy celkem</t>
  </si>
  <si>
    <t xml:space="preserve"> regionální školství</t>
  </si>
  <si>
    <t>Veřejné vysoké školy včetně kolejí, menz, vysokoškolských zemědělských a lesních statků, včetně zaměstnanců výzkumu a vývoje.</t>
  </si>
  <si>
    <t>Ostatní přímo řízené organizace včetně pedagogických center (VSC od 1. 3. 2003 změnilo formu hospodaření z OPŘO PO na organizační složku státu, CZVV od 1. 1. 2006).</t>
  </si>
  <si>
    <t>VKC a CSVŠ od 1. 1. 2007 odměňují podle zákona č. 262/06 Sb., § 109 odst. 2.</t>
  </si>
  <si>
    <t>CZVV změnilo od 1. 4. 2009 formu hospodaření z ostatní OSS na OPŘO PO, data jsou kumulativní.</t>
  </si>
  <si>
    <t>Tab. B1.14:</t>
  </si>
  <si>
    <t xml:space="preserve">Školství celkem – průměrné měsíční mzdy </t>
  </si>
  <si>
    <t xml:space="preserve">Data za jednotlivé roky jsou přepočtena ve srovnatelné metodice – nemusí souhlasit s dřívějšími publikacemi. </t>
  </si>
  <si>
    <t>5)</t>
  </si>
  <si>
    <t>Nominální mzda (v běžných cenách)</t>
  </si>
  <si>
    <t xml:space="preserve"> OPŘO odměňující dle § 109 odst. 3 ZP</t>
  </si>
  <si>
    <t>Celkem ČR</t>
  </si>
  <si>
    <t>Nepodnikatelská sféra</t>
  </si>
  <si>
    <t>Ostatní přímo řízené organizace včetně pedagogických center (VSC od 1. 3. 2003 změnilo formu hospodaření z OPŘO PO na organizační složku státu, CZVV od 1. 1. 2006).</t>
  </si>
  <si>
    <t>Od 1. 1. 2009 ČSÚ přešel na novou metodiku výpočtu průměrných mezd, kde přednost dostaly údaje za přepočtené počty zaměstnanců a také za nezjišťované podnikatelské subjekty s méně než 20 zaměstnanci (ČR úhrnem). Data před rokem 2008 (bez podlimitních ekonomických subjektů) jsou nesrovnatelná s daty podle nové metodiky v roce 2008 a roce 2009.</t>
  </si>
  <si>
    <t>Obr. B1</t>
  </si>
  <si>
    <t>MŠ</t>
  </si>
  <si>
    <t>ZŠ</t>
  </si>
  <si>
    <t>SŠ</t>
  </si>
  <si>
    <t>Konzervatoře</t>
  </si>
  <si>
    <t>VOŠ</t>
  </si>
  <si>
    <t>VŠ veřejné a soukromé</t>
  </si>
  <si>
    <t>Obr. B2</t>
  </si>
  <si>
    <t>VŠ</t>
  </si>
  <si>
    <t>Obr. B3</t>
  </si>
  <si>
    <t>Základní vzdělávání včetně školních družin a klubů</t>
  </si>
  <si>
    <t>Vysoké školy</t>
  </si>
  <si>
    <t>Obr. B5</t>
  </si>
  <si>
    <t xml:space="preserve">RgŠ – všichni zřizovatelé </t>
  </si>
  <si>
    <t>Veřejné VŠ</t>
  </si>
  <si>
    <t>CELKEM Česká republika</t>
  </si>
  <si>
    <t>Obr. B6</t>
  </si>
  <si>
    <t>2011/12</t>
  </si>
  <si>
    <t>Z výdajů kapitoly je již odečten transfer obcím a krajským úřadům.</t>
  </si>
  <si>
    <t>Zdroj: databáze MŠMT</t>
  </si>
  <si>
    <t>Zdroj: databáze MŠMT, ČSÚ</t>
  </si>
  <si>
    <t>Zdroj: ZÚ – kapitola 333-MŠMT; 700-Obce a DSO, KÚ; databáze MŠMT</t>
  </si>
  <si>
    <t>Obsah</t>
  </si>
  <si>
    <t>2012/13</t>
  </si>
  <si>
    <t>2013/14</t>
  </si>
  <si>
    <t>2014/15</t>
  </si>
  <si>
    <t>Školství celkem – přepočtené počty učitelů/akademických pracovníků/nekvalifikovaných</t>
  </si>
  <si>
    <t>2015/16</t>
  </si>
  <si>
    <t>2016/17</t>
  </si>
  <si>
    <t>Index spotřebitelských cen
(rok 2015 = 100)</t>
  </si>
  <si>
    <t>Školství celkem – veřejné výdaje na školství ve stálých cenách roku 2015</t>
  </si>
  <si>
    <t>Školství celkem – veřejné výdaje ve stálých cenách roku 2015</t>
  </si>
  <si>
    <t>Index spotřebitelských cen (rok 2015 = 100)</t>
  </si>
  <si>
    <t>Průměrná reálná měsíční mzda ve stálých cenách roku 2015.</t>
  </si>
  <si>
    <t>2017/18</t>
  </si>
  <si>
    <t>Reálná mzda (ve stálých cenách roku 2015)</t>
  </si>
  <si>
    <t>B1 Vývoj českého školství jako celku</t>
  </si>
  <si>
    <t>2018/19</t>
  </si>
  <si>
    <t>2019/20</t>
  </si>
  <si>
    <t>Počet institucí, na kterých se realizuje daný typ vzdělávání a k 31. 12. daného roku byla vykázána data.</t>
  </si>
  <si>
    <t>Údaje za všechny druhy škol v regionálním školství jsou za počty studií k 30. 9. daného roku (u VOŠ od roku 2016/17 k 31. 10.).</t>
  </si>
  <si>
    <r>
      <t>Veřejné vysoké školy</t>
    </r>
    <r>
      <rPr>
        <b/>
        <vertAlign val="superscript"/>
        <sz val="10"/>
        <rFont val="Arial Narrow"/>
        <family val="2"/>
        <charset val="238"/>
      </rPr>
      <t>1)</t>
    </r>
  </si>
  <si>
    <t>Údaje za zaměstnance financované z prostředků kapitoly 333 státního rozpočtu.</t>
  </si>
  <si>
    <t>Z důvodu konsolidace nejsou zahrnuty z daných tříd následující položky: 5321, 5323,5329, 5344, 5345, 5349, 5366, 5641, 5642, 5649, 6341, 6342, 6349, 6441, 6442, 6449.</t>
  </si>
  <si>
    <t>Celkové výdaje na vzdělávání a školské služby - Oddíl 31 a 32 odvětvového třídění rozpočtové skladby po konsolidaci na úrovni územních rozpočtů a státního rozpočtu. Konsolidovány položky rozpočtové skladby: na úrovni státního rozpočtu - 5321, 5323, 5329, 5342, 5345, 5346, 5349, 6341, 6342, 6343, 6344, 6345, 6349, 6361, 6362 a podseskupení položek 64xx.</t>
  </si>
  <si>
    <t>Zdroj: Státní závěrečný účet ČR; ZÚ - kapitola 333-MŠMT; 700-Obce a DSO, KÚ; ZÚ ostatních resortů; ČSÚ; monitor.statnipokladna.cz</t>
  </si>
  <si>
    <t>Zdroj: Státní závěrečný účet ČR; ZÚ – kapitola 333-MŠMT; 700-Obce a DSO, KÚ; ZÚ ostatních resortů; ČSÚ; monitor.statnipokladna.cz</t>
  </si>
  <si>
    <t xml:space="preserve">5) </t>
  </si>
  <si>
    <t>Paragraf (kód): 3141, 3142</t>
  </si>
  <si>
    <t>Paragraf (kód): 313x</t>
  </si>
  <si>
    <t>Paragraf (kód): 3144, 3145, 3146, 3147, 3148, 3149, 3232, 3233, 3239, 3280, 329x</t>
  </si>
  <si>
    <t>6)</t>
  </si>
  <si>
    <r>
      <t xml:space="preserve">2019 </t>
    </r>
    <r>
      <rPr>
        <b/>
        <vertAlign val="superscript"/>
        <sz val="10"/>
        <rFont val="Arial Narrow"/>
        <family val="2"/>
        <charset val="238"/>
      </rPr>
      <t xml:space="preserve"> 2)</t>
    </r>
  </si>
  <si>
    <r>
      <t xml:space="preserve">2018 </t>
    </r>
    <r>
      <rPr>
        <b/>
        <vertAlign val="superscript"/>
        <sz val="10"/>
        <rFont val="Arial Narrow"/>
        <family val="2"/>
        <charset val="238"/>
      </rPr>
      <t>1)</t>
    </r>
  </si>
  <si>
    <t>Mateřské školy</t>
  </si>
  <si>
    <t>Mateřské školy pro děti se speciálními vzdělávacími potřebami</t>
  </si>
  <si>
    <t>Základní školy</t>
  </si>
  <si>
    <t>Základní školy pro žáky se speciálními vzdělávacími potřebami</t>
  </si>
  <si>
    <t>Gymnázia</t>
  </si>
  <si>
    <t>Střední odborné školy</t>
  </si>
  <si>
    <t>Střední školy poskytující střední vzdělání s výučním listem</t>
  </si>
  <si>
    <t>Střední školy a konzervatoře pro žáky se speciálními vzdělávacími potřebami</t>
  </si>
  <si>
    <t>Dětské domovy</t>
  </si>
  <si>
    <t>Školní stravování</t>
  </si>
  <si>
    <t>Školní družiny a kluby</t>
  </si>
  <si>
    <t>Internáty</t>
  </si>
  <si>
    <t>Zařízení výchovného poradenství</t>
  </si>
  <si>
    <t>Domovy mládeže</t>
  </si>
  <si>
    <t>Vyšší odborné školy</t>
  </si>
  <si>
    <t>Střediska volného času</t>
  </si>
  <si>
    <r>
      <t xml:space="preserve">Ostatní záležitosti vzdělávání </t>
    </r>
    <r>
      <rPr>
        <vertAlign val="superscript"/>
        <sz val="10"/>
        <rFont val="Arial Narrow"/>
        <family val="2"/>
        <charset val="238"/>
      </rPr>
      <t>3)</t>
    </r>
  </si>
  <si>
    <t>Zahrnuty rozvojové programy.</t>
  </si>
  <si>
    <t>Soukromé školy_kraj</t>
  </si>
  <si>
    <t>Údaje představují spotřebované dotace církevními a soukromými školami dle paragrafů (oddíl 31 - 32 rozpočtové skladby)</t>
  </si>
  <si>
    <t xml:space="preserve"> církevní </t>
  </si>
  <si>
    <t>Neveřejné celkem/Název paragrafu oddílu 31 - 32 rozpočtové skladby</t>
  </si>
  <si>
    <t>Od ledna 2017 je nově zavedena časová řada bazických indexů se základem průměr roku 2015 = 100. Z této časové řady jsou počítány indexy k dalším základům (předchozí měsíc = 100, stejné období předchozího roku = 100 a index klouzavých průměrů za posledních 12 měsíců k průměru 12 předcházejících měsíců). Indexy vypočtené z dosavadní časové řady bazických indexů průměr roku 2005 = 100 zůstávají platné, nedochází k revizi již publikovaných údajů.</t>
  </si>
  <si>
    <t>Střední vzdělávání včetně konzervatoří a VOŠ</t>
  </si>
  <si>
    <r>
      <t xml:space="preserve"> střední odborné školy a konzervatoře, včetně VOŠ</t>
    </r>
    <r>
      <rPr>
        <vertAlign val="superscript"/>
        <sz val="10"/>
        <rFont val="Arial Narrow"/>
        <family val="2"/>
        <charset val="238"/>
      </rPr>
      <t>1)</t>
    </r>
  </si>
  <si>
    <t>Výdaje na vzdělávání a školské služby celkem</t>
  </si>
  <si>
    <t>Paragraf (kód): 3111, 3112, 3115</t>
  </si>
  <si>
    <t xml:space="preserve">4) </t>
  </si>
  <si>
    <t>Paragraf (kód): 3111</t>
  </si>
  <si>
    <t>Paragraf (kód): 3113, 3114, 3117, 3118, 3119, 3143</t>
  </si>
  <si>
    <t>Paragraf (kód): 3113, 3117, 3118, 3143</t>
  </si>
  <si>
    <t>7)</t>
  </si>
  <si>
    <t>Paragraf (kód): 3231</t>
  </si>
  <si>
    <t>8)</t>
  </si>
  <si>
    <t>Paragraf (kód): 3212x, 3150</t>
  </si>
  <si>
    <t>9)</t>
  </si>
  <si>
    <t>Paragraf (kód): 3121, 3128</t>
  </si>
  <si>
    <t>10)</t>
  </si>
  <si>
    <t>Paragraf (kód): 3122, 3124, 3126, 3127, 3150</t>
  </si>
  <si>
    <t>11)</t>
  </si>
  <si>
    <t>Paragraf (kód): 3123, 3125</t>
  </si>
  <si>
    <t>12)</t>
  </si>
  <si>
    <t>13)</t>
  </si>
  <si>
    <t>14)</t>
  </si>
  <si>
    <t>15)</t>
  </si>
  <si>
    <t>Paragraf (kód): 321x, 322x</t>
  </si>
  <si>
    <t>Paragraf (kód): 326x</t>
  </si>
  <si>
    <t>2020/21</t>
  </si>
  <si>
    <t>z celku ženy</t>
  </si>
  <si>
    <r>
      <t xml:space="preserve">2020 </t>
    </r>
    <r>
      <rPr>
        <b/>
        <vertAlign val="superscript"/>
        <sz val="10"/>
        <rFont val="Arial Narrow"/>
        <family val="2"/>
        <charset val="238"/>
      </rPr>
      <t xml:space="preserve"> 2)</t>
    </r>
  </si>
  <si>
    <t>U VŠ počet fyzických osob.</t>
  </si>
  <si>
    <t>Přepočtený počet učitelů/akademických pracovníků</t>
  </si>
  <si>
    <t>2021/22</t>
  </si>
  <si>
    <t>ve školním/akademickém roce 2011/12 až 2021/22 – podle druhu školy</t>
  </si>
  <si>
    <t>v letech 2011 až 2021</t>
  </si>
  <si>
    <t>Včetně výdajů Ministerstva obrany</t>
  </si>
  <si>
    <r>
      <t xml:space="preserve"> Ministerstva obrany (kapitola 307)</t>
    </r>
    <r>
      <rPr>
        <vertAlign val="superscript"/>
        <sz val="10"/>
        <rFont val="Arial Narrow"/>
        <family val="2"/>
        <charset val="238"/>
      </rPr>
      <t>2)</t>
    </r>
  </si>
  <si>
    <t>v letech 2011 až 2021 – podle jednotlivých kapitol státního rozpočtu</t>
  </si>
  <si>
    <t>v letech 2011 až 2021 – podle druhu/typu školy/zařízení</t>
  </si>
  <si>
    <t>roku 2015 v letech 2011 až 2021 – podle druhu/typu školy/zařízení</t>
  </si>
  <si>
    <r>
      <t xml:space="preserve">2021 </t>
    </r>
    <r>
      <rPr>
        <b/>
        <vertAlign val="superscript"/>
        <sz val="10"/>
        <rFont val="Arial Narrow"/>
        <family val="2"/>
        <charset val="238"/>
      </rPr>
      <t xml:space="preserve"> 2)</t>
    </r>
  </si>
  <si>
    <t>Školství celkem – počet škol ve školním roce 2011/12 až 2021/22 – podle druhu školy</t>
  </si>
  <si>
    <t>Školství celkem – struktura dětí/žáků/studentů ve školním roce 2011/12 až 2021/22 – podle druhu školy</t>
  </si>
  <si>
    <t>Školství celkem – struktura veřejných výdajů (v %) v letech 2011 až 2021</t>
  </si>
  <si>
    <t>Školství celkem – jednotkové výdaje na dítě, žáka, studenta v tis. Kč v letech 2011 až 2021 – podle úrovně vzdělávání</t>
  </si>
  <si>
    <t>Školství celkem – průměrné nominální měsíční mzdy v letech 2011 až 2021</t>
  </si>
  <si>
    <t>Školství celkem – průměrné reálné měsíční mzdy v letech 2011 až 2021</t>
  </si>
  <si>
    <r>
      <t>z toho</t>
    </r>
    <r>
      <rPr>
        <vertAlign val="superscript"/>
        <sz val="9"/>
        <rFont val="Arial Narrow"/>
        <family val="2"/>
        <charset val="238"/>
      </rPr>
      <t>3)</t>
    </r>
  </si>
  <si>
    <t>Počet právnických osob uskutečňujících činnost ZŠ (škola).</t>
  </si>
  <si>
    <t>Počet právnických osob uskutečňujících činnost školy (ředitelství).</t>
  </si>
  <si>
    <r>
      <t xml:space="preserve"> konsolidace výdajů</t>
    </r>
    <r>
      <rPr>
        <vertAlign val="superscript"/>
        <sz val="10"/>
        <rFont val="Arial Narrow"/>
        <family val="2"/>
        <charset val="238"/>
      </rPr>
      <t>1)</t>
    </r>
  </si>
  <si>
    <r>
      <t>Základní vzdělávání</t>
    </r>
    <r>
      <rPr>
        <vertAlign val="superscript"/>
        <sz val="10"/>
        <rFont val="Arial Narrow"/>
        <family val="2"/>
        <charset val="238"/>
      </rPr>
      <t xml:space="preserve"> 4)</t>
    </r>
  </si>
  <si>
    <r>
      <t xml:space="preserve"> gymnázia, včetně sportovních škol</t>
    </r>
    <r>
      <rPr>
        <vertAlign val="superscript"/>
        <sz val="10"/>
        <rFont val="Arial Narrow"/>
        <family val="2"/>
        <charset val="238"/>
      </rPr>
      <t>1),8)</t>
    </r>
  </si>
  <si>
    <r>
      <t>Předškolní vzdělávání</t>
    </r>
    <r>
      <rPr>
        <vertAlign val="superscript"/>
        <sz val="10"/>
        <rFont val="Arial Narrow"/>
        <family val="2"/>
        <charset val="238"/>
      </rPr>
      <t>2)</t>
    </r>
  </si>
  <si>
    <r>
      <t>z toho mateřské školy</t>
    </r>
    <r>
      <rPr>
        <vertAlign val="superscript"/>
        <sz val="10"/>
        <rFont val="Arial Narrow"/>
        <family val="2"/>
        <charset val="238"/>
      </rPr>
      <t>1),3)</t>
    </r>
  </si>
  <si>
    <r>
      <t xml:space="preserve"> z toho ZŠ, včetně školních družin a klubů</t>
    </r>
    <r>
      <rPr>
        <vertAlign val="superscript"/>
        <sz val="10"/>
        <rFont val="Arial Narrow"/>
        <family val="2"/>
        <charset val="238"/>
      </rPr>
      <t>1),5)</t>
    </r>
  </si>
  <si>
    <r>
      <t>Základní umělecké školy</t>
    </r>
    <r>
      <rPr>
        <vertAlign val="superscript"/>
        <sz val="10"/>
        <rFont val="Arial Narrow"/>
        <family val="2"/>
        <charset val="238"/>
      </rPr>
      <t>6)</t>
    </r>
  </si>
  <si>
    <r>
      <t>Střední vzdělávání, konzervatoře, VOŠ</t>
    </r>
    <r>
      <rPr>
        <vertAlign val="superscript"/>
        <sz val="10"/>
        <rFont val="Arial Narrow"/>
        <family val="2"/>
        <charset val="238"/>
      </rPr>
      <t>7)</t>
    </r>
  </si>
  <si>
    <r>
      <t xml:space="preserve"> střední odborné školy, konzervatoře, VOŠ</t>
    </r>
    <r>
      <rPr>
        <vertAlign val="superscript"/>
        <sz val="10"/>
        <rFont val="Arial Narrow"/>
        <family val="2"/>
        <charset val="238"/>
      </rPr>
      <t>1),9)</t>
    </r>
  </si>
  <si>
    <r>
      <t xml:space="preserve"> střední odborná učiliště, učiliště, SPV</t>
    </r>
    <r>
      <rPr>
        <vertAlign val="superscript"/>
        <sz val="10"/>
        <rFont val="Arial Narrow"/>
        <family val="2"/>
        <charset val="238"/>
      </rPr>
      <t>1),10)</t>
    </r>
  </si>
  <si>
    <r>
      <t>Stravování žáků MŠ, ZŠ, SŠ a VOŠ</t>
    </r>
    <r>
      <rPr>
        <vertAlign val="superscript"/>
        <sz val="10"/>
        <rFont val="Arial Narrow"/>
        <family val="2"/>
        <charset val="238"/>
      </rPr>
      <t>11)</t>
    </r>
  </si>
  <si>
    <r>
      <t>Školská zařízení pro výkon ústavní a ochranné výchovy</t>
    </r>
    <r>
      <rPr>
        <vertAlign val="superscript"/>
        <sz val="10"/>
        <rFont val="Arial Narrow"/>
        <family val="2"/>
        <charset val="238"/>
      </rPr>
      <t>12)</t>
    </r>
  </si>
  <si>
    <r>
      <t>Vysoké školy (včetně kolejí a menz)</t>
    </r>
    <r>
      <rPr>
        <vertAlign val="superscript"/>
        <sz val="10"/>
        <rFont val="Arial Narrow"/>
        <family val="2"/>
        <charset val="238"/>
      </rPr>
      <t>13)</t>
    </r>
  </si>
  <si>
    <r>
      <t>Státní správa</t>
    </r>
    <r>
      <rPr>
        <vertAlign val="superscript"/>
        <sz val="10"/>
        <rFont val="Arial Narrow"/>
        <family val="2"/>
        <charset val="238"/>
      </rPr>
      <t xml:space="preserve">14) </t>
    </r>
  </si>
  <si>
    <r>
      <t>Ostatní výdaje</t>
    </r>
    <r>
      <rPr>
        <vertAlign val="superscript"/>
        <sz val="10"/>
        <rFont val="Arial Narrow"/>
        <family val="2"/>
        <charset val="238"/>
      </rPr>
      <t>15)</t>
    </r>
  </si>
  <si>
    <t xml:space="preserve">3) </t>
  </si>
  <si>
    <t>1), 2)</t>
  </si>
  <si>
    <t>z rozpočtu kapitoly 333-MŠMT v letech 2011 až 2020 – podle zřizovatele</t>
  </si>
  <si>
    <t>Výše HDP v běžných cenách v jednotlivých letech je stavem publikovaným ČSÚ k červnu 2022.</t>
  </si>
  <si>
    <t>Ekonomické ukazatele budou doplněny.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</si>
</sst>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164" formatCode="0.0%"/>
    <numFmt numFmtId="165" formatCode="#,##0_ ;[Red]\-#,##0\ ;\–\ "/>
    <numFmt numFmtId="166" formatCode="0.0%\ ;[Red]\-0.0%\ ;\–\ "/>
    <numFmt numFmtId="167" formatCode="#,##0.0_ ;[Red]\-#,##0.0\ ;\–\ "/>
    <numFmt numFmtId="168" formatCode="#,##0\ &quot;Kč&quot;\ ;[Red]\-#,##0\ &quot;Kč&quot;\ ;\–\ "/>
    <numFmt numFmtId="169" formatCode="0.00000"/>
    <numFmt numFmtId="170" formatCode="0.0"/>
    <numFmt numFmtId="171" formatCode="_____________´@"/>
    <numFmt numFmtId="172" formatCode="#,##0.0;[Red]#,##0.0"/>
    <numFmt numFmtId="173" formatCode="#,##0.0_ ;[Red]\-#,###.00\ ;\–\ "/>
    <numFmt numFmtId="174" formatCode="#,##0.0_ ;[Red]\-#,##0.0\ "/>
  </numFmts>
  <fonts count="53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name val="Times New Roman CE"/>
      <charset val="238"/>
    </font>
    <font>
      <b/>
      <sz val="14"/>
      <name val="Arial CE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4"/>
      <color indexed="1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b/>
      <sz val="10"/>
      <color indexed="18"/>
      <name val="Arial Narrow"/>
      <family val="2"/>
      <charset val="238"/>
    </font>
    <font>
      <b/>
      <sz val="11"/>
      <color indexed="18"/>
      <name val="Arial Narrow"/>
      <family val="2"/>
      <charset val="238"/>
    </font>
    <font>
      <b/>
      <sz val="10"/>
      <color indexed="10"/>
      <name val="Arial Narrow"/>
      <family val="2"/>
      <charset val="238"/>
    </font>
    <font>
      <sz val="9"/>
      <color indexed="18"/>
      <name val="Arial Narrow"/>
      <family val="2"/>
      <charset val="238"/>
    </font>
    <font>
      <b/>
      <vertAlign val="superscript"/>
      <sz val="10"/>
      <name val="Arial Narrow"/>
      <family val="2"/>
    </font>
    <font>
      <b/>
      <vertAlign val="superscript"/>
      <sz val="10"/>
      <name val="Arial Narrow"/>
      <family val="2"/>
      <charset val="238"/>
    </font>
    <font>
      <sz val="9"/>
      <name val="Arial CE"/>
      <charset val="238"/>
    </font>
    <font>
      <sz val="8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Narrow"/>
      <family val="2"/>
    </font>
    <font>
      <sz val="8"/>
      <name val="Arial CE"/>
      <charset val="238"/>
    </font>
    <font>
      <vertAlign val="superscript"/>
      <sz val="10"/>
      <name val="Arial Narrow"/>
      <family val="2"/>
    </font>
    <font>
      <i/>
      <sz val="10"/>
      <name val="Arial Narrow"/>
      <family val="2"/>
      <charset val="238"/>
    </font>
    <font>
      <sz val="8"/>
      <color rgb="FF000000"/>
      <name val="Tahoma"/>
      <family val="2"/>
      <charset val="238"/>
    </font>
    <font>
      <sz val="10"/>
      <color theme="0" tint="-0.249977111117893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i/>
      <sz val="10"/>
      <color indexed="18"/>
      <name val="Arial Narrow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82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3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1" applyNumberFormat="0" applyFill="0" applyAlignment="0" applyProtection="0"/>
    <xf numFmtId="0" fontId="15" fillId="11" borderId="0" applyNumberFormat="0" applyBorder="0" applyAlignment="0" applyProtection="0"/>
    <xf numFmtId="0" fontId="16" fillId="12" borderId="2" applyNumberFormat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0" borderId="0"/>
    <xf numFmtId="0" fontId="1" fillId="0" borderId="0"/>
    <xf numFmtId="171" fontId="23" fillId="0" borderId="0" applyFont="0">
      <alignment horizontal="left"/>
    </xf>
    <xf numFmtId="0" fontId="1" fillId="4" borderId="6" applyNumberFormat="0" applyFont="0" applyAlignment="0" applyProtection="0"/>
    <xf numFmtId="0" fontId="24" fillId="0" borderId="7" applyNumberFormat="0" applyFill="0" applyAlignment="0" applyProtection="0"/>
    <xf numFmtId="0" fontId="25" fillId="6" borderId="0" applyNumberFormat="0" applyBorder="0" applyAlignment="0" applyProtection="0"/>
    <xf numFmtId="0" fontId="24" fillId="0" borderId="0" applyNumberFormat="0" applyFill="0" applyBorder="0" applyAlignment="0" applyProtection="0"/>
    <xf numFmtId="0" fontId="26" fillId="7" borderId="8" applyNumberFormat="0" applyAlignment="0" applyProtection="0"/>
    <xf numFmtId="0" fontId="27" fillId="13" borderId="8" applyNumberFormat="0" applyAlignment="0" applyProtection="0"/>
    <xf numFmtId="0" fontId="28" fillId="13" borderId="9" applyNumberFormat="0" applyAlignment="0" applyProtection="0"/>
    <xf numFmtId="0" fontId="2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9" fontId="1" fillId="0" borderId="0" applyFont="0" applyFill="0" applyBorder="0" applyAlignment="0" applyProtection="0"/>
  </cellStyleXfs>
  <cellXfs count="650">
    <xf numFmtId="0" fontId="0" fillId="0" borderId="0" xfId="0"/>
    <xf numFmtId="0" fontId="3" fillId="18" borderId="0" xfId="0" applyFont="1" applyFill="1" applyAlignment="1" applyProtection="1">
      <alignment vertical="center"/>
      <protection hidden="1"/>
    </xf>
    <xf numFmtId="0" fontId="5" fillId="18" borderId="0" xfId="0" applyFont="1" applyFill="1" applyAlignment="1" applyProtection="1">
      <alignment vertical="center"/>
      <protection hidden="1"/>
    </xf>
    <xf numFmtId="49" fontId="5" fillId="0" borderId="0" xfId="0" applyNumberFormat="1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hidden="1"/>
    </xf>
    <xf numFmtId="0" fontId="7" fillId="18" borderId="0" xfId="0" applyFont="1" applyFill="1" applyAlignment="1" applyProtection="1">
      <alignment vertical="center"/>
      <protection hidden="1"/>
    </xf>
    <xf numFmtId="0" fontId="2" fillId="18" borderId="0" xfId="0" applyFont="1" applyFill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right"/>
      <protection locked="0"/>
    </xf>
    <xf numFmtId="0" fontId="10" fillId="0" borderId="0" xfId="0" applyFont="1" applyProtection="1">
      <protection hidden="1"/>
    </xf>
    <xf numFmtId="49" fontId="5" fillId="0" borderId="0" xfId="0" quotePrefix="1" applyNumberFormat="1" applyFont="1" applyAlignment="1" applyProtection="1">
      <alignment vertical="center"/>
      <protection hidden="1"/>
    </xf>
    <xf numFmtId="164" fontId="3" fillId="18" borderId="0" xfId="0" applyNumberFormat="1" applyFont="1" applyFill="1" applyAlignment="1" applyProtection="1">
      <alignment vertical="center"/>
      <protection hidden="1"/>
    </xf>
    <xf numFmtId="168" fontId="3" fillId="18" borderId="0" xfId="0" applyNumberFormat="1" applyFont="1" applyFill="1" applyAlignment="1" applyProtection="1">
      <alignment vertical="center"/>
      <protection hidden="1"/>
    </xf>
    <xf numFmtId="0" fontId="11" fillId="0" borderId="0" xfId="0" applyFont="1" applyProtection="1">
      <protection hidden="1"/>
    </xf>
    <xf numFmtId="0" fontId="3" fillId="18" borderId="0" xfId="0" applyFont="1" applyFill="1" applyAlignment="1" applyProtection="1">
      <alignment vertical="center"/>
      <protection locked="0"/>
    </xf>
    <xf numFmtId="10" fontId="3" fillId="18" borderId="0" xfId="0" applyNumberFormat="1" applyFont="1" applyFill="1" applyAlignment="1" applyProtection="1">
      <alignment vertical="center"/>
      <protection hidden="1"/>
    </xf>
    <xf numFmtId="49" fontId="2" fillId="19" borderId="0" xfId="0" applyNumberFormat="1" applyFont="1" applyFill="1" applyAlignment="1" applyProtection="1">
      <alignment horizontal="center" vertical="center" wrapText="1"/>
      <protection locked="0"/>
    </xf>
    <xf numFmtId="49" fontId="2" fillId="19" borderId="0" xfId="0" applyNumberFormat="1" applyFont="1" applyFill="1" applyAlignment="1" applyProtection="1">
      <alignment horizontal="centerContinuous" vertical="center"/>
      <protection locked="0"/>
    </xf>
    <xf numFmtId="49" fontId="2" fillId="19" borderId="0" xfId="0" applyNumberFormat="1" applyFont="1" applyFill="1" applyAlignment="1" applyProtection="1">
      <alignment horizontal="centerContinuous" vertical="center" wrapText="1"/>
      <protection locked="0"/>
    </xf>
    <xf numFmtId="49" fontId="2" fillId="19" borderId="0" xfId="0" applyNumberFormat="1" applyFont="1" applyFill="1" applyAlignment="1" applyProtection="1">
      <alignment vertical="center"/>
      <protection locked="0"/>
    </xf>
    <xf numFmtId="49" fontId="2" fillId="19" borderId="0" xfId="0" applyNumberFormat="1" applyFont="1" applyFill="1" applyAlignment="1" applyProtection="1">
      <alignment horizontal="left" vertical="center"/>
      <protection locked="0"/>
    </xf>
    <xf numFmtId="49" fontId="2" fillId="19" borderId="0" xfId="0" applyNumberFormat="1" applyFont="1" applyFill="1" applyAlignment="1" applyProtection="1">
      <alignment horizontal="right" vertical="center"/>
      <protection locked="0"/>
    </xf>
    <xf numFmtId="168" fontId="4" fillId="19" borderId="0" xfId="0" applyNumberFormat="1" applyFont="1" applyFill="1" applyAlignment="1" applyProtection="1">
      <alignment horizontal="right" vertical="center"/>
      <protection locked="0"/>
    </xf>
    <xf numFmtId="49" fontId="3" fillId="19" borderId="0" xfId="0" applyNumberFormat="1" applyFont="1" applyFill="1" applyAlignment="1" applyProtection="1">
      <alignment vertical="center"/>
      <protection locked="0"/>
    </xf>
    <xf numFmtId="49" fontId="3" fillId="19" borderId="0" xfId="0" applyNumberFormat="1" applyFont="1" applyFill="1" applyAlignment="1" applyProtection="1">
      <alignment horizontal="left" vertical="center"/>
      <protection locked="0"/>
    </xf>
    <xf numFmtId="49" fontId="3" fillId="19" borderId="0" xfId="0" applyNumberFormat="1" applyFont="1" applyFill="1" applyAlignment="1" applyProtection="1">
      <alignment horizontal="right" vertical="center"/>
      <protection locked="0"/>
    </xf>
    <xf numFmtId="168" fontId="9" fillId="19" borderId="0" xfId="0" applyNumberFormat="1" applyFont="1" applyFill="1" applyAlignment="1" applyProtection="1">
      <alignment horizontal="right" vertical="center"/>
      <protection locked="0"/>
    </xf>
    <xf numFmtId="49" fontId="4" fillId="19" borderId="0" xfId="0" applyNumberFormat="1" applyFont="1" applyFill="1" applyAlignment="1" applyProtection="1">
      <alignment horizontal="left" vertical="center"/>
      <protection locked="0"/>
    </xf>
    <xf numFmtId="49" fontId="6" fillId="19" borderId="0" xfId="0" applyNumberFormat="1" applyFont="1" applyFill="1" applyAlignment="1" applyProtection="1">
      <alignment horizontal="center" vertical="center" textRotation="90" shrinkToFit="1"/>
      <protection locked="0"/>
    </xf>
    <xf numFmtId="0" fontId="0" fillId="19" borderId="0" xfId="0" applyFill="1" applyAlignment="1" applyProtection="1">
      <alignment horizontal="center" vertical="center" textRotation="90" shrinkToFit="1"/>
      <protection locked="0"/>
    </xf>
    <xf numFmtId="168" fontId="3" fillId="19" borderId="0" xfId="0" applyNumberFormat="1" applyFont="1" applyFill="1" applyAlignment="1" applyProtection="1">
      <alignment horizontal="right" vertical="center"/>
      <protection locked="0"/>
    </xf>
    <xf numFmtId="168" fontId="4" fillId="19" borderId="0" xfId="0" applyNumberFormat="1" applyFont="1" applyFill="1" applyAlignment="1" applyProtection="1">
      <alignment horizontal="centerContinuous" vertical="center"/>
      <protection locked="0"/>
    </xf>
    <xf numFmtId="49" fontId="4" fillId="19" borderId="0" xfId="0" applyNumberFormat="1" applyFont="1" applyFill="1" applyAlignment="1" applyProtection="1">
      <alignment horizontal="centerContinuous" vertical="center"/>
      <protection locked="0"/>
    </xf>
    <xf numFmtId="167" fontId="9" fillId="19" borderId="0" xfId="0" applyNumberFormat="1" applyFont="1" applyFill="1" applyAlignment="1" applyProtection="1">
      <alignment horizontal="right" vertical="center"/>
      <protection locked="0"/>
    </xf>
    <xf numFmtId="166" fontId="9" fillId="19" borderId="0" xfId="0" applyNumberFormat="1" applyFont="1" applyFill="1" applyAlignment="1" applyProtection="1">
      <alignment horizontal="right" vertical="center"/>
      <protection locked="0"/>
    </xf>
    <xf numFmtId="0" fontId="3" fillId="19" borderId="0" xfId="0" applyFont="1" applyFill="1" applyAlignment="1" applyProtection="1">
      <alignment vertical="center"/>
      <protection locked="0"/>
    </xf>
    <xf numFmtId="49" fontId="3" fillId="19" borderId="0" xfId="0" applyNumberFormat="1" applyFont="1" applyFill="1" applyAlignment="1" applyProtection="1">
      <alignment vertical="center"/>
      <protection hidden="1"/>
    </xf>
    <xf numFmtId="49" fontId="7" fillId="19" borderId="0" xfId="0" applyNumberFormat="1" applyFont="1" applyFill="1" applyAlignment="1" applyProtection="1">
      <alignment vertical="center"/>
      <protection hidden="1"/>
    </xf>
    <xf numFmtId="49" fontId="8" fillId="19" borderId="0" xfId="0" applyNumberFormat="1" applyFont="1" applyFill="1" applyAlignment="1" applyProtection="1">
      <alignment horizontal="right" vertical="center"/>
      <protection locked="0"/>
    </xf>
    <xf numFmtId="0" fontId="2" fillId="19" borderId="0" xfId="0" applyFont="1" applyFill="1" applyAlignment="1">
      <alignment horizontal="center"/>
    </xf>
    <xf numFmtId="0" fontId="3" fillId="19" borderId="0" xfId="0" applyFont="1" applyFill="1" applyAlignment="1" applyProtection="1">
      <alignment vertical="center"/>
      <protection hidden="1"/>
    </xf>
    <xf numFmtId="0" fontId="2" fillId="19" borderId="10" xfId="0" applyFont="1" applyFill="1" applyBorder="1" applyAlignment="1">
      <alignment horizontal="center"/>
    </xf>
    <xf numFmtId="0" fontId="2" fillId="19" borderId="11" xfId="0" applyFont="1" applyFill="1" applyBorder="1"/>
    <xf numFmtId="0" fontId="2" fillId="20" borderId="0" xfId="0" applyFont="1" applyFill="1" applyAlignment="1" applyProtection="1">
      <alignment horizontal="right"/>
      <protection hidden="1"/>
    </xf>
    <xf numFmtId="0" fontId="2" fillId="20" borderId="0" xfId="0" applyFont="1" applyFill="1" applyAlignment="1" applyProtection="1">
      <alignment horizontal="right" vertical="center"/>
      <protection hidden="1"/>
    </xf>
    <xf numFmtId="0" fontId="30" fillId="20" borderId="0" xfId="0" applyFont="1" applyFill="1" applyAlignment="1" applyProtection="1">
      <alignment horizontal="centerContinuous" vertical="center"/>
      <protection locked="0" hidden="1"/>
    </xf>
    <xf numFmtId="0" fontId="30" fillId="20" borderId="0" xfId="0" applyFont="1" applyFill="1" applyAlignment="1" applyProtection="1">
      <alignment horizontal="centerContinuous" vertical="center"/>
      <protection locked="0"/>
    </xf>
    <xf numFmtId="0" fontId="31" fillId="20" borderId="0" xfId="0" applyFont="1" applyFill="1" applyAlignment="1" applyProtection="1">
      <alignment horizontal="centerContinuous" vertical="center"/>
      <protection hidden="1"/>
    </xf>
    <xf numFmtId="0" fontId="2" fillId="20" borderId="0" xfId="0" applyFont="1" applyFill="1" applyAlignment="1" applyProtection="1">
      <alignment horizontal="centerContinuous" vertical="center"/>
      <protection hidden="1"/>
    </xf>
    <xf numFmtId="0" fontId="32" fillId="20" borderId="0" xfId="0" applyFont="1" applyFill="1" applyAlignment="1" applyProtection="1">
      <alignment horizontal="centerContinuous" vertical="top"/>
      <protection hidden="1"/>
    </xf>
    <xf numFmtId="0" fontId="31" fillId="20" borderId="0" xfId="0" applyFont="1" applyFill="1" applyAlignment="1" applyProtection="1">
      <alignment horizontal="centerContinuous" vertical="top"/>
      <protection hidden="1"/>
    </xf>
    <xf numFmtId="0" fontId="2" fillId="20" borderId="0" xfId="0" applyFont="1" applyFill="1" applyAlignment="1" applyProtection="1">
      <alignment horizontal="centerContinuous" vertical="top"/>
      <protection hidden="1"/>
    </xf>
    <xf numFmtId="0" fontId="33" fillId="20" borderId="0" xfId="0" applyFont="1" applyFill="1" applyAlignment="1" applyProtection="1">
      <alignment horizontal="right" vertical="center"/>
      <protection hidden="1"/>
    </xf>
    <xf numFmtId="0" fontId="34" fillId="20" borderId="0" xfId="0" applyFont="1" applyFill="1" applyAlignment="1" applyProtection="1">
      <alignment vertical="center"/>
      <protection hidden="1"/>
    </xf>
    <xf numFmtId="0" fontId="33" fillId="20" borderId="12" xfId="0" applyFont="1" applyFill="1" applyBorder="1" applyAlignment="1" applyProtection="1">
      <alignment horizontal="right" vertical="center" wrapText="1"/>
      <protection hidden="1"/>
    </xf>
    <xf numFmtId="0" fontId="2" fillId="20" borderId="0" xfId="0" applyFont="1" applyFill="1" applyAlignment="1" applyProtection="1">
      <alignment horizontal="right" vertical="center" wrapText="1"/>
      <protection hidden="1"/>
    </xf>
    <xf numFmtId="0" fontId="33" fillId="20" borderId="0" xfId="0" applyFont="1" applyFill="1" applyAlignment="1" applyProtection="1">
      <alignment horizontal="center" vertical="center"/>
      <protection hidden="1"/>
    </xf>
    <xf numFmtId="0" fontId="33" fillId="20" borderId="0" xfId="0" applyFont="1" applyFill="1" applyAlignment="1" applyProtection="1">
      <alignment horizontal="left" vertical="center"/>
      <protection hidden="1"/>
    </xf>
    <xf numFmtId="0" fontId="34" fillId="20" borderId="0" xfId="0" applyFont="1" applyFill="1" applyAlignment="1" applyProtection="1">
      <alignment vertical="center"/>
      <protection locked="0"/>
    </xf>
    <xf numFmtId="0" fontId="33" fillId="20" borderId="0" xfId="0" applyFont="1" applyFill="1" applyProtection="1">
      <protection hidden="1"/>
    </xf>
    <xf numFmtId="0" fontId="2" fillId="20" borderId="0" xfId="0" applyFont="1" applyFill="1" applyProtection="1">
      <protection hidden="1"/>
    </xf>
    <xf numFmtId="0" fontId="35" fillId="20" borderId="0" xfId="0" applyFont="1" applyFill="1" applyAlignment="1" applyProtection="1">
      <alignment horizontal="right" vertical="center"/>
      <protection hidden="1"/>
    </xf>
    <xf numFmtId="0" fontId="33" fillId="20" borderId="0" xfId="0" applyFont="1" applyFill="1" applyAlignment="1" applyProtection="1">
      <alignment horizontal="right" vertical="center" wrapText="1"/>
      <protection hidden="1"/>
    </xf>
    <xf numFmtId="0" fontId="36" fillId="20" borderId="0" xfId="0" applyFont="1" applyFill="1" applyAlignment="1" applyProtection="1">
      <alignment horizontal="right" vertical="center"/>
      <protection hidden="1"/>
    </xf>
    <xf numFmtId="0" fontId="33" fillId="20" borderId="0" xfId="0" applyFont="1" applyFill="1" applyAlignment="1" applyProtection="1">
      <alignment horizontal="right"/>
      <protection hidden="1"/>
    </xf>
    <xf numFmtId="0" fontId="3" fillId="18" borderId="0" xfId="0" applyFont="1" applyFill="1" applyAlignment="1" applyProtection="1">
      <alignment horizontal="center" vertical="center"/>
      <protection hidden="1"/>
    </xf>
    <xf numFmtId="0" fontId="5" fillId="0" borderId="0" xfId="0" quotePrefix="1" applyFont="1" applyAlignment="1" applyProtection="1">
      <alignment vertical="top"/>
      <protection locked="0"/>
    </xf>
    <xf numFmtId="49" fontId="5" fillId="0" borderId="0" xfId="0" applyNumberFormat="1" applyFont="1" applyAlignment="1" applyProtection="1">
      <alignment vertical="top"/>
      <protection hidden="1"/>
    </xf>
    <xf numFmtId="0" fontId="3" fillId="0" borderId="13" xfId="0" applyFont="1" applyBorder="1" applyAlignment="1" applyProtection="1">
      <alignment vertical="center"/>
      <protection locked="0"/>
    </xf>
    <xf numFmtId="49" fontId="3" fillId="0" borderId="13" xfId="0" applyNumberFormat="1" applyFont="1" applyBorder="1" applyAlignment="1" applyProtection="1">
      <alignment vertical="center"/>
      <protection hidden="1"/>
    </xf>
    <xf numFmtId="49" fontId="7" fillId="0" borderId="13" xfId="0" applyNumberFormat="1" applyFont="1" applyBorder="1" applyAlignment="1" applyProtection="1">
      <alignment vertical="center"/>
      <protection hidden="1"/>
    </xf>
    <xf numFmtId="49" fontId="8" fillId="0" borderId="13" xfId="0" applyNumberFormat="1" applyFont="1" applyBorder="1" applyAlignment="1" applyProtection="1">
      <alignment horizontal="right" vertical="center"/>
      <protection locked="0"/>
    </xf>
    <xf numFmtId="0" fontId="3" fillId="18" borderId="14" xfId="0" applyFont="1" applyFill="1" applyBorder="1" applyAlignment="1" applyProtection="1">
      <alignment vertical="center"/>
      <protection hidden="1"/>
    </xf>
    <xf numFmtId="0" fontId="3" fillId="18" borderId="15" xfId="0" applyFont="1" applyFill="1" applyBorder="1" applyAlignment="1" applyProtection="1">
      <alignment vertical="center"/>
      <protection hidden="1"/>
    </xf>
    <xf numFmtId="49" fontId="2" fillId="21" borderId="15" xfId="0" applyNumberFormat="1" applyFont="1" applyFill="1" applyBorder="1" applyAlignment="1" applyProtection="1">
      <alignment horizontal="center" vertical="center" wrapText="1"/>
      <protection locked="0"/>
    </xf>
    <xf numFmtId="0" fontId="37" fillId="21" borderId="16" xfId="0" applyFont="1" applyFill="1" applyBorder="1" applyAlignment="1" applyProtection="1">
      <alignment horizontal="center" vertical="top"/>
      <protection locked="0"/>
    </xf>
    <xf numFmtId="0" fontId="37" fillId="21" borderId="17" xfId="0" applyFont="1" applyFill="1" applyBorder="1" applyAlignment="1" applyProtection="1">
      <alignment horizontal="center" vertical="top"/>
      <protection locked="0"/>
    </xf>
    <xf numFmtId="49" fontId="2" fillId="21" borderId="19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20" xfId="0" applyNumberFormat="1" applyFont="1" applyFill="1" applyBorder="1" applyAlignment="1" applyProtection="1">
      <alignment horizontal="left" vertical="center"/>
      <protection locked="0"/>
    </xf>
    <xf numFmtId="49" fontId="2" fillId="21" borderId="20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18" borderId="14" xfId="0" applyFont="1" applyFill="1" applyBorder="1" applyAlignment="1" applyProtection="1">
      <alignment vertical="center"/>
      <protection locked="0"/>
    </xf>
    <xf numFmtId="49" fontId="3" fillId="21" borderId="15" xfId="0" applyNumberFormat="1" applyFont="1" applyFill="1" applyBorder="1" applyAlignment="1" applyProtection="1">
      <alignment vertical="center"/>
      <protection locked="0"/>
    </xf>
    <xf numFmtId="49" fontId="3" fillId="21" borderId="25" xfId="0" applyNumberFormat="1" applyFont="1" applyFill="1" applyBorder="1" applyAlignment="1" applyProtection="1">
      <alignment horizontal="left" vertical="center"/>
      <protection locked="0"/>
    </xf>
    <xf numFmtId="49" fontId="3" fillId="21" borderId="25" xfId="0" applyNumberFormat="1" applyFont="1" applyFill="1" applyBorder="1" applyAlignment="1" applyProtection="1">
      <alignment horizontal="right" vertical="center"/>
      <protection locked="0"/>
    </xf>
    <xf numFmtId="49" fontId="3" fillId="21" borderId="26" xfId="0" applyNumberFormat="1" applyFont="1" applyFill="1" applyBorder="1" applyAlignment="1" applyProtection="1">
      <alignment horizontal="left" vertical="center"/>
      <protection locked="0"/>
    </xf>
    <xf numFmtId="49" fontId="3" fillId="21" borderId="29" xfId="0" applyNumberFormat="1" applyFont="1" applyFill="1" applyBorder="1" applyAlignment="1" applyProtection="1">
      <alignment horizontal="left" vertical="center"/>
      <protection locked="0"/>
    </xf>
    <xf numFmtId="49" fontId="3" fillId="21" borderId="29" xfId="0" applyNumberFormat="1" applyFont="1" applyFill="1" applyBorder="1" applyAlignment="1" applyProtection="1">
      <alignment horizontal="right" vertical="center"/>
      <protection locked="0"/>
    </xf>
    <xf numFmtId="49" fontId="3" fillId="21" borderId="30" xfId="0" applyNumberFormat="1" applyFont="1" applyFill="1" applyBorder="1" applyAlignment="1" applyProtection="1">
      <alignment horizontal="left" vertical="center"/>
      <protection locked="0"/>
    </xf>
    <xf numFmtId="165" fontId="9" fillId="22" borderId="31" xfId="0" applyNumberFormat="1" applyFont="1" applyFill="1" applyBorder="1" applyAlignment="1" applyProtection="1">
      <alignment horizontal="right" vertical="center"/>
      <protection locked="0"/>
    </xf>
    <xf numFmtId="165" fontId="9" fillId="22" borderId="32" xfId="0" applyNumberFormat="1" applyFont="1" applyFill="1" applyBorder="1" applyAlignment="1" applyProtection="1">
      <alignment horizontal="right" vertical="center"/>
      <protection locked="0"/>
    </xf>
    <xf numFmtId="165" fontId="9" fillId="22" borderId="33" xfId="0" applyNumberFormat="1" applyFont="1" applyFill="1" applyBorder="1" applyAlignment="1" applyProtection="1">
      <alignment horizontal="right" vertical="center"/>
      <protection locked="0"/>
    </xf>
    <xf numFmtId="49" fontId="3" fillId="21" borderId="34" xfId="0" applyNumberFormat="1" applyFont="1" applyFill="1" applyBorder="1" applyAlignment="1" applyProtection="1">
      <alignment horizontal="left" vertical="center"/>
      <protection locked="0"/>
    </xf>
    <xf numFmtId="49" fontId="3" fillId="21" borderId="34" xfId="0" applyNumberFormat="1" applyFont="1" applyFill="1" applyBorder="1" applyAlignment="1" applyProtection="1">
      <alignment horizontal="right" vertical="center"/>
      <protection locked="0"/>
    </xf>
    <xf numFmtId="49" fontId="3" fillId="21" borderId="35" xfId="0" applyNumberFormat="1" applyFont="1" applyFill="1" applyBorder="1" applyAlignment="1" applyProtection="1">
      <alignment horizontal="left" vertical="center"/>
      <protection locked="0"/>
    </xf>
    <xf numFmtId="49" fontId="3" fillId="21" borderId="38" xfId="0" applyNumberFormat="1" applyFont="1" applyFill="1" applyBorder="1" applyAlignment="1" applyProtection="1">
      <alignment vertical="center"/>
      <protection locked="0"/>
    </xf>
    <xf numFmtId="49" fontId="2" fillId="21" borderId="39" xfId="0" applyNumberFormat="1" applyFont="1" applyFill="1" applyBorder="1" applyAlignment="1" applyProtection="1">
      <alignment horizontal="left" vertical="center"/>
      <protection locked="0"/>
    </xf>
    <xf numFmtId="49" fontId="3" fillId="21" borderId="39" xfId="0" applyNumberFormat="1" applyFont="1" applyFill="1" applyBorder="1" applyAlignment="1" applyProtection="1">
      <alignment horizontal="left" vertical="center"/>
      <protection locked="0"/>
    </xf>
    <xf numFmtId="49" fontId="3" fillId="21" borderId="39" xfId="0" applyNumberFormat="1" applyFont="1" applyFill="1" applyBorder="1" applyAlignment="1" applyProtection="1">
      <alignment horizontal="right" vertical="center"/>
      <protection locked="0"/>
    </xf>
    <xf numFmtId="49" fontId="3" fillId="21" borderId="40" xfId="0" applyNumberFormat="1" applyFont="1" applyFill="1" applyBorder="1" applyAlignment="1" applyProtection="1">
      <alignment horizontal="left" vertical="center"/>
      <protection locked="0"/>
    </xf>
    <xf numFmtId="165" fontId="2" fillId="22" borderId="41" xfId="0" applyNumberFormat="1" applyFont="1" applyFill="1" applyBorder="1" applyAlignment="1" applyProtection="1">
      <alignment horizontal="right" vertical="center"/>
      <protection locked="0"/>
    </xf>
    <xf numFmtId="165" fontId="2" fillId="22" borderId="43" xfId="0" applyNumberFormat="1" applyFont="1" applyFill="1" applyBorder="1" applyAlignment="1" applyProtection="1">
      <alignment horizontal="right" vertical="center"/>
      <protection locked="0"/>
    </xf>
    <xf numFmtId="0" fontId="10" fillId="0" borderId="44" xfId="0" applyFont="1" applyBorder="1" applyProtection="1">
      <protection hidden="1"/>
    </xf>
    <xf numFmtId="0" fontId="11" fillId="0" borderId="44" xfId="0" applyFont="1" applyBorder="1" applyProtection="1">
      <protection hidden="1"/>
    </xf>
    <xf numFmtId="0" fontId="11" fillId="0" borderId="44" xfId="0" applyFont="1" applyBorder="1" applyAlignment="1" applyProtection="1">
      <alignment horizontal="right"/>
      <protection locked="0"/>
    </xf>
    <xf numFmtId="0" fontId="42" fillId="0" borderId="0" xfId="0" applyFont="1" applyAlignment="1" applyProtection="1">
      <alignment horizontal="center" vertical="top"/>
      <protection locked="0"/>
    </xf>
    <xf numFmtId="49" fontId="2" fillId="21" borderId="45" xfId="0" applyNumberFormat="1" applyFont="1" applyFill="1" applyBorder="1" applyAlignment="1" applyProtection="1">
      <alignment vertical="center"/>
      <protection locked="0"/>
    </xf>
    <xf numFmtId="49" fontId="2" fillId="21" borderId="0" xfId="0" applyNumberFormat="1" applyFont="1" applyFill="1" applyAlignment="1" applyProtection="1">
      <alignment horizontal="left" vertical="center"/>
      <protection locked="0"/>
    </xf>
    <xf numFmtId="49" fontId="2" fillId="21" borderId="0" xfId="0" applyNumberFormat="1" applyFont="1" applyFill="1" applyAlignment="1" applyProtection="1">
      <alignment horizontal="right" vertical="center"/>
      <protection locked="0"/>
    </xf>
    <xf numFmtId="49" fontId="2" fillId="21" borderId="46" xfId="0" applyNumberFormat="1" applyFont="1" applyFill="1" applyBorder="1" applyAlignment="1" applyProtection="1">
      <alignment horizontal="left" vertical="center"/>
      <protection locked="0"/>
    </xf>
    <xf numFmtId="165" fontId="4" fillId="22" borderId="47" xfId="0" applyNumberFormat="1" applyFont="1" applyFill="1" applyBorder="1" applyAlignment="1" applyProtection="1">
      <alignment horizontal="right" vertical="center"/>
      <protection locked="0"/>
    </xf>
    <xf numFmtId="165" fontId="4" fillId="22" borderId="49" xfId="0" applyNumberFormat="1" applyFont="1" applyFill="1" applyBorder="1" applyAlignment="1" applyProtection="1">
      <alignment horizontal="right" vertical="center"/>
      <protection locked="0"/>
    </xf>
    <xf numFmtId="165" fontId="4" fillId="22" borderId="50" xfId="0" applyNumberFormat="1" applyFont="1" applyFill="1" applyBorder="1" applyAlignment="1" applyProtection="1">
      <alignment horizontal="right" vertical="center"/>
      <protection locked="0"/>
    </xf>
    <xf numFmtId="49" fontId="3" fillId="21" borderId="51" xfId="0" applyNumberFormat="1" applyFont="1" applyFill="1" applyBorder="1" applyAlignment="1" applyProtection="1">
      <alignment vertical="center"/>
      <protection locked="0"/>
    </xf>
    <xf numFmtId="49" fontId="3" fillId="21" borderId="52" xfId="0" applyNumberFormat="1" applyFont="1" applyFill="1" applyBorder="1" applyAlignment="1" applyProtection="1">
      <alignment horizontal="left" vertical="center"/>
      <protection locked="0"/>
    </xf>
    <xf numFmtId="49" fontId="3" fillId="21" borderId="53" xfId="0" applyNumberFormat="1" applyFont="1" applyFill="1" applyBorder="1" applyAlignment="1" applyProtection="1">
      <alignment horizontal="left" vertical="center"/>
      <protection locked="0"/>
    </xf>
    <xf numFmtId="49" fontId="3" fillId="21" borderId="53" xfId="0" applyNumberFormat="1" applyFont="1" applyFill="1" applyBorder="1" applyAlignment="1" applyProtection="1">
      <alignment horizontal="right" vertical="center"/>
      <protection locked="0"/>
    </xf>
    <xf numFmtId="49" fontId="3" fillId="21" borderId="54" xfId="0" applyNumberFormat="1" applyFont="1" applyFill="1" applyBorder="1" applyAlignment="1" applyProtection="1">
      <alignment horizontal="left" vertical="center"/>
      <protection locked="0"/>
    </xf>
    <xf numFmtId="165" fontId="9" fillId="22" borderId="55" xfId="0" applyNumberFormat="1" applyFont="1" applyFill="1" applyBorder="1" applyAlignment="1" applyProtection="1">
      <alignment horizontal="right" vertical="center"/>
      <protection locked="0"/>
    </xf>
    <xf numFmtId="165" fontId="9" fillId="22" borderId="56" xfId="0" applyNumberFormat="1" applyFont="1" applyFill="1" applyBorder="1" applyAlignment="1" applyProtection="1">
      <alignment horizontal="right" vertical="center"/>
      <protection locked="0"/>
    </xf>
    <xf numFmtId="165" fontId="9" fillId="22" borderId="57" xfId="0" applyNumberFormat="1" applyFont="1" applyFill="1" applyBorder="1" applyAlignment="1" applyProtection="1">
      <alignment horizontal="right" vertical="center"/>
      <protection locked="0"/>
    </xf>
    <xf numFmtId="165" fontId="9" fillId="22" borderId="52" xfId="0" applyNumberFormat="1" applyFont="1" applyFill="1" applyBorder="1" applyAlignment="1" applyProtection="1">
      <alignment horizontal="right" vertical="center"/>
      <protection locked="0"/>
    </xf>
    <xf numFmtId="49" fontId="3" fillId="21" borderId="58" xfId="0" applyNumberFormat="1" applyFont="1" applyFill="1" applyBorder="1" applyAlignment="1" applyProtection="1">
      <alignment horizontal="left" vertical="center"/>
      <protection locked="0"/>
    </xf>
    <xf numFmtId="165" fontId="9" fillId="22" borderId="58" xfId="0" applyNumberFormat="1" applyFont="1" applyFill="1" applyBorder="1" applyAlignment="1" applyProtection="1">
      <alignment horizontal="right" vertical="center"/>
      <protection locked="0"/>
    </xf>
    <xf numFmtId="165" fontId="3" fillId="22" borderId="31" xfId="0" applyNumberFormat="1" applyFont="1" applyFill="1" applyBorder="1" applyAlignment="1" applyProtection="1">
      <alignment horizontal="right" vertical="center"/>
      <protection locked="0"/>
    </xf>
    <xf numFmtId="165" fontId="3" fillId="22" borderId="33" xfId="0" applyNumberFormat="1" applyFont="1" applyFill="1" applyBorder="1" applyAlignment="1" applyProtection="1">
      <alignment horizontal="right" vertical="center"/>
      <protection locked="0"/>
    </xf>
    <xf numFmtId="49" fontId="3" fillId="21" borderId="45" xfId="0" applyNumberFormat="1" applyFont="1" applyFill="1" applyBorder="1" applyAlignment="1" applyProtection="1">
      <alignment vertical="center"/>
      <protection locked="0"/>
    </xf>
    <xf numFmtId="49" fontId="3" fillId="21" borderId="59" xfId="0" applyNumberFormat="1" applyFont="1" applyFill="1" applyBorder="1" applyAlignment="1" applyProtection="1">
      <alignment horizontal="left" vertical="center"/>
      <protection locked="0"/>
    </xf>
    <xf numFmtId="49" fontId="3" fillId="21" borderId="60" xfId="0" applyNumberFormat="1" applyFont="1" applyFill="1" applyBorder="1" applyAlignment="1" applyProtection="1">
      <alignment horizontal="left" vertical="center"/>
      <protection locked="0"/>
    </xf>
    <xf numFmtId="49" fontId="3" fillId="21" borderId="60" xfId="0" applyNumberFormat="1" applyFont="1" applyFill="1" applyBorder="1" applyAlignment="1" applyProtection="1">
      <alignment horizontal="right" vertical="center"/>
      <protection locked="0"/>
    </xf>
    <xf numFmtId="49" fontId="3" fillId="21" borderId="61" xfId="0" applyNumberFormat="1" applyFont="1" applyFill="1" applyBorder="1" applyAlignment="1" applyProtection="1">
      <alignment horizontal="left" vertical="center"/>
      <protection locked="0"/>
    </xf>
    <xf numFmtId="165" fontId="9" fillId="22" borderId="62" xfId="0" applyNumberFormat="1" applyFont="1" applyFill="1" applyBorder="1" applyAlignment="1" applyProtection="1">
      <alignment horizontal="right" vertical="center"/>
      <protection locked="0"/>
    </xf>
    <xf numFmtId="165" fontId="9" fillId="22" borderId="63" xfId="0" applyNumberFormat="1" applyFont="1" applyFill="1" applyBorder="1" applyAlignment="1" applyProtection="1">
      <alignment horizontal="right" vertical="center"/>
      <protection locked="0"/>
    </xf>
    <xf numFmtId="165" fontId="9" fillId="22" borderId="64" xfId="0" applyNumberFormat="1" applyFont="1" applyFill="1" applyBorder="1" applyAlignment="1" applyProtection="1">
      <alignment horizontal="right" vertical="center"/>
      <protection locked="0"/>
    </xf>
    <xf numFmtId="165" fontId="9" fillId="22" borderId="59" xfId="0" applyNumberFormat="1" applyFont="1" applyFill="1" applyBorder="1" applyAlignment="1" applyProtection="1">
      <alignment horizontal="right" vertical="center"/>
      <protection locked="0"/>
    </xf>
    <xf numFmtId="49" fontId="3" fillId="21" borderId="65" xfId="0" applyNumberFormat="1" applyFont="1" applyFill="1" applyBorder="1" applyAlignment="1" applyProtection="1">
      <alignment vertical="center"/>
      <protection locked="0"/>
    </xf>
    <xf numFmtId="49" fontId="2" fillId="21" borderId="13" xfId="0" applyNumberFormat="1" applyFont="1" applyFill="1" applyBorder="1" applyAlignment="1" applyProtection="1">
      <alignment horizontal="left" vertical="center"/>
      <protection locked="0"/>
    </xf>
    <xf numFmtId="49" fontId="3" fillId="21" borderId="13" xfId="0" applyNumberFormat="1" applyFont="1" applyFill="1" applyBorder="1" applyAlignment="1" applyProtection="1">
      <alignment horizontal="left" vertical="center"/>
      <protection locked="0"/>
    </xf>
    <xf numFmtId="49" fontId="3" fillId="21" borderId="13" xfId="0" applyNumberFormat="1" applyFont="1" applyFill="1" applyBorder="1" applyAlignment="1" applyProtection="1">
      <alignment horizontal="right" vertical="center"/>
      <protection locked="0"/>
    </xf>
    <xf numFmtId="49" fontId="3" fillId="21" borderId="66" xfId="0" applyNumberFormat="1" applyFont="1" applyFill="1" applyBorder="1" applyAlignment="1" applyProtection="1">
      <alignment horizontal="left" vertical="center"/>
      <protection locked="0"/>
    </xf>
    <xf numFmtId="165" fontId="2" fillId="22" borderId="67" xfId="0" applyNumberFormat="1" applyFont="1" applyFill="1" applyBorder="1" applyAlignment="1" applyProtection="1">
      <alignment horizontal="right" vertical="center"/>
      <protection locked="0"/>
    </xf>
    <xf numFmtId="165" fontId="2" fillId="22" borderId="68" xfId="0" applyNumberFormat="1" applyFont="1" applyFill="1" applyBorder="1" applyAlignment="1" applyProtection="1">
      <alignment horizontal="right" vertical="center"/>
      <protection locked="0"/>
    </xf>
    <xf numFmtId="49" fontId="2" fillId="21" borderId="69" xfId="0" applyNumberFormat="1" applyFont="1" applyFill="1" applyBorder="1" applyAlignment="1" applyProtection="1">
      <alignment horizontal="centerContinuous" vertical="center"/>
      <protection locked="0"/>
    </xf>
    <xf numFmtId="0" fontId="43" fillId="21" borderId="70" xfId="0" applyFont="1" applyFill="1" applyBorder="1" applyAlignment="1" applyProtection="1">
      <alignment horizontal="centerContinuous" vertical="center"/>
      <protection locked="0"/>
    </xf>
    <xf numFmtId="0" fontId="44" fillId="21" borderId="70" xfId="0" applyFont="1" applyFill="1" applyBorder="1" applyAlignment="1" applyProtection="1">
      <alignment horizontal="centerContinuous" vertical="center"/>
      <protection locked="0"/>
    </xf>
    <xf numFmtId="0" fontId="44" fillId="21" borderId="71" xfId="0" applyFont="1" applyFill="1" applyBorder="1" applyAlignment="1" applyProtection="1">
      <alignment horizontal="centerContinuous" vertical="center"/>
      <protection locked="0"/>
    </xf>
    <xf numFmtId="0" fontId="44" fillId="21" borderId="72" xfId="0" applyFont="1" applyFill="1" applyBorder="1" applyAlignment="1" applyProtection="1">
      <alignment horizontal="centerContinuous" vertical="center"/>
      <protection locked="0"/>
    </xf>
    <xf numFmtId="49" fontId="2" fillId="21" borderId="73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74" xfId="0" applyNumberFormat="1" applyFont="1" applyFill="1" applyBorder="1" applyAlignment="1" applyProtection="1">
      <alignment horizontal="left" vertical="center"/>
      <protection locked="0"/>
    </xf>
    <xf numFmtId="49" fontId="2" fillId="21" borderId="74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75" xfId="0" applyNumberFormat="1" applyFont="1" applyFill="1" applyBorder="1" applyAlignment="1" applyProtection="1">
      <alignment horizontal="center" vertical="center" wrapText="1"/>
      <protection locked="0"/>
    </xf>
    <xf numFmtId="165" fontId="4" fillId="22" borderId="76" xfId="0" applyNumberFormat="1" applyFont="1" applyFill="1" applyBorder="1" applyAlignment="1" applyProtection="1">
      <alignment horizontal="right" vertical="center"/>
      <protection locked="0"/>
    </xf>
    <xf numFmtId="0" fontId="37" fillId="21" borderId="78" xfId="0" applyFont="1" applyFill="1" applyBorder="1" applyAlignment="1" applyProtection="1">
      <alignment horizontal="center" vertical="top"/>
      <protection locked="0"/>
    </xf>
    <xf numFmtId="49" fontId="2" fillId="21" borderId="79" xfId="0" applyNumberFormat="1" applyFont="1" applyFill="1" applyBorder="1" applyAlignment="1" applyProtection="1">
      <alignment horizontal="left" vertical="center"/>
      <protection locked="0"/>
    </xf>
    <xf numFmtId="49" fontId="2" fillId="21" borderId="79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80" xfId="0" applyNumberFormat="1" applyFont="1" applyFill="1" applyBorder="1" applyAlignment="1" applyProtection="1">
      <alignment horizontal="center" vertical="center" wrapText="1"/>
      <protection locked="0"/>
    </xf>
    <xf numFmtId="165" fontId="4" fillId="22" borderId="81" xfId="0" applyNumberFormat="1" applyFont="1" applyFill="1" applyBorder="1" applyAlignment="1" applyProtection="1">
      <alignment horizontal="right" vertical="top"/>
      <protection locked="0"/>
    </xf>
    <xf numFmtId="49" fontId="2" fillId="21" borderId="73" xfId="0" applyNumberFormat="1" applyFont="1" applyFill="1" applyBorder="1" applyAlignment="1" applyProtection="1">
      <alignment vertical="center"/>
      <protection locked="0"/>
    </xf>
    <xf numFmtId="165" fontId="3" fillId="22" borderId="58" xfId="0" applyNumberFormat="1" applyFont="1" applyFill="1" applyBorder="1" applyAlignment="1" applyProtection="1">
      <alignment horizontal="right" vertical="center"/>
      <protection locked="0"/>
    </xf>
    <xf numFmtId="165" fontId="2" fillId="22" borderId="85" xfId="0" applyNumberFormat="1" applyFont="1" applyFill="1" applyBorder="1" applyAlignment="1" applyProtection="1">
      <alignment horizontal="right" vertical="center"/>
      <protection locked="0"/>
    </xf>
    <xf numFmtId="0" fontId="44" fillId="21" borderId="86" xfId="0" applyFont="1" applyFill="1" applyBorder="1" applyAlignment="1" applyProtection="1">
      <alignment horizontal="centerContinuous" vertical="center"/>
      <protection locked="0"/>
    </xf>
    <xf numFmtId="0" fontId="44" fillId="21" borderId="87" xfId="0" applyFont="1" applyFill="1" applyBorder="1" applyAlignment="1" applyProtection="1">
      <alignment horizontal="centerContinuous" vertical="center"/>
      <protection locked="0"/>
    </xf>
    <xf numFmtId="49" fontId="2" fillId="21" borderId="13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66" xfId="0" applyNumberFormat="1" applyFont="1" applyFill="1" applyBorder="1" applyAlignment="1" applyProtection="1">
      <alignment horizontal="center" vertical="center" wrapText="1"/>
      <protection locked="0"/>
    </xf>
    <xf numFmtId="165" fontId="4" fillId="22" borderId="67" xfId="0" applyNumberFormat="1" applyFont="1" applyFill="1" applyBorder="1" applyAlignment="1" applyProtection="1">
      <alignment horizontal="right" vertical="top"/>
      <protection locked="0"/>
    </xf>
    <xf numFmtId="165" fontId="4" fillId="22" borderId="85" xfId="0" applyNumberFormat="1" applyFont="1" applyFill="1" applyBorder="1" applyAlignment="1" applyProtection="1">
      <alignment horizontal="right" vertical="top"/>
      <protection locked="0"/>
    </xf>
    <xf numFmtId="49" fontId="2" fillId="21" borderId="88" xfId="0" applyNumberFormat="1" applyFont="1" applyFill="1" applyBorder="1" applyAlignment="1" applyProtection="1">
      <alignment vertical="center"/>
      <protection locked="0"/>
    </xf>
    <xf numFmtId="49" fontId="2" fillId="21" borderId="89" xfId="0" applyNumberFormat="1" applyFont="1" applyFill="1" applyBorder="1" applyAlignment="1" applyProtection="1">
      <alignment horizontal="left" vertical="center"/>
      <protection locked="0"/>
    </xf>
    <xf numFmtId="49" fontId="2" fillId="21" borderId="89" xfId="0" applyNumberFormat="1" applyFont="1" applyFill="1" applyBorder="1" applyAlignment="1" applyProtection="1">
      <alignment horizontal="right" vertical="center"/>
      <protection locked="0"/>
    </xf>
    <xf numFmtId="49" fontId="2" fillId="21" borderId="90" xfId="0" applyNumberFormat="1" applyFont="1" applyFill="1" applyBorder="1" applyAlignment="1" applyProtection="1">
      <alignment horizontal="left" vertical="center"/>
      <protection locked="0"/>
    </xf>
    <xf numFmtId="167" fontId="4" fillId="22" borderId="91" xfId="0" applyNumberFormat="1" applyFont="1" applyFill="1" applyBorder="1" applyAlignment="1" applyProtection="1">
      <alignment horizontal="right" vertical="center"/>
      <protection locked="0"/>
    </xf>
    <xf numFmtId="167" fontId="9" fillId="22" borderId="56" xfId="0" applyNumberFormat="1" applyFont="1" applyFill="1" applyBorder="1" applyAlignment="1" applyProtection="1">
      <alignment horizontal="right" vertical="center"/>
      <protection locked="0"/>
    </xf>
    <xf numFmtId="167" fontId="3" fillId="22" borderId="55" xfId="0" applyNumberFormat="1" applyFont="1" applyFill="1" applyBorder="1" applyAlignment="1" applyProtection="1">
      <alignment horizontal="right" vertical="center"/>
      <protection locked="0"/>
    </xf>
    <xf numFmtId="167" fontId="9" fillId="22" borderId="32" xfId="0" applyNumberFormat="1" applyFont="1" applyFill="1" applyBorder="1" applyAlignment="1" applyProtection="1">
      <alignment horizontal="right" vertical="center"/>
      <protection locked="0"/>
    </xf>
    <xf numFmtId="167" fontId="3" fillId="22" borderId="31" xfId="0" applyNumberFormat="1" applyFont="1" applyFill="1" applyBorder="1" applyAlignment="1" applyProtection="1">
      <alignment horizontal="right" vertical="center"/>
      <protection locked="0"/>
    </xf>
    <xf numFmtId="167" fontId="3" fillId="22" borderId="62" xfId="0" applyNumberFormat="1" applyFont="1" applyFill="1" applyBorder="1" applyAlignment="1" applyProtection="1">
      <alignment horizontal="right" vertical="center"/>
      <protection locked="0"/>
    </xf>
    <xf numFmtId="49" fontId="4" fillId="21" borderId="65" xfId="0" applyNumberFormat="1" applyFont="1" applyFill="1" applyBorder="1" applyAlignment="1" applyProtection="1">
      <alignment vertical="center"/>
      <protection locked="0"/>
    </xf>
    <xf numFmtId="49" fontId="4" fillId="21" borderId="13" xfId="0" applyNumberFormat="1" applyFont="1" applyFill="1" applyBorder="1" applyAlignment="1" applyProtection="1">
      <alignment horizontal="left" vertical="center"/>
      <protection locked="0"/>
    </xf>
    <xf numFmtId="49" fontId="4" fillId="21" borderId="13" xfId="0" applyNumberFormat="1" applyFont="1" applyFill="1" applyBorder="1" applyAlignment="1" applyProtection="1">
      <alignment horizontal="right" vertical="center"/>
      <protection locked="0"/>
    </xf>
    <xf numFmtId="49" fontId="4" fillId="21" borderId="66" xfId="0" applyNumberFormat="1" applyFont="1" applyFill="1" applyBorder="1" applyAlignment="1" applyProtection="1">
      <alignment horizontal="left" vertical="center"/>
      <protection locked="0"/>
    </xf>
    <xf numFmtId="167" fontId="4" fillId="22" borderId="67" xfId="0" applyNumberFormat="1" applyFont="1" applyFill="1" applyBorder="1" applyAlignment="1" applyProtection="1">
      <alignment horizontal="right" vertical="center"/>
      <protection locked="0"/>
    </xf>
    <xf numFmtId="167" fontId="4" fillId="22" borderId="85" xfId="0" applyNumberFormat="1" applyFont="1" applyFill="1" applyBorder="1" applyAlignment="1" applyProtection="1">
      <alignment horizontal="right" vertical="center"/>
      <protection locked="0"/>
    </xf>
    <xf numFmtId="49" fontId="9" fillId="21" borderId="19" xfId="0" applyNumberFormat="1" applyFont="1" applyFill="1" applyBorder="1" applyAlignment="1" applyProtection="1">
      <alignment vertical="center"/>
      <protection locked="0"/>
    </xf>
    <xf numFmtId="49" fontId="9" fillId="21" borderId="20" xfId="0" applyNumberFormat="1" applyFont="1" applyFill="1" applyBorder="1" applyAlignment="1" applyProtection="1">
      <alignment horizontal="left" vertical="center"/>
      <protection locked="0"/>
    </xf>
    <xf numFmtId="49" fontId="9" fillId="21" borderId="20" xfId="0" applyNumberFormat="1" applyFont="1" applyFill="1" applyBorder="1" applyAlignment="1" applyProtection="1">
      <alignment horizontal="right" vertical="center"/>
      <protection locked="0"/>
    </xf>
    <xf numFmtId="49" fontId="9" fillId="21" borderId="21" xfId="0" applyNumberFormat="1" applyFont="1" applyFill="1" applyBorder="1" applyAlignment="1" applyProtection="1">
      <alignment horizontal="left" vertical="center"/>
      <protection locked="0"/>
    </xf>
    <xf numFmtId="167" fontId="9" fillId="22" borderId="24" xfId="0" applyNumberFormat="1" applyFont="1" applyFill="1" applyBorder="1" applyAlignment="1" applyProtection="1">
      <alignment horizontal="right" vertical="center"/>
      <protection locked="0"/>
    </xf>
    <xf numFmtId="167" fontId="9" fillId="22" borderId="92" xfId="0" applyNumberFormat="1" applyFont="1" applyFill="1" applyBorder="1" applyAlignment="1" applyProtection="1">
      <alignment horizontal="right" vertical="center"/>
      <protection locked="0"/>
    </xf>
    <xf numFmtId="167" fontId="9" fillId="22" borderId="22" xfId="0" applyNumberFormat="1" applyFont="1" applyFill="1" applyBorder="1" applyAlignment="1" applyProtection="1">
      <alignment horizontal="right" vertical="center"/>
      <protection locked="0"/>
    </xf>
    <xf numFmtId="49" fontId="9" fillId="21" borderId="93" xfId="0" applyNumberFormat="1" applyFont="1" applyFill="1" applyBorder="1" applyAlignment="1" applyProtection="1">
      <alignment vertical="center"/>
      <protection locked="0"/>
    </xf>
    <xf numFmtId="49" fontId="9" fillId="21" borderId="53" xfId="0" applyNumberFormat="1" applyFont="1" applyFill="1" applyBorder="1" applyAlignment="1" applyProtection="1">
      <alignment horizontal="left" vertical="center"/>
      <protection locked="0"/>
    </xf>
    <xf numFmtId="49" fontId="9" fillId="21" borderId="53" xfId="0" applyNumberFormat="1" applyFont="1" applyFill="1" applyBorder="1" applyAlignment="1" applyProtection="1">
      <alignment horizontal="right" vertical="center"/>
      <protection locked="0"/>
    </xf>
    <xf numFmtId="49" fontId="9" fillId="21" borderId="54" xfId="0" applyNumberFormat="1" applyFont="1" applyFill="1" applyBorder="1" applyAlignment="1" applyProtection="1">
      <alignment horizontal="left" vertical="center"/>
      <protection locked="0"/>
    </xf>
    <xf numFmtId="167" fontId="9" fillId="22" borderId="55" xfId="0" applyNumberFormat="1" applyFont="1" applyFill="1" applyBorder="1" applyAlignment="1" applyProtection="1">
      <alignment horizontal="right" vertical="center"/>
      <protection locked="0"/>
    </xf>
    <xf numFmtId="167" fontId="9" fillId="22" borderId="52" xfId="0" applyNumberFormat="1" applyFont="1" applyFill="1" applyBorder="1" applyAlignment="1" applyProtection="1">
      <alignment horizontal="right" vertical="center"/>
      <protection locked="0"/>
    </xf>
    <xf numFmtId="49" fontId="9" fillId="21" borderId="94" xfId="0" applyNumberFormat="1" applyFont="1" applyFill="1" applyBorder="1" applyAlignment="1" applyProtection="1">
      <alignment vertical="center"/>
      <protection locked="0"/>
    </xf>
    <xf numFmtId="49" fontId="9" fillId="21" borderId="95" xfId="0" applyNumberFormat="1" applyFont="1" applyFill="1" applyBorder="1" applyAlignment="1" applyProtection="1">
      <alignment horizontal="left" vertical="center"/>
      <protection locked="0"/>
    </xf>
    <xf numFmtId="49" fontId="9" fillId="21" borderId="95" xfId="0" applyNumberFormat="1" applyFont="1" applyFill="1" applyBorder="1" applyAlignment="1" applyProtection="1">
      <alignment horizontal="right" vertical="center"/>
      <protection locked="0"/>
    </xf>
    <xf numFmtId="49" fontId="9" fillId="21" borderId="96" xfId="0" applyNumberFormat="1" applyFont="1" applyFill="1" applyBorder="1" applyAlignment="1" applyProtection="1">
      <alignment horizontal="left" vertical="center"/>
      <protection locked="0"/>
    </xf>
    <xf numFmtId="166" fontId="9" fillId="22" borderId="97" xfId="0" applyNumberFormat="1" applyFont="1" applyFill="1" applyBorder="1" applyAlignment="1" applyProtection="1">
      <alignment horizontal="right" vertical="center"/>
      <protection locked="0"/>
    </xf>
    <xf numFmtId="166" fontId="9" fillId="22" borderId="98" xfId="0" applyNumberFormat="1" applyFont="1" applyFill="1" applyBorder="1" applyAlignment="1" applyProtection="1">
      <alignment horizontal="right" vertical="center"/>
      <protection locked="0"/>
    </xf>
    <xf numFmtId="166" fontId="9" fillId="22" borderId="99" xfId="0" applyNumberFormat="1" applyFont="1" applyFill="1" applyBorder="1" applyAlignment="1" applyProtection="1">
      <alignment horizontal="right" vertical="center"/>
      <protection locked="0"/>
    </xf>
    <xf numFmtId="167" fontId="9" fillId="22" borderId="97" xfId="0" applyNumberFormat="1" applyFont="1" applyFill="1" applyBorder="1" applyAlignment="1" applyProtection="1">
      <alignment horizontal="right" vertical="center"/>
      <protection locked="0"/>
    </xf>
    <xf numFmtId="167" fontId="9" fillId="22" borderId="98" xfId="0" applyNumberFormat="1" applyFont="1" applyFill="1" applyBorder="1" applyAlignment="1" applyProtection="1">
      <alignment horizontal="right" vertical="center"/>
      <protection locked="0"/>
    </xf>
    <xf numFmtId="49" fontId="2" fillId="21" borderId="70" xfId="0" applyNumberFormat="1" applyFont="1" applyFill="1" applyBorder="1" applyAlignment="1" applyProtection="1">
      <alignment horizontal="centerContinuous" vertical="center"/>
      <protection locked="0"/>
    </xf>
    <xf numFmtId="49" fontId="4" fillId="21" borderId="71" xfId="0" applyNumberFormat="1" applyFont="1" applyFill="1" applyBorder="1" applyAlignment="1" applyProtection="1">
      <alignment horizontal="centerContinuous" vertical="center"/>
      <protection locked="0"/>
    </xf>
    <xf numFmtId="49" fontId="4" fillId="21" borderId="70" xfId="0" applyNumberFormat="1" applyFont="1" applyFill="1" applyBorder="1" applyAlignment="1" applyProtection="1">
      <alignment horizontal="centerContinuous" vertical="center"/>
      <protection locked="0"/>
    </xf>
    <xf numFmtId="49" fontId="4" fillId="21" borderId="100" xfId="0" applyNumberFormat="1" applyFont="1" applyFill="1" applyBorder="1" applyAlignment="1" applyProtection="1">
      <alignment horizontal="centerContinuous" vertical="center"/>
      <protection locked="0"/>
    </xf>
    <xf numFmtId="49" fontId="3" fillId="21" borderId="73" xfId="0" applyNumberFormat="1" applyFont="1" applyFill="1" applyBorder="1" applyAlignment="1" applyProtection="1">
      <alignment vertical="center"/>
      <protection locked="0"/>
    </xf>
    <xf numFmtId="49" fontId="3" fillId="21" borderId="75" xfId="0" applyNumberFormat="1" applyFont="1" applyFill="1" applyBorder="1" applyAlignment="1" applyProtection="1">
      <alignment horizontal="left" vertical="center"/>
      <protection locked="0"/>
    </xf>
    <xf numFmtId="167" fontId="9" fillId="22" borderId="76" xfId="0" applyNumberFormat="1" applyFont="1" applyFill="1" applyBorder="1" applyAlignment="1" applyProtection="1">
      <alignment horizontal="right" vertical="center"/>
      <protection locked="0"/>
    </xf>
    <xf numFmtId="167" fontId="9" fillId="22" borderId="101" xfId="0" applyNumberFormat="1" applyFont="1" applyFill="1" applyBorder="1" applyAlignment="1" applyProtection="1">
      <alignment horizontal="right" vertical="center"/>
      <protection locked="0"/>
    </xf>
    <xf numFmtId="167" fontId="9" fillId="22" borderId="77" xfId="0" applyNumberFormat="1" applyFont="1" applyFill="1" applyBorder="1" applyAlignment="1" applyProtection="1">
      <alignment horizontal="right" vertical="center"/>
      <protection locked="0"/>
    </xf>
    <xf numFmtId="166" fontId="9" fillId="22" borderId="41" xfId="0" applyNumberFormat="1" applyFont="1" applyFill="1" applyBorder="1" applyAlignment="1" applyProtection="1">
      <alignment horizontal="right" vertical="center"/>
      <protection locked="0"/>
    </xf>
    <xf numFmtId="166" fontId="9" fillId="22" borderId="102" xfId="0" applyNumberFormat="1" applyFont="1" applyFill="1" applyBorder="1" applyAlignment="1" applyProtection="1">
      <alignment horizontal="right" vertical="center"/>
      <protection locked="0"/>
    </xf>
    <xf numFmtId="166" fontId="9" fillId="22" borderId="42" xfId="0" applyNumberFormat="1" applyFont="1" applyFill="1" applyBorder="1" applyAlignment="1" applyProtection="1">
      <alignment horizontal="right" vertical="center"/>
      <protection locked="0"/>
    </xf>
    <xf numFmtId="0" fontId="37" fillId="21" borderId="47" xfId="0" applyFont="1" applyFill="1" applyBorder="1" applyAlignment="1" applyProtection="1">
      <alignment horizontal="center" vertical="top"/>
      <protection locked="0"/>
    </xf>
    <xf numFmtId="0" fontId="37" fillId="21" borderId="50" xfId="0" applyFont="1" applyFill="1" applyBorder="1" applyAlignment="1" applyProtection="1">
      <alignment horizontal="center" vertical="top"/>
      <protection locked="0"/>
    </xf>
    <xf numFmtId="49" fontId="2" fillId="21" borderId="74" xfId="0" applyNumberFormat="1" applyFont="1" applyFill="1" applyBorder="1" applyAlignment="1" applyProtection="1">
      <alignment horizontal="right" vertical="center"/>
      <protection locked="0"/>
    </xf>
    <xf numFmtId="49" fontId="2" fillId="21" borderId="75" xfId="0" applyNumberFormat="1" applyFont="1" applyFill="1" applyBorder="1" applyAlignment="1" applyProtection="1">
      <alignment horizontal="left" vertical="center"/>
      <protection locked="0"/>
    </xf>
    <xf numFmtId="167" fontId="4" fillId="22" borderId="24" xfId="0" applyNumberFormat="1" applyFont="1" applyFill="1" applyBorder="1" applyAlignment="1" applyProtection="1">
      <alignment horizontal="right" vertical="center"/>
      <protection locked="0"/>
    </xf>
    <xf numFmtId="167" fontId="4" fillId="22" borderId="92" xfId="0" applyNumberFormat="1" applyFont="1" applyFill="1" applyBorder="1" applyAlignment="1" applyProtection="1">
      <alignment horizontal="right" vertical="center"/>
      <protection locked="0"/>
    </xf>
    <xf numFmtId="167" fontId="4" fillId="22" borderId="22" xfId="0" applyNumberFormat="1" applyFont="1" applyFill="1" applyBorder="1" applyAlignment="1" applyProtection="1">
      <alignment horizontal="right" vertical="center"/>
      <protection locked="0"/>
    </xf>
    <xf numFmtId="49" fontId="3" fillId="21" borderId="93" xfId="0" applyNumberFormat="1" applyFont="1" applyFill="1" applyBorder="1" applyAlignment="1" applyProtection="1">
      <alignment vertical="center"/>
      <protection locked="0"/>
    </xf>
    <xf numFmtId="167" fontId="9" fillId="22" borderId="42" xfId="0" applyNumberFormat="1" applyFont="1" applyFill="1" applyBorder="1" applyAlignment="1" applyProtection="1">
      <alignment horizontal="right" vertical="center"/>
      <protection locked="0"/>
    </xf>
    <xf numFmtId="167" fontId="9" fillId="22" borderId="41" xfId="0" applyNumberFormat="1" applyFont="1" applyFill="1" applyBorder="1" applyAlignment="1" applyProtection="1">
      <alignment horizontal="right" vertical="center"/>
      <protection locked="0"/>
    </xf>
    <xf numFmtId="170" fontId="3" fillId="18" borderId="0" xfId="0" applyNumberFormat="1" applyFont="1" applyFill="1" applyAlignment="1" applyProtection="1">
      <alignment vertical="center"/>
      <protection hidden="1"/>
    </xf>
    <xf numFmtId="0" fontId="37" fillId="21" borderId="48" xfId="0" applyFont="1" applyFill="1" applyBorder="1" applyAlignment="1" applyProtection="1">
      <alignment horizontal="center" vertical="top"/>
      <protection locked="0"/>
    </xf>
    <xf numFmtId="49" fontId="3" fillId="21" borderId="88" xfId="0" applyNumberFormat="1" applyFont="1" applyFill="1" applyBorder="1" applyAlignment="1" applyProtection="1">
      <alignment vertical="center"/>
      <protection locked="0"/>
    </xf>
    <xf numFmtId="49" fontId="3" fillId="21" borderId="103" xfId="0" applyNumberFormat="1" applyFont="1" applyFill="1" applyBorder="1" applyAlignment="1" applyProtection="1">
      <alignment horizontal="left" vertical="center"/>
      <protection locked="0"/>
    </xf>
    <xf numFmtId="49" fontId="3" fillId="21" borderId="103" xfId="0" applyNumberFormat="1" applyFont="1" applyFill="1" applyBorder="1" applyAlignment="1" applyProtection="1">
      <alignment horizontal="right" vertical="center"/>
      <protection locked="0"/>
    </xf>
    <xf numFmtId="49" fontId="3" fillId="21" borderId="104" xfId="0" applyNumberFormat="1" applyFont="1" applyFill="1" applyBorder="1" applyAlignment="1" applyProtection="1">
      <alignment horizontal="left" vertical="center"/>
      <protection locked="0"/>
    </xf>
    <xf numFmtId="167" fontId="9" fillId="22" borderId="105" xfId="0" applyNumberFormat="1" applyFont="1" applyFill="1" applyBorder="1" applyAlignment="1" applyProtection="1">
      <alignment horizontal="right" vertical="center"/>
      <protection locked="0"/>
    </xf>
    <xf numFmtId="167" fontId="9" fillId="22" borderId="106" xfId="0" applyNumberFormat="1" applyFont="1" applyFill="1" applyBorder="1" applyAlignment="1" applyProtection="1">
      <alignment horizontal="right" vertical="center"/>
      <protection locked="0"/>
    </xf>
    <xf numFmtId="167" fontId="9" fillId="22" borderId="107" xfId="0" applyNumberFormat="1" applyFont="1" applyFill="1" applyBorder="1" applyAlignment="1" applyProtection="1">
      <alignment horizontal="right" vertical="center"/>
      <protection locked="0"/>
    </xf>
    <xf numFmtId="169" fontId="3" fillId="18" borderId="0" xfId="0" applyNumberFormat="1" applyFont="1" applyFill="1" applyAlignment="1" applyProtection="1">
      <alignment vertical="center"/>
      <protection hidden="1"/>
    </xf>
    <xf numFmtId="167" fontId="9" fillId="22" borderId="31" xfId="0" applyNumberFormat="1" applyFont="1" applyFill="1" applyBorder="1" applyAlignment="1" applyProtection="1">
      <alignment horizontal="right" vertical="center"/>
      <protection locked="0"/>
    </xf>
    <xf numFmtId="167" fontId="9" fillId="22" borderId="58" xfId="0" applyNumberFormat="1" applyFont="1" applyFill="1" applyBorder="1" applyAlignment="1" applyProtection="1">
      <alignment horizontal="right" vertical="center"/>
      <protection locked="0"/>
    </xf>
    <xf numFmtId="167" fontId="9" fillId="22" borderId="108" xfId="29" applyNumberFormat="1" applyFont="1" applyFill="1" applyBorder="1" applyAlignment="1" applyProtection="1">
      <alignment horizontal="right" vertical="center"/>
      <protection locked="0"/>
    </xf>
    <xf numFmtId="167" fontId="9" fillId="22" borderId="109" xfId="29" applyNumberFormat="1" applyFont="1" applyFill="1" applyBorder="1" applyAlignment="1" applyProtection="1">
      <alignment horizontal="right" vertical="center"/>
      <protection locked="0"/>
    </xf>
    <xf numFmtId="167" fontId="9" fillId="22" borderId="110" xfId="29" applyNumberFormat="1" applyFont="1" applyFill="1" applyBorder="1" applyAlignment="1" applyProtection="1">
      <alignment horizontal="right" vertical="center"/>
      <protection locked="0"/>
    </xf>
    <xf numFmtId="167" fontId="3" fillId="18" borderId="0" xfId="0" applyNumberFormat="1" applyFont="1" applyFill="1" applyAlignment="1" applyProtection="1">
      <alignment vertical="center"/>
      <protection hidden="1"/>
    </xf>
    <xf numFmtId="49" fontId="2" fillId="21" borderId="111" xfId="0" applyNumberFormat="1" applyFont="1" applyFill="1" applyBorder="1" applyAlignment="1" applyProtection="1">
      <alignment vertical="center"/>
      <protection locked="0"/>
    </xf>
    <xf numFmtId="49" fontId="2" fillId="21" borderId="79" xfId="0" applyNumberFormat="1" applyFont="1" applyFill="1" applyBorder="1" applyAlignment="1" applyProtection="1">
      <alignment horizontal="right" vertical="center"/>
      <protection locked="0"/>
    </xf>
    <xf numFmtId="49" fontId="2" fillId="21" borderId="80" xfId="0" applyNumberFormat="1" applyFont="1" applyFill="1" applyBorder="1" applyAlignment="1" applyProtection="1">
      <alignment horizontal="left" vertical="center"/>
      <protection locked="0"/>
    </xf>
    <xf numFmtId="165" fontId="4" fillId="22" borderId="81" xfId="0" applyNumberFormat="1" applyFont="1" applyFill="1" applyBorder="1" applyAlignment="1" applyProtection="1">
      <alignment horizontal="right" vertical="center"/>
      <protection locked="0"/>
    </xf>
    <xf numFmtId="165" fontId="4" fillId="22" borderId="112" xfId="0" applyNumberFormat="1" applyFont="1" applyFill="1" applyBorder="1" applyAlignment="1" applyProtection="1">
      <alignment horizontal="right" vertical="center"/>
      <protection locked="0"/>
    </xf>
    <xf numFmtId="165" fontId="4" fillId="22" borderId="83" xfId="0" applyNumberFormat="1" applyFont="1" applyFill="1" applyBorder="1" applyAlignment="1" applyProtection="1">
      <alignment horizontal="right" vertical="center"/>
      <protection locked="0"/>
    </xf>
    <xf numFmtId="49" fontId="3" fillId="21" borderId="113" xfId="0" applyNumberFormat="1" applyFont="1" applyFill="1" applyBorder="1" applyAlignment="1" applyProtection="1">
      <alignment vertical="center"/>
      <protection locked="0"/>
    </xf>
    <xf numFmtId="165" fontId="9" fillId="22" borderId="114" xfId="0" applyNumberFormat="1" applyFont="1" applyFill="1" applyBorder="1" applyAlignment="1" applyProtection="1">
      <alignment horizontal="right" vertical="center"/>
      <protection locked="0"/>
    </xf>
    <xf numFmtId="165" fontId="9" fillId="22" borderId="115" xfId="0" applyNumberFormat="1" applyFont="1" applyFill="1" applyBorder="1" applyAlignment="1" applyProtection="1">
      <alignment horizontal="right" vertical="center"/>
      <protection locked="0"/>
    </xf>
    <xf numFmtId="49" fontId="3" fillId="21" borderId="116" xfId="0" applyNumberFormat="1" applyFont="1" applyFill="1" applyBorder="1" applyAlignment="1" applyProtection="1">
      <alignment vertical="center"/>
      <protection locked="0"/>
    </xf>
    <xf numFmtId="49" fontId="3" fillId="21" borderId="94" xfId="0" applyNumberFormat="1" applyFont="1" applyFill="1" applyBorder="1" applyAlignment="1" applyProtection="1">
      <alignment vertical="center"/>
      <protection locked="0"/>
    </xf>
    <xf numFmtId="49" fontId="3" fillId="21" borderId="95" xfId="0" applyNumberFormat="1" applyFont="1" applyFill="1" applyBorder="1" applyAlignment="1" applyProtection="1">
      <alignment horizontal="left" vertical="center"/>
      <protection locked="0"/>
    </xf>
    <xf numFmtId="49" fontId="3" fillId="21" borderId="95" xfId="0" applyNumberFormat="1" applyFont="1" applyFill="1" applyBorder="1" applyAlignment="1" applyProtection="1">
      <alignment horizontal="right" vertical="center"/>
      <protection locked="0"/>
    </xf>
    <xf numFmtId="49" fontId="3" fillId="21" borderId="96" xfId="0" applyNumberFormat="1" applyFont="1" applyFill="1" applyBorder="1" applyAlignment="1" applyProtection="1">
      <alignment horizontal="left" vertical="center"/>
      <protection locked="0"/>
    </xf>
    <xf numFmtId="165" fontId="9" fillId="22" borderId="97" xfId="0" applyNumberFormat="1" applyFont="1" applyFill="1" applyBorder="1" applyAlignment="1" applyProtection="1">
      <alignment horizontal="right" vertical="center"/>
      <protection locked="0"/>
    </xf>
    <xf numFmtId="165" fontId="9" fillId="22" borderId="99" xfId="0" applyNumberFormat="1" applyFont="1" applyFill="1" applyBorder="1" applyAlignment="1" applyProtection="1">
      <alignment horizontal="right" vertical="center"/>
      <protection locked="0"/>
    </xf>
    <xf numFmtId="49" fontId="3" fillId="21" borderId="117" xfId="0" applyNumberFormat="1" applyFont="1" applyFill="1" applyBorder="1" applyAlignment="1" applyProtection="1">
      <alignment vertical="center"/>
      <protection locked="0"/>
    </xf>
    <xf numFmtId="165" fontId="9" fillId="22" borderId="41" xfId="0" applyNumberFormat="1" applyFont="1" applyFill="1" applyBorder="1" applyAlignment="1" applyProtection="1">
      <alignment horizontal="right" vertical="center"/>
      <protection locked="0"/>
    </xf>
    <xf numFmtId="165" fontId="9" fillId="22" borderId="42" xfId="0" applyNumberFormat="1" applyFont="1" applyFill="1" applyBorder="1" applyAlignment="1" applyProtection="1">
      <alignment horizontal="right" vertical="center"/>
      <protection locked="0"/>
    </xf>
    <xf numFmtId="165" fontId="3" fillId="18" borderId="0" xfId="0" applyNumberFormat="1" applyFont="1" applyFill="1" applyAlignment="1" applyProtection="1">
      <alignment vertical="center"/>
      <protection hidden="1"/>
    </xf>
    <xf numFmtId="0" fontId="37" fillId="21" borderId="49" xfId="0" applyFont="1" applyFill="1" applyBorder="1" applyAlignment="1" applyProtection="1">
      <alignment horizontal="center" vertical="top"/>
      <protection locked="0"/>
    </xf>
    <xf numFmtId="49" fontId="3" fillId="21" borderId="118" xfId="0" applyNumberFormat="1" applyFont="1" applyFill="1" applyBorder="1" applyAlignment="1" applyProtection="1">
      <alignment vertical="center"/>
      <protection locked="0"/>
    </xf>
    <xf numFmtId="49" fontId="3" fillId="21" borderId="119" xfId="0" applyNumberFormat="1" applyFont="1" applyFill="1" applyBorder="1" applyAlignment="1" applyProtection="1">
      <alignment horizontal="left" vertical="center"/>
      <protection locked="0"/>
    </xf>
    <xf numFmtId="49" fontId="3" fillId="21" borderId="119" xfId="0" applyNumberFormat="1" applyFont="1" applyFill="1" applyBorder="1" applyAlignment="1" applyProtection="1">
      <alignment horizontal="right" vertical="center"/>
      <protection locked="0"/>
    </xf>
    <xf numFmtId="49" fontId="3" fillId="21" borderId="120" xfId="0" applyNumberFormat="1" applyFont="1" applyFill="1" applyBorder="1" applyAlignment="1" applyProtection="1">
      <alignment horizontal="left" vertical="center"/>
      <protection locked="0"/>
    </xf>
    <xf numFmtId="168" fontId="9" fillId="22" borderId="105" xfId="0" applyNumberFormat="1" applyFont="1" applyFill="1" applyBorder="1" applyAlignment="1" applyProtection="1">
      <alignment horizontal="right" vertical="center"/>
      <protection locked="0"/>
    </xf>
    <xf numFmtId="168" fontId="9" fillId="22" borderId="106" xfId="0" applyNumberFormat="1" applyFont="1" applyFill="1" applyBorder="1" applyAlignment="1" applyProtection="1">
      <alignment horizontal="right" vertical="center"/>
      <protection locked="0"/>
    </xf>
    <xf numFmtId="168" fontId="9" fillId="22" borderId="121" xfId="0" applyNumberFormat="1" applyFont="1" applyFill="1" applyBorder="1" applyAlignment="1" applyProtection="1">
      <alignment horizontal="right" vertical="center"/>
      <protection locked="0"/>
    </xf>
    <xf numFmtId="168" fontId="9" fillId="22" borderId="62" xfId="0" applyNumberFormat="1" applyFont="1" applyFill="1" applyBorder="1" applyAlignment="1" applyProtection="1">
      <alignment horizontal="right" vertical="center"/>
      <protection locked="0"/>
    </xf>
    <xf numFmtId="168" fontId="9" fillId="22" borderId="59" xfId="0" applyNumberFormat="1" applyFont="1" applyFill="1" applyBorder="1" applyAlignment="1" applyProtection="1">
      <alignment horizontal="right" vertical="center"/>
      <protection locked="0"/>
    </xf>
    <xf numFmtId="168" fontId="9" fillId="22" borderId="64" xfId="0" applyNumberFormat="1" applyFont="1" applyFill="1" applyBorder="1" applyAlignment="1" applyProtection="1">
      <alignment horizontal="right" vertical="center"/>
      <protection locked="0"/>
    </xf>
    <xf numFmtId="0" fontId="0" fillId="21" borderId="54" xfId="0" applyFill="1" applyBorder="1" applyAlignment="1">
      <alignment horizontal="left" vertical="center"/>
    </xf>
    <xf numFmtId="168" fontId="9" fillId="22" borderId="55" xfId="0" applyNumberFormat="1" applyFont="1" applyFill="1" applyBorder="1" applyAlignment="1" applyProtection="1">
      <alignment horizontal="right" vertical="center"/>
      <protection locked="0"/>
    </xf>
    <xf numFmtId="168" fontId="9" fillId="22" borderId="52" xfId="0" applyNumberFormat="1" applyFont="1" applyFill="1" applyBorder="1" applyAlignment="1" applyProtection="1">
      <alignment horizontal="right" vertical="center"/>
      <protection locked="0"/>
    </xf>
    <xf numFmtId="168" fontId="9" fillId="22" borderId="57" xfId="0" applyNumberFormat="1" applyFont="1" applyFill="1" applyBorder="1" applyAlignment="1" applyProtection="1">
      <alignment horizontal="right" vertical="center"/>
      <protection locked="0"/>
    </xf>
    <xf numFmtId="49" fontId="3" fillId="21" borderId="60" xfId="0" applyNumberFormat="1" applyFont="1" applyFill="1" applyBorder="1" applyAlignment="1" applyProtection="1">
      <alignment horizontal="left" vertical="center" wrapText="1"/>
      <protection locked="0"/>
    </xf>
    <xf numFmtId="168" fontId="9" fillId="22" borderId="31" xfId="0" applyNumberFormat="1" applyFont="1" applyFill="1" applyBorder="1" applyAlignment="1" applyProtection="1">
      <alignment horizontal="right" vertical="center"/>
      <protection locked="0"/>
    </xf>
    <xf numFmtId="168" fontId="9" fillId="22" borderId="58" xfId="0" applyNumberFormat="1" applyFont="1" applyFill="1" applyBorder="1" applyAlignment="1" applyProtection="1">
      <alignment horizontal="right" vertical="center"/>
      <protection locked="0"/>
    </xf>
    <xf numFmtId="168" fontId="9" fillId="22" borderId="33" xfId="0" applyNumberFormat="1" applyFont="1" applyFill="1" applyBorder="1" applyAlignment="1" applyProtection="1">
      <alignment horizontal="right" vertical="center"/>
      <protection locked="0"/>
    </xf>
    <xf numFmtId="168" fontId="9" fillId="22" borderId="41" xfId="0" applyNumberFormat="1" applyFont="1" applyFill="1" applyBorder="1" applyAlignment="1" applyProtection="1">
      <alignment horizontal="right" vertical="center"/>
      <protection locked="0"/>
    </xf>
    <xf numFmtId="168" fontId="9" fillId="22" borderId="102" xfId="0" applyNumberFormat="1" applyFont="1" applyFill="1" applyBorder="1" applyAlignment="1" applyProtection="1">
      <alignment horizontal="right" vertical="center"/>
      <protection locked="0"/>
    </xf>
    <xf numFmtId="168" fontId="9" fillId="22" borderId="60" xfId="0" applyNumberFormat="1" applyFont="1" applyFill="1" applyBorder="1" applyAlignment="1" applyProtection="1">
      <alignment horizontal="right" vertical="center"/>
      <protection locked="0"/>
    </xf>
    <xf numFmtId="168" fontId="9" fillId="22" borderId="29" xfId="0" applyNumberFormat="1" applyFont="1" applyFill="1" applyBorder="1" applyAlignment="1" applyProtection="1">
      <alignment horizontal="right" vertical="center"/>
      <protection locked="0"/>
    </xf>
    <xf numFmtId="167" fontId="9" fillId="22" borderId="114" xfId="0" applyNumberFormat="1" applyFont="1" applyFill="1" applyBorder="1" applyAlignment="1" applyProtection="1">
      <alignment horizontal="right" vertical="center"/>
      <protection locked="0"/>
    </xf>
    <xf numFmtId="167" fontId="9" fillId="22" borderId="123" xfId="0" applyNumberFormat="1" applyFont="1" applyFill="1" applyBorder="1" applyAlignment="1" applyProtection="1">
      <alignment horizontal="right" vertical="center"/>
      <protection locked="0"/>
    </xf>
    <xf numFmtId="167" fontId="9" fillId="22" borderId="103" xfId="0" applyNumberFormat="1" applyFont="1" applyFill="1" applyBorder="1" applyAlignment="1" applyProtection="1">
      <alignment horizontal="right" vertical="center"/>
      <protection locked="0"/>
    </xf>
    <xf numFmtId="49" fontId="3" fillId="21" borderId="124" xfId="0" applyNumberFormat="1" applyFont="1" applyFill="1" applyBorder="1" applyAlignment="1" applyProtection="1">
      <alignment vertical="center"/>
      <protection locked="0"/>
    </xf>
    <xf numFmtId="166" fontId="9" fillId="22" borderId="108" xfId="0" applyNumberFormat="1" applyFont="1" applyFill="1" applyBorder="1" applyAlignment="1" applyProtection="1">
      <alignment horizontal="right" vertical="center"/>
      <protection locked="0"/>
    </xf>
    <xf numFmtId="166" fontId="9" fillId="22" borderId="109" xfId="0" applyNumberFormat="1" applyFont="1" applyFill="1" applyBorder="1" applyAlignment="1" applyProtection="1">
      <alignment horizontal="right" vertical="center"/>
      <protection locked="0"/>
    </xf>
    <xf numFmtId="166" fontId="9" fillId="22" borderId="125" xfId="0" applyNumberFormat="1" applyFont="1" applyFill="1" applyBorder="1" applyAlignment="1" applyProtection="1">
      <alignment horizontal="right" vertical="center"/>
      <protection locked="0"/>
    </xf>
    <xf numFmtId="165" fontId="4" fillId="22" borderId="24" xfId="0" applyNumberFormat="1" applyFont="1" applyFill="1" applyBorder="1" applyAlignment="1" applyProtection="1">
      <alignment horizontal="right" vertical="center"/>
      <protection locked="0"/>
    </xf>
    <xf numFmtId="165" fontId="9" fillId="22" borderId="108" xfId="0" applyNumberFormat="1" applyFont="1" applyFill="1" applyBorder="1" applyAlignment="1" applyProtection="1">
      <alignment horizontal="right" vertical="center"/>
      <protection locked="0"/>
    </xf>
    <xf numFmtId="0" fontId="5" fillId="0" borderId="0" xfId="0" quotePrefix="1" applyFont="1" applyAlignment="1" applyProtection="1">
      <alignment vertical="center"/>
      <protection locked="0"/>
    </xf>
    <xf numFmtId="49" fontId="2" fillId="21" borderId="111" xfId="0" applyNumberFormat="1" applyFont="1" applyFill="1" applyBorder="1" applyAlignment="1" applyProtection="1">
      <alignment horizontal="centerContinuous" vertical="center"/>
      <protection locked="0"/>
    </xf>
    <xf numFmtId="49" fontId="2" fillId="21" borderId="79" xfId="0" applyNumberFormat="1" applyFont="1" applyFill="1" applyBorder="1" applyAlignment="1" applyProtection="1">
      <alignment horizontal="centerContinuous" vertical="center"/>
      <protection locked="0"/>
    </xf>
    <xf numFmtId="49" fontId="4" fillId="21" borderId="53" xfId="0" applyNumberFormat="1" applyFont="1" applyFill="1" applyBorder="1" applyAlignment="1" applyProtection="1">
      <alignment horizontal="left" vertical="center"/>
      <protection locked="0"/>
    </xf>
    <xf numFmtId="49" fontId="2" fillId="21" borderId="94" xfId="0" applyNumberFormat="1" applyFont="1" applyFill="1" applyBorder="1" applyAlignment="1" applyProtection="1">
      <alignment vertical="center"/>
      <protection locked="0"/>
    </xf>
    <xf numFmtId="49" fontId="2" fillId="21" borderId="95" xfId="0" applyNumberFormat="1" applyFont="1" applyFill="1" applyBorder="1" applyAlignment="1" applyProtection="1">
      <alignment horizontal="left" vertical="center"/>
      <protection locked="0"/>
    </xf>
    <xf numFmtId="49" fontId="2" fillId="21" borderId="95" xfId="0" applyNumberFormat="1" applyFont="1" applyFill="1" applyBorder="1" applyAlignment="1" applyProtection="1">
      <alignment horizontal="right" vertical="center"/>
      <protection locked="0"/>
    </xf>
    <xf numFmtId="49" fontId="2" fillId="21" borderId="96" xfId="0" applyNumberFormat="1" applyFont="1" applyFill="1" applyBorder="1" applyAlignment="1" applyProtection="1">
      <alignment horizontal="left" vertical="center"/>
      <protection locked="0"/>
    </xf>
    <xf numFmtId="49" fontId="2" fillId="21" borderId="54" xfId="0" applyNumberFormat="1" applyFont="1" applyFill="1" applyBorder="1" applyAlignment="1" applyProtection="1">
      <alignment horizontal="left" vertical="center"/>
      <protection locked="0"/>
    </xf>
    <xf numFmtId="49" fontId="2" fillId="21" borderId="61" xfId="0" applyNumberFormat="1" applyFont="1" applyFill="1" applyBorder="1" applyAlignment="1" applyProtection="1">
      <alignment horizontal="left" vertical="center"/>
      <protection locked="0"/>
    </xf>
    <xf numFmtId="49" fontId="2" fillId="21" borderId="65" xfId="0" applyNumberFormat="1" applyFont="1" applyFill="1" applyBorder="1" applyAlignment="1" applyProtection="1">
      <alignment vertical="center"/>
      <protection locked="0"/>
    </xf>
    <xf numFmtId="49" fontId="2" fillId="21" borderId="39" xfId="0" applyNumberFormat="1" applyFont="1" applyFill="1" applyBorder="1" applyAlignment="1" applyProtection="1">
      <alignment horizontal="right" vertical="center"/>
      <protection locked="0"/>
    </xf>
    <xf numFmtId="49" fontId="2" fillId="21" borderId="40" xfId="0" applyNumberFormat="1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0" fillId="0" borderId="0" xfId="0" applyFont="1"/>
    <xf numFmtId="0" fontId="46" fillId="0" borderId="0" xfId="0" applyFont="1"/>
    <xf numFmtId="49" fontId="2" fillId="21" borderId="79" xfId="0" applyNumberFormat="1" applyFont="1" applyFill="1" applyBorder="1" applyAlignment="1" applyProtection="1">
      <alignment horizontal="centerContinuous" vertical="center" wrapText="1"/>
      <protection locked="0"/>
    </xf>
    <xf numFmtId="0" fontId="38" fillId="21" borderId="79" xfId="0" applyFont="1" applyFill="1" applyBorder="1" applyAlignment="1" applyProtection="1">
      <alignment horizontal="centerContinuous" vertical="center"/>
      <protection locked="0"/>
    </xf>
    <xf numFmtId="49" fontId="2" fillId="21" borderId="65" xfId="0" applyNumberFormat="1" applyFont="1" applyFill="1" applyBorder="1" applyAlignment="1" applyProtection="1">
      <alignment horizontal="centerContinuous" vertical="center"/>
      <protection locked="0"/>
    </xf>
    <xf numFmtId="49" fontId="2" fillId="21" borderId="13" xfId="0" applyNumberFormat="1" applyFont="1" applyFill="1" applyBorder="1" applyAlignment="1" applyProtection="1">
      <alignment horizontal="centerContinuous" vertical="center"/>
      <protection locked="0"/>
    </xf>
    <xf numFmtId="49" fontId="2" fillId="21" borderId="113" xfId="0" applyNumberFormat="1" applyFont="1" applyFill="1" applyBorder="1" applyAlignment="1" applyProtection="1">
      <alignment vertical="center"/>
      <protection locked="0"/>
    </xf>
    <xf numFmtId="49" fontId="2" fillId="21" borderId="103" xfId="0" applyNumberFormat="1" applyFont="1" applyFill="1" applyBorder="1" applyAlignment="1" applyProtection="1">
      <alignment horizontal="left" vertical="center"/>
      <protection locked="0"/>
    </xf>
    <xf numFmtId="49" fontId="2" fillId="21" borderId="103" xfId="0" applyNumberFormat="1" applyFont="1" applyFill="1" applyBorder="1" applyAlignment="1" applyProtection="1">
      <alignment horizontal="right" vertical="center"/>
      <protection locked="0"/>
    </xf>
    <xf numFmtId="49" fontId="2" fillId="21" borderId="104" xfId="0" applyNumberFormat="1" applyFont="1" applyFill="1" applyBorder="1" applyAlignment="1" applyProtection="1">
      <alignment horizontal="left" vertical="center"/>
      <protection locked="0"/>
    </xf>
    <xf numFmtId="168" fontId="4" fillId="22" borderId="114" xfId="0" applyNumberFormat="1" applyFont="1" applyFill="1" applyBorder="1" applyAlignment="1" applyProtection="1">
      <alignment horizontal="right" vertical="center"/>
      <protection locked="0"/>
    </xf>
    <xf numFmtId="168" fontId="4" fillId="22" borderId="123" xfId="0" applyNumberFormat="1" applyFont="1" applyFill="1" applyBorder="1" applyAlignment="1" applyProtection="1">
      <alignment horizontal="right" vertical="center"/>
      <protection locked="0"/>
    </xf>
    <xf numFmtId="49" fontId="3" fillId="21" borderId="126" xfId="0" applyNumberFormat="1" applyFont="1" applyFill="1" applyBorder="1" applyAlignment="1" applyProtection="1">
      <alignment vertical="center"/>
      <protection locked="0"/>
    </xf>
    <xf numFmtId="49" fontId="3" fillId="21" borderId="125" xfId="0" applyNumberFormat="1" applyFont="1" applyFill="1" applyBorder="1" applyAlignment="1" applyProtection="1">
      <alignment horizontal="left" vertical="center"/>
      <protection locked="0"/>
    </xf>
    <xf numFmtId="49" fontId="3" fillId="21" borderId="125" xfId="0" applyNumberFormat="1" applyFont="1" applyFill="1" applyBorder="1" applyAlignment="1" applyProtection="1">
      <alignment horizontal="right" vertical="center"/>
      <protection locked="0"/>
    </xf>
    <xf numFmtId="49" fontId="3" fillId="21" borderId="127" xfId="0" applyNumberFormat="1" applyFont="1" applyFill="1" applyBorder="1" applyAlignment="1" applyProtection="1">
      <alignment horizontal="left" vertical="center"/>
      <protection locked="0"/>
    </xf>
    <xf numFmtId="168" fontId="9" fillId="22" borderId="108" xfId="0" applyNumberFormat="1" applyFont="1" applyFill="1" applyBorder="1" applyAlignment="1" applyProtection="1">
      <alignment horizontal="right" vertical="center"/>
      <protection locked="0"/>
    </xf>
    <xf numFmtId="168" fontId="9" fillId="22" borderId="109" xfId="0" applyNumberFormat="1" applyFont="1" applyFill="1" applyBorder="1" applyAlignment="1" applyProtection="1">
      <alignment horizontal="right" vertical="center"/>
      <protection locked="0"/>
    </xf>
    <xf numFmtId="168" fontId="4" fillId="22" borderId="97" xfId="0" applyNumberFormat="1" applyFont="1" applyFill="1" applyBorder="1" applyAlignment="1" applyProtection="1">
      <alignment horizontal="right" vertical="center"/>
      <protection locked="0"/>
    </xf>
    <xf numFmtId="168" fontId="4" fillId="22" borderId="98" xfId="0" applyNumberFormat="1" applyFont="1" applyFill="1" applyBorder="1" applyAlignment="1" applyProtection="1">
      <alignment horizontal="right" vertical="center"/>
      <protection locked="0"/>
    </xf>
    <xf numFmtId="168" fontId="3" fillId="22" borderId="55" xfId="0" applyNumberFormat="1" applyFont="1" applyFill="1" applyBorder="1" applyAlignment="1" applyProtection="1">
      <alignment horizontal="right" vertical="center"/>
      <protection locked="0"/>
    </xf>
    <xf numFmtId="168" fontId="3" fillId="22" borderId="52" xfId="0" applyNumberFormat="1" applyFont="1" applyFill="1" applyBorder="1" applyAlignment="1" applyProtection="1">
      <alignment horizontal="right" vertical="center"/>
      <protection locked="0"/>
    </xf>
    <xf numFmtId="168" fontId="3" fillId="22" borderId="62" xfId="0" applyNumberFormat="1" applyFont="1" applyFill="1" applyBorder="1" applyAlignment="1" applyProtection="1">
      <alignment horizontal="right" vertical="center"/>
      <protection locked="0"/>
    </xf>
    <xf numFmtId="168" fontId="3" fillId="22" borderId="59" xfId="0" applyNumberFormat="1" applyFont="1" applyFill="1" applyBorder="1" applyAlignment="1" applyProtection="1">
      <alignment horizontal="right" vertical="center"/>
      <protection locked="0"/>
    </xf>
    <xf numFmtId="49" fontId="2" fillId="21" borderId="38" xfId="0" applyNumberFormat="1" applyFont="1" applyFill="1" applyBorder="1" applyAlignment="1" applyProtection="1">
      <alignment vertical="center"/>
      <protection locked="0"/>
    </xf>
    <xf numFmtId="168" fontId="4" fillId="22" borderId="41" xfId="0" applyNumberFormat="1" applyFont="1" applyFill="1" applyBorder="1" applyAlignment="1" applyProtection="1">
      <alignment horizontal="right" vertical="center"/>
      <protection locked="0"/>
    </xf>
    <xf numFmtId="168" fontId="4" fillId="22" borderId="102" xfId="0" applyNumberFormat="1" applyFont="1" applyFill="1" applyBorder="1" applyAlignment="1" applyProtection="1">
      <alignment horizontal="right" vertical="center"/>
      <protection locked="0"/>
    </xf>
    <xf numFmtId="168" fontId="4" fillId="21" borderId="70" xfId="0" applyNumberFormat="1" applyFont="1" applyFill="1" applyBorder="1" applyAlignment="1" applyProtection="1">
      <alignment horizontal="centerContinuous" vertical="center"/>
      <protection locked="0"/>
    </xf>
    <xf numFmtId="168" fontId="4" fillId="21" borderId="71" xfId="0" applyNumberFormat="1" applyFont="1" applyFill="1" applyBorder="1" applyAlignment="1" applyProtection="1">
      <alignment horizontal="centerContinuous" vertical="center"/>
      <protection locked="0"/>
    </xf>
    <xf numFmtId="0" fontId="40" fillId="0" borderId="0" xfId="0" applyFont="1"/>
    <xf numFmtId="0" fontId="4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hidden="1"/>
    </xf>
    <xf numFmtId="49" fontId="7" fillId="0" borderId="0" xfId="0" applyNumberFormat="1" applyFont="1" applyAlignment="1" applyProtection="1">
      <alignment vertical="center"/>
      <protection hidden="1"/>
    </xf>
    <xf numFmtId="49" fontId="8" fillId="0" borderId="0" xfId="0" applyNumberFormat="1" applyFont="1" applyAlignment="1" applyProtection="1">
      <alignment horizontal="right" vertical="center"/>
      <protection locked="0"/>
    </xf>
    <xf numFmtId="3" fontId="9" fillId="0" borderId="0" xfId="0" applyNumberFormat="1" applyFont="1"/>
    <xf numFmtId="0" fontId="9" fillId="0" borderId="0" xfId="0" applyFont="1"/>
    <xf numFmtId="3" fontId="9" fillId="0" borderId="0" xfId="0" applyNumberFormat="1" applyFont="1" applyAlignment="1">
      <alignment horizontal="right"/>
    </xf>
    <xf numFmtId="3" fontId="3" fillId="0" borderId="0" xfId="0" applyNumberFormat="1" applyFont="1"/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3" fillId="19" borderId="128" xfId="0" applyFont="1" applyFill="1" applyBorder="1" applyAlignment="1">
      <alignment horizontal="left" vertical="center" wrapText="1"/>
    </xf>
    <xf numFmtId="0" fontId="3" fillId="19" borderId="129" xfId="0" applyFont="1" applyFill="1" applyBorder="1" applyAlignment="1">
      <alignment horizontal="left"/>
    </xf>
    <xf numFmtId="0" fontId="3" fillId="19" borderId="130" xfId="0" applyFont="1" applyFill="1" applyBorder="1" applyAlignment="1">
      <alignment horizontal="left"/>
    </xf>
    <xf numFmtId="0" fontId="3" fillId="19" borderId="131" xfId="0" applyFont="1" applyFill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48" fillId="0" borderId="11" xfId="0" applyFont="1" applyBorder="1" applyAlignment="1">
      <alignment horizontal="left"/>
    </xf>
    <xf numFmtId="3" fontId="48" fillId="0" borderId="29" xfId="0" applyNumberFormat="1" applyFont="1" applyBorder="1" applyAlignment="1">
      <alignment horizontal="right"/>
    </xf>
    <xf numFmtId="0" fontId="48" fillId="0" borderId="129" xfId="0" applyFont="1" applyBorder="1" applyAlignment="1">
      <alignment horizontal="left"/>
    </xf>
    <xf numFmtId="3" fontId="48" fillId="0" borderId="132" xfId="0" applyNumberFormat="1" applyFont="1" applyBorder="1" applyAlignment="1">
      <alignment horizontal="right"/>
    </xf>
    <xf numFmtId="0" fontId="2" fillId="0" borderId="131" xfId="0" applyFont="1" applyBorder="1"/>
    <xf numFmtId="3" fontId="2" fillId="0" borderId="13" xfId="0" applyNumberFormat="1" applyFont="1" applyBorder="1"/>
    <xf numFmtId="0" fontId="37" fillId="19" borderId="0" xfId="0" applyFont="1" applyFill="1" applyAlignment="1" applyProtection="1">
      <alignment horizontal="center" vertical="top"/>
      <protection locked="0"/>
    </xf>
    <xf numFmtId="0" fontId="38" fillId="19" borderId="0" xfId="0" applyFont="1" applyFill="1" applyAlignment="1" applyProtection="1">
      <alignment horizontal="centerContinuous" vertical="center"/>
      <protection locked="0"/>
    </xf>
    <xf numFmtId="0" fontId="2" fillId="0" borderId="134" xfId="0" applyFont="1" applyBorder="1" applyAlignment="1">
      <alignment horizontal="center"/>
    </xf>
    <xf numFmtId="0" fontId="11" fillId="0" borderId="0" xfId="0" applyFont="1"/>
    <xf numFmtId="0" fontId="42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/>
    </xf>
    <xf numFmtId="167" fontId="4" fillId="22" borderId="76" xfId="0" applyNumberFormat="1" applyFont="1" applyFill="1" applyBorder="1" applyAlignment="1" applyProtection="1">
      <alignment horizontal="right" vertical="center"/>
      <protection locked="0"/>
    </xf>
    <xf numFmtId="170" fontId="4" fillId="19" borderId="0" xfId="0" applyNumberFormat="1" applyFont="1" applyFill="1" applyAlignment="1" applyProtection="1">
      <alignment horizontal="right" vertical="center"/>
      <protection locked="0"/>
    </xf>
    <xf numFmtId="164" fontId="9" fillId="19" borderId="0" xfId="0" applyNumberFormat="1" applyFont="1" applyFill="1" applyAlignment="1" applyProtection="1">
      <alignment horizontal="right" vertical="center"/>
      <protection locked="0"/>
    </xf>
    <xf numFmtId="167" fontId="9" fillId="22" borderId="102" xfId="0" applyNumberFormat="1" applyFont="1" applyFill="1" applyBorder="1" applyAlignment="1" applyProtection="1">
      <alignment horizontal="right" vertical="center"/>
      <protection locked="0"/>
    </xf>
    <xf numFmtId="165" fontId="9" fillId="22" borderId="53" xfId="0" applyNumberFormat="1" applyFont="1" applyFill="1" applyBorder="1" applyAlignment="1" applyProtection="1">
      <alignment horizontal="right" vertical="center"/>
      <protection locked="0"/>
    </xf>
    <xf numFmtId="168" fontId="4" fillId="22" borderId="103" xfId="0" applyNumberFormat="1" applyFont="1" applyFill="1" applyBorder="1" applyAlignment="1" applyProtection="1">
      <alignment horizontal="right" vertical="center"/>
      <protection locked="0"/>
    </xf>
    <xf numFmtId="168" fontId="9" fillId="22" borderId="125" xfId="0" applyNumberFormat="1" applyFont="1" applyFill="1" applyBorder="1" applyAlignment="1" applyProtection="1">
      <alignment horizontal="right" vertical="center"/>
      <protection locked="0"/>
    </xf>
    <xf numFmtId="168" fontId="4" fillId="22" borderId="95" xfId="0" applyNumberFormat="1" applyFont="1" applyFill="1" applyBorder="1" applyAlignment="1" applyProtection="1">
      <alignment horizontal="right" vertical="center"/>
      <protection locked="0"/>
    </xf>
    <xf numFmtId="168" fontId="3" fillId="22" borderId="53" xfId="0" applyNumberFormat="1" applyFont="1" applyFill="1" applyBorder="1" applyAlignment="1" applyProtection="1">
      <alignment horizontal="right" vertical="center"/>
      <protection locked="0"/>
    </xf>
    <xf numFmtId="168" fontId="3" fillId="22" borderId="60" xfId="0" applyNumberFormat="1" applyFont="1" applyFill="1" applyBorder="1" applyAlignment="1" applyProtection="1">
      <alignment horizontal="right" vertical="center"/>
      <protection locked="0"/>
    </xf>
    <xf numFmtId="168" fontId="4" fillId="22" borderId="39" xfId="0" applyNumberFormat="1" applyFont="1" applyFill="1" applyBorder="1" applyAlignment="1" applyProtection="1">
      <alignment horizontal="right" vertical="center"/>
      <protection locked="0"/>
    </xf>
    <xf numFmtId="49" fontId="2" fillId="21" borderId="81" xfId="0" applyNumberFormat="1" applyFont="1" applyFill="1" applyBorder="1" applyAlignment="1" applyProtection="1">
      <alignment horizontal="centerContinuous" vertical="center"/>
      <protection locked="0"/>
    </xf>
    <xf numFmtId="49" fontId="4" fillId="21" borderId="72" xfId="0" applyNumberFormat="1" applyFont="1" applyFill="1" applyBorder="1" applyAlignment="1" applyProtection="1">
      <alignment horizontal="centerContinuous" vertical="center"/>
      <protection locked="0"/>
    </xf>
    <xf numFmtId="168" fontId="3" fillId="22" borderId="43" xfId="0" applyNumberFormat="1" applyFont="1" applyFill="1" applyBorder="1" applyAlignment="1" applyProtection="1">
      <alignment horizontal="right" vertical="center"/>
      <protection locked="0"/>
    </xf>
    <xf numFmtId="168" fontId="3" fillId="22" borderId="41" xfId="0" applyNumberFormat="1" applyFont="1" applyFill="1" applyBorder="1" applyAlignment="1" applyProtection="1">
      <alignment horizontal="right" vertical="center"/>
      <protection locked="0"/>
    </xf>
    <xf numFmtId="49" fontId="4" fillId="21" borderId="87" xfId="0" applyNumberFormat="1" applyFont="1" applyFill="1" applyBorder="1" applyAlignment="1" applyProtection="1">
      <alignment horizontal="centerContinuous" vertical="center"/>
      <protection locked="0"/>
    </xf>
    <xf numFmtId="173" fontId="4" fillId="22" borderId="114" xfId="0" applyNumberFormat="1" applyFont="1" applyFill="1" applyBorder="1" applyAlignment="1" applyProtection="1">
      <alignment horizontal="right" vertical="center"/>
      <protection locked="0"/>
    </xf>
    <xf numFmtId="173" fontId="4" fillId="22" borderId="123" xfId="0" applyNumberFormat="1" applyFont="1" applyFill="1" applyBorder="1" applyAlignment="1" applyProtection="1">
      <alignment horizontal="right" vertical="center"/>
      <protection locked="0"/>
    </xf>
    <xf numFmtId="173" fontId="9" fillId="22" borderId="31" xfId="0" applyNumberFormat="1" applyFont="1" applyFill="1" applyBorder="1" applyAlignment="1" applyProtection="1">
      <alignment horizontal="right" vertical="center"/>
      <protection locked="0"/>
    </xf>
    <xf numFmtId="173" fontId="9" fillId="22" borderId="58" xfId="0" applyNumberFormat="1" applyFont="1" applyFill="1" applyBorder="1" applyAlignment="1" applyProtection="1">
      <alignment horizontal="right" vertical="center"/>
      <protection locked="0"/>
    </xf>
    <xf numFmtId="173" fontId="9" fillId="22" borderId="62" xfId="0" applyNumberFormat="1" applyFont="1" applyFill="1" applyBorder="1" applyAlignment="1" applyProtection="1">
      <alignment horizontal="right" vertical="center"/>
      <protection locked="0"/>
    </xf>
    <xf numFmtId="173" fontId="9" fillId="22" borderId="59" xfId="0" applyNumberFormat="1" applyFont="1" applyFill="1" applyBorder="1" applyAlignment="1" applyProtection="1">
      <alignment horizontal="right" vertical="center"/>
      <protection locked="0"/>
    </xf>
    <xf numFmtId="173" fontId="4" fillId="22" borderId="97" xfId="0" applyNumberFormat="1" applyFont="1" applyFill="1" applyBorder="1" applyAlignment="1" applyProtection="1">
      <alignment horizontal="right" vertical="center"/>
      <protection locked="0"/>
    </xf>
    <xf numFmtId="173" fontId="4" fillId="22" borderId="98" xfId="0" applyNumberFormat="1" applyFont="1" applyFill="1" applyBorder="1" applyAlignment="1" applyProtection="1">
      <alignment horizontal="right" vertical="center"/>
      <protection locked="0"/>
    </xf>
    <xf numFmtId="173" fontId="3" fillId="22" borderId="55" xfId="0" applyNumberFormat="1" applyFont="1" applyFill="1" applyBorder="1" applyAlignment="1" applyProtection="1">
      <alignment horizontal="right" vertical="center"/>
      <protection locked="0"/>
    </xf>
    <xf numFmtId="173" fontId="3" fillId="22" borderId="52" xfId="0" applyNumberFormat="1" applyFont="1" applyFill="1" applyBorder="1" applyAlignment="1" applyProtection="1">
      <alignment horizontal="right" vertical="center"/>
      <protection locked="0"/>
    </xf>
    <xf numFmtId="173" fontId="3" fillId="22" borderId="62" xfId="0" applyNumberFormat="1" applyFont="1" applyFill="1" applyBorder="1" applyAlignment="1" applyProtection="1">
      <alignment horizontal="right" vertical="center"/>
      <protection locked="0"/>
    </xf>
    <xf numFmtId="173" fontId="3" fillId="22" borderId="59" xfId="0" applyNumberFormat="1" applyFont="1" applyFill="1" applyBorder="1" applyAlignment="1" applyProtection="1">
      <alignment horizontal="right" vertical="center"/>
      <protection locked="0"/>
    </xf>
    <xf numFmtId="173" fontId="4" fillId="22" borderId="41" xfId="0" applyNumberFormat="1" applyFont="1" applyFill="1" applyBorder="1" applyAlignment="1" applyProtection="1">
      <alignment horizontal="right" vertical="center"/>
      <protection locked="0"/>
    </xf>
    <xf numFmtId="173" fontId="4" fillId="22" borderId="102" xfId="0" applyNumberFormat="1" applyFont="1" applyFill="1" applyBorder="1" applyAlignment="1" applyProtection="1">
      <alignment horizontal="right" vertical="center"/>
      <protection locked="0"/>
    </xf>
    <xf numFmtId="168" fontId="3" fillId="22" borderId="102" xfId="0" applyNumberFormat="1" applyFont="1" applyFill="1" applyBorder="1" applyAlignment="1" applyProtection="1">
      <alignment horizontal="right" vertical="center"/>
      <protection locked="0"/>
    </xf>
    <xf numFmtId="165" fontId="9" fillId="22" borderId="98" xfId="0" applyNumberFormat="1" applyFont="1" applyFill="1" applyBorder="1" applyAlignment="1" applyProtection="1">
      <alignment horizontal="right" vertical="center"/>
      <protection locked="0"/>
    </xf>
    <xf numFmtId="165" fontId="9" fillId="22" borderId="102" xfId="0" applyNumberFormat="1" applyFont="1" applyFill="1" applyBorder="1" applyAlignment="1" applyProtection="1">
      <alignment horizontal="right" vertical="center"/>
      <protection locked="0"/>
    </xf>
    <xf numFmtId="167" fontId="3" fillId="22" borderId="52" xfId="0" applyNumberFormat="1" applyFont="1" applyFill="1" applyBorder="1" applyAlignment="1" applyProtection="1">
      <alignment horizontal="right" vertical="center"/>
      <protection locked="0"/>
    </xf>
    <xf numFmtId="167" fontId="3" fillId="22" borderId="58" xfId="0" applyNumberFormat="1" applyFont="1" applyFill="1" applyBorder="1" applyAlignment="1" applyProtection="1">
      <alignment horizontal="right" vertical="center"/>
      <protection locked="0"/>
    </xf>
    <xf numFmtId="167" fontId="3" fillId="22" borderId="59" xfId="0" applyNumberFormat="1" applyFont="1" applyFill="1" applyBorder="1" applyAlignment="1" applyProtection="1">
      <alignment horizontal="right" vertical="center"/>
      <protection locked="0"/>
    </xf>
    <xf numFmtId="167" fontId="4" fillId="22" borderId="101" xfId="0" applyNumberFormat="1" applyFont="1" applyFill="1" applyBorder="1" applyAlignment="1" applyProtection="1">
      <alignment horizontal="right" vertical="center"/>
      <protection locked="0"/>
    </xf>
    <xf numFmtId="0" fontId="10" fillId="0" borderId="135" xfId="0" applyFont="1" applyBorder="1" applyProtection="1">
      <protection hidden="1"/>
    </xf>
    <xf numFmtId="0" fontId="38" fillId="21" borderId="81" xfId="0" applyFont="1" applyFill="1" applyBorder="1" applyAlignment="1" applyProtection="1">
      <alignment horizontal="centerContinuous" vertical="center"/>
      <protection locked="0"/>
    </xf>
    <xf numFmtId="49" fontId="2" fillId="21" borderId="72" xfId="0" applyNumberFormat="1" applyFont="1" applyFill="1" applyBorder="1" applyAlignment="1" applyProtection="1">
      <alignment horizontal="centerContinuous" vertical="center"/>
      <protection locked="0"/>
    </xf>
    <xf numFmtId="168" fontId="4" fillId="21" borderId="100" xfId="0" applyNumberFormat="1" applyFont="1" applyFill="1" applyBorder="1" applyAlignment="1" applyProtection="1">
      <alignment horizontal="centerContinuous" vertical="center"/>
      <protection locked="0"/>
    </xf>
    <xf numFmtId="0" fontId="38" fillId="21" borderId="84" xfId="0" applyFont="1" applyFill="1" applyBorder="1" applyAlignment="1" applyProtection="1">
      <alignment horizontal="centerContinuous" vertical="center"/>
      <protection locked="0"/>
    </xf>
    <xf numFmtId="49" fontId="2" fillId="21" borderId="86" xfId="0" applyNumberFormat="1" applyFont="1" applyFill="1" applyBorder="1" applyAlignment="1" applyProtection="1">
      <alignment horizontal="centerContinuous" vertical="center"/>
      <protection locked="0"/>
    </xf>
    <xf numFmtId="168" fontId="4" fillId="22" borderId="136" xfId="0" applyNumberFormat="1" applyFont="1" applyFill="1" applyBorder="1" applyAlignment="1" applyProtection="1">
      <alignment horizontal="right" vertical="center"/>
      <protection locked="0"/>
    </xf>
    <xf numFmtId="168" fontId="9" fillId="22" borderId="137" xfId="0" applyNumberFormat="1" applyFont="1" applyFill="1" applyBorder="1" applyAlignment="1" applyProtection="1">
      <alignment horizontal="right" vertical="center"/>
      <protection locked="0"/>
    </xf>
    <xf numFmtId="168" fontId="4" fillId="22" borderId="138" xfId="0" applyNumberFormat="1" applyFont="1" applyFill="1" applyBorder="1" applyAlignment="1" applyProtection="1">
      <alignment horizontal="right" vertical="center"/>
      <protection locked="0"/>
    </xf>
    <xf numFmtId="168" fontId="3" fillId="22" borderId="57" xfId="0" applyNumberFormat="1" applyFont="1" applyFill="1" applyBorder="1" applyAlignment="1" applyProtection="1">
      <alignment horizontal="right" vertical="center"/>
      <protection locked="0"/>
    </xf>
    <xf numFmtId="168" fontId="4" fillId="21" borderId="86" xfId="0" applyNumberFormat="1" applyFont="1" applyFill="1" applyBorder="1" applyAlignment="1" applyProtection="1">
      <alignment horizontal="centerContinuous" vertical="center"/>
      <protection locked="0"/>
    </xf>
    <xf numFmtId="49" fontId="4" fillId="21" borderId="86" xfId="0" applyNumberFormat="1" applyFont="1" applyFill="1" applyBorder="1" applyAlignment="1" applyProtection="1">
      <alignment horizontal="centerContinuous" vertical="center"/>
      <protection locked="0"/>
    </xf>
    <xf numFmtId="165" fontId="4" fillId="22" borderId="84" xfId="0" applyNumberFormat="1" applyFont="1" applyFill="1" applyBorder="1" applyAlignment="1" applyProtection="1">
      <alignment horizontal="right" vertical="center"/>
      <protection locked="0"/>
    </xf>
    <xf numFmtId="167" fontId="4" fillId="22" borderId="140" xfId="0" applyNumberFormat="1" applyFont="1" applyFill="1" applyBorder="1" applyAlignment="1" applyProtection="1">
      <alignment horizontal="right" vertical="center"/>
      <protection locked="0"/>
    </xf>
    <xf numFmtId="167" fontId="3" fillId="22" borderId="57" xfId="0" applyNumberFormat="1" applyFont="1" applyFill="1" applyBorder="1" applyAlignment="1" applyProtection="1">
      <alignment horizontal="right" vertical="center"/>
      <protection locked="0"/>
    </xf>
    <xf numFmtId="167" fontId="3" fillId="22" borderId="33" xfId="0" applyNumberFormat="1" applyFont="1" applyFill="1" applyBorder="1" applyAlignment="1" applyProtection="1">
      <alignment horizontal="right" vertical="center"/>
      <protection locked="0"/>
    </xf>
    <xf numFmtId="167" fontId="3" fillId="22" borderId="64" xfId="0" applyNumberFormat="1" applyFont="1" applyFill="1" applyBorder="1" applyAlignment="1" applyProtection="1">
      <alignment horizontal="right" vertical="center"/>
      <protection locked="0"/>
    </xf>
    <xf numFmtId="167" fontId="4" fillId="22" borderId="68" xfId="0" applyNumberFormat="1" applyFont="1" applyFill="1" applyBorder="1" applyAlignment="1" applyProtection="1">
      <alignment horizontal="right" vertical="center"/>
      <protection locked="0"/>
    </xf>
    <xf numFmtId="165" fontId="2" fillId="22" borderId="102" xfId="0" applyNumberFormat="1" applyFont="1" applyFill="1" applyBorder="1" applyAlignment="1" applyProtection="1">
      <alignment horizontal="right" vertical="center"/>
      <protection locked="0"/>
    </xf>
    <xf numFmtId="0" fontId="37" fillId="21" borderId="142" xfId="0" applyFont="1" applyFill="1" applyBorder="1" applyAlignment="1" applyProtection="1">
      <alignment horizontal="center" vertical="top"/>
      <protection locked="0"/>
    </xf>
    <xf numFmtId="165" fontId="4" fillId="22" borderId="0" xfId="0" applyNumberFormat="1" applyFont="1" applyFill="1" applyAlignment="1" applyProtection="1">
      <alignment horizontal="right" vertical="center"/>
      <protection locked="0"/>
    </xf>
    <xf numFmtId="165" fontId="9" fillId="22" borderId="29" xfId="0" applyNumberFormat="1" applyFont="1" applyFill="1" applyBorder="1" applyAlignment="1" applyProtection="1">
      <alignment horizontal="right" vertical="center"/>
      <protection locked="0"/>
    </xf>
    <xf numFmtId="165" fontId="9" fillId="22" borderId="60" xfId="0" applyNumberFormat="1" applyFont="1" applyFill="1" applyBorder="1" applyAlignment="1" applyProtection="1">
      <alignment horizontal="right" vertical="center"/>
      <protection locked="0"/>
    </xf>
    <xf numFmtId="165" fontId="2" fillId="22" borderId="13" xfId="0" applyNumberFormat="1" applyFont="1" applyFill="1" applyBorder="1" applyAlignment="1" applyProtection="1">
      <alignment horizontal="right" vertical="center"/>
      <protection locked="0"/>
    </xf>
    <xf numFmtId="165" fontId="4" fillId="22" borderId="79" xfId="0" applyNumberFormat="1" applyFont="1" applyFill="1" applyBorder="1" applyAlignment="1" applyProtection="1">
      <alignment horizontal="right" vertical="center"/>
      <protection locked="0"/>
    </xf>
    <xf numFmtId="165" fontId="4" fillId="22" borderId="13" xfId="0" applyNumberFormat="1" applyFont="1" applyFill="1" applyBorder="1" applyAlignment="1" applyProtection="1">
      <alignment horizontal="right" vertical="center"/>
      <protection locked="0"/>
    </xf>
    <xf numFmtId="165" fontId="4" fillId="22" borderId="92" xfId="0" applyNumberFormat="1" applyFont="1" applyFill="1" applyBorder="1" applyAlignment="1" applyProtection="1">
      <alignment horizontal="right" vertical="center"/>
      <protection locked="0"/>
    </xf>
    <xf numFmtId="165" fontId="9" fillId="22" borderId="109" xfId="0" applyNumberFormat="1" applyFont="1" applyFill="1" applyBorder="1" applyAlignment="1" applyProtection="1">
      <alignment horizontal="right" vertical="center"/>
      <protection locked="0"/>
    </xf>
    <xf numFmtId="168" fontId="4" fillId="21" borderId="72" xfId="0" applyNumberFormat="1" applyFont="1" applyFill="1" applyBorder="1" applyAlignment="1" applyProtection="1">
      <alignment horizontal="centerContinuous" vertical="center"/>
      <protection locked="0"/>
    </xf>
    <xf numFmtId="0" fontId="38" fillId="21" borderId="82" xfId="0" applyFont="1" applyFill="1" applyBorder="1" applyAlignment="1" applyProtection="1">
      <alignment horizontal="centerContinuous" vertical="center"/>
      <protection locked="0"/>
    </xf>
    <xf numFmtId="49" fontId="2" fillId="21" borderId="87" xfId="0" applyNumberFormat="1" applyFont="1" applyFill="1" applyBorder="1" applyAlignment="1" applyProtection="1">
      <alignment horizontal="centerContinuous" vertical="center"/>
      <protection locked="0"/>
    </xf>
    <xf numFmtId="168" fontId="4" fillId="21" borderId="87" xfId="0" applyNumberFormat="1" applyFont="1" applyFill="1" applyBorder="1" applyAlignment="1" applyProtection="1">
      <alignment horizontal="centerContinuous" vertical="center"/>
      <protection locked="0"/>
    </xf>
    <xf numFmtId="49" fontId="2" fillId="21" borderId="82" xfId="0" applyNumberFormat="1" applyFont="1" applyFill="1" applyBorder="1" applyAlignment="1" applyProtection="1">
      <alignment horizontal="centerContinuous" vertical="center"/>
      <protection locked="0"/>
    </xf>
    <xf numFmtId="165" fontId="4" fillId="22" borderId="82" xfId="0" applyNumberFormat="1" applyFont="1" applyFill="1" applyBorder="1" applyAlignment="1" applyProtection="1">
      <alignment horizontal="right" vertical="center"/>
      <protection locked="0"/>
    </xf>
    <xf numFmtId="165" fontId="9" fillId="22" borderId="123" xfId="0" applyNumberFormat="1" applyFont="1" applyFill="1" applyBorder="1" applyAlignment="1" applyProtection="1">
      <alignment horizontal="right" vertical="center"/>
      <protection locked="0"/>
    </xf>
    <xf numFmtId="167" fontId="4" fillId="22" borderId="143" xfId="0" applyNumberFormat="1" applyFont="1" applyFill="1" applyBorder="1" applyAlignment="1" applyProtection="1">
      <alignment horizontal="right" vertical="center"/>
      <protection locked="0"/>
    </xf>
    <xf numFmtId="165" fontId="4" fillId="22" borderId="67" xfId="0" applyNumberFormat="1" applyFont="1" applyFill="1" applyBorder="1" applyAlignment="1" applyProtection="1">
      <alignment horizontal="right" vertical="center"/>
      <protection locked="0"/>
    </xf>
    <xf numFmtId="9" fontId="5" fillId="0" borderId="0" xfId="45" applyFont="1" applyFill="1" applyAlignment="1" applyProtection="1">
      <alignment vertical="center"/>
      <protection hidden="1"/>
    </xf>
    <xf numFmtId="0" fontId="30" fillId="20" borderId="0" xfId="0" applyFont="1" applyFill="1" applyAlignment="1" applyProtection="1">
      <alignment horizontal="center" vertical="center"/>
      <protection hidden="1"/>
    </xf>
    <xf numFmtId="164" fontId="3" fillId="19" borderId="0" xfId="0" applyNumberFormat="1" applyFont="1" applyFill="1" applyAlignment="1">
      <alignment horizontal="right" vertical="justify"/>
    </xf>
    <xf numFmtId="172" fontId="3" fillId="19" borderId="0" xfId="0" applyNumberFormat="1" applyFont="1" applyFill="1"/>
    <xf numFmtId="0" fontId="2" fillId="0" borderId="0" xfId="0" applyFont="1" applyAlignment="1">
      <alignment horizontal="center"/>
    </xf>
    <xf numFmtId="3" fontId="48" fillId="0" borderId="0" xfId="0" applyNumberFormat="1" applyFont="1" applyAlignment="1">
      <alignment horizontal="right"/>
    </xf>
    <xf numFmtId="3" fontId="2" fillId="0" borderId="0" xfId="0" applyNumberFormat="1" applyFont="1"/>
    <xf numFmtId="0" fontId="37" fillId="21" borderId="156" xfId="0" applyFont="1" applyFill="1" applyBorder="1" applyAlignment="1" applyProtection="1">
      <alignment horizontal="center" vertical="top"/>
      <protection locked="0"/>
    </xf>
    <xf numFmtId="165" fontId="9" fillId="22" borderId="159" xfId="0" applyNumberFormat="1" applyFont="1" applyFill="1" applyBorder="1" applyAlignment="1" applyProtection="1">
      <alignment horizontal="right" vertical="center"/>
      <protection locked="0"/>
    </xf>
    <xf numFmtId="165" fontId="2" fillId="22" borderId="161" xfId="0" applyNumberFormat="1" applyFont="1" applyFill="1" applyBorder="1" applyAlignment="1" applyProtection="1">
      <alignment horizontal="right" vertical="center"/>
      <protection locked="0"/>
    </xf>
    <xf numFmtId="165" fontId="4" fillId="22" borderId="157" xfId="0" applyNumberFormat="1" applyFont="1" applyFill="1" applyBorder="1" applyAlignment="1" applyProtection="1">
      <alignment horizontal="right" vertical="center"/>
      <protection locked="0"/>
    </xf>
    <xf numFmtId="165" fontId="4" fillId="22" borderId="14" xfId="0" applyNumberFormat="1" applyFont="1" applyFill="1" applyBorder="1" applyAlignment="1" applyProtection="1">
      <alignment horizontal="right" vertical="center"/>
      <protection locked="0"/>
    </xf>
    <xf numFmtId="165" fontId="9" fillId="22" borderId="162" xfId="0" applyNumberFormat="1" applyFont="1" applyFill="1" applyBorder="1" applyAlignment="1" applyProtection="1">
      <alignment horizontal="right" vertical="center"/>
      <protection locked="0"/>
    </xf>
    <xf numFmtId="165" fontId="9" fillId="22" borderId="163" xfId="0" applyNumberFormat="1" applyFont="1" applyFill="1" applyBorder="1" applyAlignment="1" applyProtection="1">
      <alignment horizontal="right" vertical="center"/>
      <protection locked="0"/>
    </xf>
    <xf numFmtId="165" fontId="2" fillId="22" borderId="164" xfId="0" applyNumberFormat="1" applyFont="1" applyFill="1" applyBorder="1" applyAlignment="1" applyProtection="1">
      <alignment horizontal="right" vertical="center"/>
      <protection locked="0"/>
    </xf>
    <xf numFmtId="165" fontId="4" fillId="22" borderId="165" xfId="0" applyNumberFormat="1" applyFont="1" applyFill="1" applyBorder="1" applyAlignment="1" applyProtection="1">
      <alignment horizontal="right" vertical="center"/>
      <protection locked="0"/>
    </xf>
    <xf numFmtId="165" fontId="4" fillId="22" borderId="164" xfId="0" applyNumberFormat="1" applyFont="1" applyFill="1" applyBorder="1" applyAlignment="1" applyProtection="1">
      <alignment horizontal="right" vertical="center"/>
      <protection locked="0"/>
    </xf>
    <xf numFmtId="167" fontId="4" fillId="22" borderId="166" xfId="0" applyNumberFormat="1" applyFont="1" applyFill="1" applyBorder="1" applyAlignment="1" applyProtection="1">
      <alignment horizontal="right" vertical="center"/>
      <protection locked="0"/>
    </xf>
    <xf numFmtId="167" fontId="3" fillId="22" borderId="162" xfId="0" applyNumberFormat="1" applyFont="1" applyFill="1" applyBorder="1" applyAlignment="1" applyProtection="1">
      <alignment horizontal="right" vertical="center"/>
      <protection locked="0"/>
    </xf>
    <xf numFmtId="167" fontId="3" fillId="22" borderId="159" xfId="0" applyNumberFormat="1" applyFont="1" applyFill="1" applyBorder="1" applyAlignment="1" applyProtection="1">
      <alignment horizontal="right" vertical="center"/>
      <protection locked="0"/>
    </xf>
    <xf numFmtId="167" fontId="3" fillId="22" borderId="163" xfId="0" applyNumberFormat="1" applyFont="1" applyFill="1" applyBorder="1" applyAlignment="1" applyProtection="1">
      <alignment horizontal="right" vertical="center"/>
      <protection locked="0"/>
    </xf>
    <xf numFmtId="167" fontId="4" fillId="22" borderId="164" xfId="0" applyNumberFormat="1" applyFont="1" applyFill="1" applyBorder="1" applyAlignment="1" applyProtection="1">
      <alignment horizontal="right" vertical="center"/>
      <protection locked="0"/>
    </xf>
    <xf numFmtId="167" fontId="4" fillId="22" borderId="165" xfId="0" applyNumberFormat="1" applyFont="1" applyFill="1" applyBorder="1" applyAlignment="1" applyProtection="1">
      <alignment horizontal="right" vertical="center"/>
      <protection locked="0"/>
    </xf>
    <xf numFmtId="0" fontId="37" fillId="21" borderId="14" xfId="0" applyFont="1" applyFill="1" applyBorder="1" applyAlignment="1" applyProtection="1">
      <alignment horizontal="center" vertical="top"/>
      <protection locked="0"/>
    </xf>
    <xf numFmtId="167" fontId="9" fillId="22" borderId="157" xfId="0" applyNumberFormat="1" applyFont="1" applyFill="1" applyBorder="1" applyAlignment="1" applyProtection="1">
      <alignment horizontal="right" vertical="center"/>
      <protection locked="0"/>
    </xf>
    <xf numFmtId="167" fontId="9" fillId="22" borderId="162" xfId="0" applyNumberFormat="1" applyFont="1" applyFill="1" applyBorder="1" applyAlignment="1" applyProtection="1">
      <alignment horizontal="right" vertical="center"/>
      <protection locked="0"/>
    </xf>
    <xf numFmtId="166" fontId="9" fillId="22" borderId="167" xfId="0" applyNumberFormat="1" applyFont="1" applyFill="1" applyBorder="1" applyAlignment="1" applyProtection="1">
      <alignment horizontal="right" vertical="center"/>
      <protection locked="0"/>
    </xf>
    <xf numFmtId="167" fontId="9" fillId="22" borderId="167" xfId="0" applyNumberFormat="1" applyFont="1" applyFill="1" applyBorder="1" applyAlignment="1" applyProtection="1">
      <alignment horizontal="right" vertical="center"/>
      <protection locked="0"/>
    </xf>
    <xf numFmtId="167" fontId="9" fillId="22" borderId="165" xfId="0" applyNumberFormat="1" applyFont="1" applyFill="1" applyBorder="1" applyAlignment="1" applyProtection="1">
      <alignment horizontal="right" vertical="center"/>
      <protection locked="0"/>
    </xf>
    <xf numFmtId="166" fontId="9" fillId="22" borderId="161" xfId="0" applyNumberFormat="1" applyFont="1" applyFill="1" applyBorder="1" applyAlignment="1" applyProtection="1">
      <alignment horizontal="right" vertical="center"/>
      <protection locked="0"/>
    </xf>
    <xf numFmtId="167" fontId="4" fillId="22" borderId="157" xfId="0" applyNumberFormat="1" applyFont="1" applyFill="1" applyBorder="1" applyAlignment="1" applyProtection="1">
      <alignment horizontal="right" vertical="center"/>
      <protection locked="0"/>
    </xf>
    <xf numFmtId="167" fontId="9" fillId="22" borderId="161" xfId="0" applyNumberFormat="1" applyFont="1" applyFill="1" applyBorder="1" applyAlignment="1" applyProtection="1">
      <alignment horizontal="right" vertical="center"/>
      <protection locked="0"/>
    </xf>
    <xf numFmtId="0" fontId="2" fillId="0" borderId="168" xfId="0" applyFont="1" applyBorder="1" applyAlignment="1">
      <alignment horizontal="center"/>
    </xf>
    <xf numFmtId="167" fontId="9" fillId="22" borderId="169" xfId="0" applyNumberFormat="1" applyFont="1" applyFill="1" applyBorder="1" applyAlignment="1" applyProtection="1">
      <alignment horizontal="right" vertical="center"/>
      <protection locked="0"/>
    </xf>
    <xf numFmtId="166" fontId="9" fillId="22" borderId="170" xfId="0" applyNumberFormat="1" applyFont="1" applyFill="1" applyBorder="1" applyAlignment="1" applyProtection="1">
      <alignment horizontal="right" vertical="center"/>
      <protection locked="0"/>
    </xf>
    <xf numFmtId="3" fontId="2" fillId="0" borderId="13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38" fillId="21" borderId="16" xfId="0" applyFont="1" applyFill="1" applyBorder="1" applyAlignment="1" applyProtection="1">
      <alignment horizontal="center" vertical="top"/>
      <protection locked="0"/>
    </xf>
    <xf numFmtId="0" fontId="38" fillId="21" borderId="18" xfId="0" applyFont="1" applyFill="1" applyBorder="1" applyAlignment="1" applyProtection="1">
      <alignment horizontal="center" vertical="top"/>
      <protection locked="0"/>
    </xf>
    <xf numFmtId="0" fontId="38" fillId="21" borderId="78" xfId="0" applyFont="1" applyFill="1" applyBorder="1" applyAlignment="1" applyProtection="1">
      <alignment horizontal="center" vertical="top"/>
      <protection locked="0"/>
    </xf>
    <xf numFmtId="0" fontId="38" fillId="21" borderId="156" xfId="0" applyFont="1" applyFill="1" applyBorder="1" applyAlignment="1" applyProtection="1">
      <alignment horizontal="center" vertical="top"/>
      <protection locked="0"/>
    </xf>
    <xf numFmtId="165" fontId="2" fillId="22" borderId="23" xfId="0" applyNumberFormat="1" applyFont="1" applyFill="1" applyBorder="1" applyAlignment="1" applyProtection="1">
      <alignment horizontal="right" vertical="top"/>
      <protection locked="0"/>
    </xf>
    <xf numFmtId="165" fontId="2" fillId="22" borderId="24" xfId="0" applyNumberFormat="1" applyFont="1" applyFill="1" applyBorder="1" applyAlignment="1" applyProtection="1">
      <alignment horizontal="right" vertical="top"/>
      <protection locked="0"/>
    </xf>
    <xf numFmtId="165" fontId="2" fillId="22" borderId="92" xfId="0" applyNumberFormat="1" applyFont="1" applyFill="1" applyBorder="1" applyAlignment="1" applyProtection="1">
      <alignment horizontal="right" vertical="top"/>
      <protection locked="0"/>
    </xf>
    <xf numFmtId="165" fontId="2" fillId="22" borderId="157" xfId="0" applyNumberFormat="1" applyFont="1" applyFill="1" applyBorder="1" applyAlignment="1" applyProtection="1">
      <alignment horizontal="right" vertical="top"/>
      <protection locked="0"/>
    </xf>
    <xf numFmtId="165" fontId="3" fillId="22" borderId="27" xfId="0" applyNumberFormat="1" applyFont="1" applyFill="1" applyBorder="1" applyAlignment="1" applyProtection="1">
      <alignment horizontal="right" vertical="center"/>
      <protection locked="0"/>
    </xf>
    <xf numFmtId="165" fontId="3" fillId="22" borderId="28" xfId="0" applyNumberFormat="1" applyFont="1" applyFill="1" applyBorder="1" applyAlignment="1" applyProtection="1">
      <alignment horizontal="right" vertical="center"/>
      <protection locked="0"/>
    </xf>
    <xf numFmtId="165" fontId="3" fillId="22" borderId="141" xfId="0" applyNumberFormat="1" applyFont="1" applyFill="1" applyBorder="1" applyAlignment="1" applyProtection="1">
      <alignment horizontal="right" vertical="center"/>
      <protection locked="0"/>
    </xf>
    <xf numFmtId="165" fontId="3" fillId="22" borderId="158" xfId="0" applyNumberFormat="1" applyFont="1" applyFill="1" applyBorder="1" applyAlignment="1" applyProtection="1">
      <alignment horizontal="right" vertical="center"/>
      <protection locked="0"/>
    </xf>
    <xf numFmtId="165" fontId="3" fillId="22" borderId="159" xfId="0" applyNumberFormat="1" applyFont="1" applyFill="1" applyBorder="1" applyAlignment="1" applyProtection="1">
      <alignment horizontal="right" vertical="center"/>
      <protection locked="0"/>
    </xf>
    <xf numFmtId="165" fontId="3" fillId="22" borderId="36" xfId="0" applyNumberFormat="1" applyFont="1" applyFill="1" applyBorder="1" applyAlignment="1" applyProtection="1">
      <alignment horizontal="right" vertical="center"/>
      <protection locked="0"/>
    </xf>
    <xf numFmtId="165" fontId="3" fillId="22" borderId="37" xfId="0" applyNumberFormat="1" applyFont="1" applyFill="1" applyBorder="1" applyAlignment="1" applyProtection="1">
      <alignment horizontal="right" vertical="center"/>
      <protection locked="0"/>
    </xf>
    <xf numFmtId="165" fontId="3" fillId="22" borderId="122" xfId="0" applyNumberFormat="1" applyFont="1" applyFill="1" applyBorder="1" applyAlignment="1" applyProtection="1">
      <alignment horizontal="right" vertical="center"/>
      <protection locked="0"/>
    </xf>
    <xf numFmtId="165" fontId="3" fillId="22" borderId="160" xfId="0" applyNumberFormat="1" applyFont="1" applyFill="1" applyBorder="1" applyAlignment="1" applyProtection="1">
      <alignment horizontal="right" vertical="center"/>
      <protection locked="0"/>
    </xf>
    <xf numFmtId="165" fontId="2" fillId="22" borderId="50" xfId="0" applyNumberFormat="1" applyFont="1" applyFill="1" applyBorder="1" applyAlignment="1" applyProtection="1">
      <alignment horizontal="right" vertical="center"/>
      <protection locked="0"/>
    </xf>
    <xf numFmtId="165" fontId="2" fillId="22" borderId="47" xfId="0" applyNumberFormat="1" applyFont="1" applyFill="1" applyBorder="1" applyAlignment="1" applyProtection="1">
      <alignment horizontal="right" vertical="center"/>
      <protection locked="0"/>
    </xf>
    <xf numFmtId="165" fontId="3" fillId="22" borderId="52" xfId="0" applyNumberFormat="1" applyFont="1" applyFill="1" applyBorder="1" applyAlignment="1" applyProtection="1">
      <alignment horizontal="right" vertical="center"/>
      <protection locked="0"/>
    </xf>
    <xf numFmtId="165" fontId="3" fillId="22" borderId="55" xfId="0" applyNumberFormat="1" applyFont="1" applyFill="1" applyBorder="1" applyAlignment="1" applyProtection="1">
      <alignment horizontal="right" vertical="center"/>
      <protection locked="0"/>
    </xf>
    <xf numFmtId="165" fontId="3" fillId="22" borderId="59" xfId="0" applyNumberFormat="1" applyFont="1" applyFill="1" applyBorder="1" applyAlignment="1" applyProtection="1">
      <alignment horizontal="right" vertical="center"/>
      <protection locked="0"/>
    </xf>
    <xf numFmtId="165" fontId="3" fillId="22" borderId="62" xfId="0" applyNumberFormat="1" applyFont="1" applyFill="1" applyBorder="1" applyAlignment="1" applyProtection="1">
      <alignment horizontal="right" vertical="center"/>
      <protection locked="0"/>
    </xf>
    <xf numFmtId="165" fontId="2" fillId="22" borderId="76" xfId="0" applyNumberFormat="1" applyFont="1" applyFill="1" applyBorder="1" applyAlignment="1" applyProtection="1">
      <alignment horizontal="right" vertical="center"/>
      <protection locked="0"/>
    </xf>
    <xf numFmtId="165" fontId="2" fillId="22" borderId="101" xfId="0" applyNumberFormat="1" applyFont="1" applyFill="1" applyBorder="1" applyAlignment="1" applyProtection="1">
      <alignment horizontal="right" vertical="center"/>
      <protection locked="0"/>
    </xf>
    <xf numFmtId="165" fontId="2" fillId="22" borderId="24" xfId="0" applyNumberFormat="1" applyFont="1" applyFill="1" applyBorder="1" applyAlignment="1" applyProtection="1">
      <alignment horizontal="right" vertical="center"/>
      <protection locked="0"/>
    </xf>
    <xf numFmtId="174" fontId="3" fillId="18" borderId="0" xfId="0" applyNumberFormat="1" applyFont="1" applyFill="1" applyAlignment="1" applyProtection="1">
      <alignment vertical="center"/>
      <protection hidden="1"/>
    </xf>
    <xf numFmtId="0" fontId="10" fillId="0" borderId="44" xfId="0" applyFont="1" applyBorder="1" applyAlignment="1" applyProtection="1">
      <alignment horizontal="right"/>
      <protection locked="0"/>
    </xf>
    <xf numFmtId="165" fontId="9" fillId="22" borderId="169" xfId="0" applyNumberFormat="1" applyFont="1" applyFill="1" applyBorder="1" applyAlignment="1" applyProtection="1">
      <alignment horizontal="right" vertical="center"/>
      <protection locked="0"/>
    </xf>
    <xf numFmtId="165" fontId="9" fillId="22" borderId="167" xfId="0" applyNumberFormat="1" applyFont="1" applyFill="1" applyBorder="1" applyAlignment="1" applyProtection="1">
      <alignment horizontal="right" vertical="center"/>
      <protection locked="0"/>
    </xf>
    <xf numFmtId="165" fontId="9" fillId="22" borderId="161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hidden="1"/>
    </xf>
    <xf numFmtId="0" fontId="50" fillId="24" borderId="0" xfId="0" applyFont="1" applyFill="1" applyAlignment="1" applyProtection="1">
      <alignment vertical="center"/>
      <protection hidden="1"/>
    </xf>
    <xf numFmtId="2" fontId="2" fillId="19" borderId="0" xfId="0" applyNumberFormat="1" applyFont="1" applyFill="1" applyAlignment="1" applyProtection="1">
      <alignment horizontal="right" vertical="center"/>
      <protection locked="0"/>
    </xf>
    <xf numFmtId="165" fontId="4" fillId="22" borderId="22" xfId="0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Alignment="1" applyProtection="1">
      <alignment vertical="top"/>
      <protection hidden="1"/>
    </xf>
    <xf numFmtId="49" fontId="3" fillId="21" borderId="172" xfId="0" applyNumberFormat="1" applyFont="1" applyFill="1" applyBorder="1" applyAlignment="1" applyProtection="1">
      <alignment horizontal="left" vertical="center"/>
      <protection locked="0"/>
    </xf>
    <xf numFmtId="165" fontId="9" fillId="22" borderId="47" xfId="0" applyNumberFormat="1" applyFont="1" applyFill="1" applyBorder="1" applyAlignment="1" applyProtection="1">
      <alignment horizontal="right" vertical="center"/>
      <protection locked="0"/>
    </xf>
    <xf numFmtId="165" fontId="9" fillId="22" borderId="50" xfId="0" applyNumberFormat="1" applyFont="1" applyFill="1" applyBorder="1" applyAlignment="1" applyProtection="1">
      <alignment horizontal="right" vertical="center"/>
      <protection locked="0"/>
    </xf>
    <xf numFmtId="165" fontId="9" fillId="22" borderId="48" xfId="0" applyNumberFormat="1" applyFont="1" applyFill="1" applyBorder="1" applyAlignment="1" applyProtection="1">
      <alignment horizontal="right" vertical="center"/>
      <protection locked="0"/>
    </xf>
    <xf numFmtId="49" fontId="3" fillId="21" borderId="0" xfId="0" applyNumberFormat="1" applyFont="1" applyFill="1" applyAlignment="1" applyProtection="1">
      <alignment horizontal="left" vertical="center"/>
      <protection locked="0"/>
    </xf>
    <xf numFmtId="49" fontId="3" fillId="21" borderId="0" xfId="0" applyNumberFormat="1" applyFont="1" applyFill="1" applyAlignment="1" applyProtection="1">
      <alignment horizontal="right" vertical="center"/>
      <protection locked="0"/>
    </xf>
    <xf numFmtId="0" fontId="0" fillId="23" borderId="44" xfId="0" applyFill="1" applyBorder="1" applyAlignment="1">
      <alignment horizontal="center" vertical="center" textRotation="90" shrinkToFit="1"/>
    </xf>
    <xf numFmtId="49" fontId="3" fillId="23" borderId="44" xfId="0" applyNumberFormat="1" applyFont="1" applyFill="1" applyBorder="1" applyAlignment="1" applyProtection="1">
      <alignment horizontal="left" vertical="center"/>
      <protection locked="0"/>
    </xf>
    <xf numFmtId="49" fontId="3" fillId="23" borderId="44" xfId="0" applyNumberFormat="1" applyFont="1" applyFill="1" applyBorder="1" applyAlignment="1" applyProtection="1">
      <alignment horizontal="right" vertical="center"/>
      <protection locked="0"/>
    </xf>
    <xf numFmtId="165" fontId="9" fillId="23" borderId="44" xfId="0" applyNumberFormat="1" applyFont="1" applyFill="1" applyBorder="1" applyAlignment="1" applyProtection="1">
      <alignment horizontal="right" vertical="center"/>
      <protection locked="0"/>
    </xf>
    <xf numFmtId="49" fontId="3" fillId="21" borderId="46" xfId="0" applyNumberFormat="1" applyFont="1" applyFill="1" applyBorder="1" applyAlignment="1" applyProtection="1">
      <alignment horizontal="left" vertical="center"/>
      <protection locked="0"/>
    </xf>
    <xf numFmtId="49" fontId="3" fillId="21" borderId="150" xfId="0" applyNumberFormat="1" applyFont="1" applyFill="1" applyBorder="1" applyAlignment="1" applyProtection="1">
      <alignment horizontal="left" vertical="center"/>
      <protection locked="0"/>
    </xf>
    <xf numFmtId="49" fontId="3" fillId="21" borderId="150" xfId="0" applyNumberFormat="1" applyFont="1" applyFill="1" applyBorder="1" applyAlignment="1" applyProtection="1">
      <alignment horizontal="right" vertical="center"/>
      <protection locked="0"/>
    </xf>
    <xf numFmtId="49" fontId="3" fillId="21" borderId="175" xfId="0" applyNumberFormat="1" applyFont="1" applyFill="1" applyBorder="1" applyAlignment="1" applyProtection="1">
      <alignment horizontal="left" vertical="center"/>
      <protection locked="0"/>
    </xf>
    <xf numFmtId="165" fontId="9" fillId="22" borderId="176" xfId="0" applyNumberFormat="1" applyFont="1" applyFill="1" applyBorder="1" applyAlignment="1" applyProtection="1">
      <alignment horizontal="right" vertical="center"/>
      <protection locked="0"/>
    </xf>
    <xf numFmtId="165" fontId="9" fillId="22" borderId="174" xfId="0" applyNumberFormat="1" applyFont="1" applyFill="1" applyBorder="1" applyAlignment="1" applyProtection="1">
      <alignment horizontal="right" vertical="center"/>
      <protection locked="0"/>
    </xf>
    <xf numFmtId="49" fontId="3" fillId="21" borderId="172" xfId="0" applyNumberFormat="1" applyFont="1" applyFill="1" applyBorder="1" applyAlignment="1" applyProtection="1">
      <alignment vertical="center" textRotation="90"/>
      <protection locked="0"/>
    </xf>
    <xf numFmtId="49" fontId="3" fillId="21" borderId="139" xfId="0" applyNumberFormat="1" applyFont="1" applyFill="1" applyBorder="1" applyAlignment="1" applyProtection="1">
      <alignment vertical="center" textRotation="90"/>
      <protection locked="0"/>
    </xf>
    <xf numFmtId="49" fontId="3" fillId="21" borderId="178" xfId="0" applyNumberFormat="1" applyFont="1" applyFill="1" applyBorder="1" applyAlignment="1" applyProtection="1">
      <alignment vertical="center" textRotation="90"/>
      <protection locked="0"/>
    </xf>
    <xf numFmtId="165" fontId="9" fillId="22" borderId="177" xfId="0" applyNumberFormat="1" applyFont="1" applyFill="1" applyBorder="1" applyAlignment="1" applyProtection="1">
      <alignment horizontal="right" vertical="center"/>
      <protection locked="0"/>
    </xf>
    <xf numFmtId="165" fontId="9" fillId="22" borderId="110" xfId="0" applyNumberFormat="1" applyFont="1" applyFill="1" applyBorder="1" applyAlignment="1" applyProtection="1">
      <alignment horizontal="right" vertical="center"/>
      <protection locked="0"/>
    </xf>
    <xf numFmtId="49" fontId="2" fillId="21" borderId="154" xfId="0" applyNumberFormat="1" applyFont="1" applyFill="1" applyBorder="1" applyAlignment="1" applyProtection="1">
      <alignment horizontal="left" vertical="center"/>
      <protection locked="0"/>
    </xf>
    <xf numFmtId="49" fontId="2" fillId="21" borderId="150" xfId="0" applyNumberFormat="1" applyFont="1" applyFill="1" applyBorder="1" applyAlignment="1" applyProtection="1">
      <alignment horizontal="left" vertical="center"/>
      <protection locked="0"/>
    </xf>
    <xf numFmtId="0" fontId="2" fillId="19" borderId="11" xfId="0" applyFont="1" applyFill="1" applyBorder="1" applyAlignment="1">
      <alignment vertical="top" wrapText="1"/>
    </xf>
    <xf numFmtId="0" fontId="3" fillId="23" borderId="0" xfId="0" applyFont="1" applyFill="1" applyAlignment="1" applyProtection="1">
      <alignment vertical="center"/>
      <protection hidden="1"/>
    </xf>
    <xf numFmtId="0" fontId="42" fillId="24" borderId="0" xfId="0" applyFont="1" applyFill="1" applyAlignment="1" applyProtection="1">
      <alignment horizontal="left" vertical="center"/>
      <protection locked="0"/>
    </xf>
    <xf numFmtId="0" fontId="3" fillId="24" borderId="0" xfId="0" applyFont="1" applyFill="1" applyAlignment="1" applyProtection="1">
      <alignment vertical="center"/>
      <protection hidden="1"/>
    </xf>
    <xf numFmtId="167" fontId="9" fillId="22" borderId="179" xfId="0" applyNumberFormat="1" applyFont="1" applyFill="1" applyBorder="1" applyAlignment="1" applyProtection="1">
      <alignment horizontal="right" vertical="center"/>
      <protection locked="0"/>
    </xf>
    <xf numFmtId="167" fontId="9" fillId="22" borderId="159" xfId="0" applyNumberFormat="1" applyFont="1" applyFill="1" applyBorder="1" applyAlignment="1" applyProtection="1">
      <alignment horizontal="right" vertical="center"/>
      <protection locked="0"/>
    </xf>
    <xf numFmtId="167" fontId="9" fillId="22" borderId="170" xfId="29" applyNumberFormat="1" applyFont="1" applyFill="1" applyBorder="1" applyAlignment="1" applyProtection="1">
      <alignment horizontal="right" vertical="center"/>
      <protection locked="0"/>
    </xf>
    <xf numFmtId="168" fontId="9" fillId="22" borderId="179" xfId="0" applyNumberFormat="1" applyFont="1" applyFill="1" applyBorder="1" applyAlignment="1" applyProtection="1">
      <alignment horizontal="right" vertical="center"/>
      <protection locked="0"/>
    </xf>
    <xf numFmtId="168" fontId="9" fillId="22" borderId="163" xfId="0" applyNumberFormat="1" applyFont="1" applyFill="1" applyBorder="1" applyAlignment="1" applyProtection="1">
      <alignment horizontal="right" vertical="center"/>
      <protection locked="0"/>
    </xf>
    <xf numFmtId="168" fontId="9" fillId="22" borderId="162" xfId="0" applyNumberFormat="1" applyFont="1" applyFill="1" applyBorder="1" applyAlignment="1" applyProtection="1">
      <alignment horizontal="right" vertical="center"/>
      <protection locked="0"/>
    </xf>
    <xf numFmtId="168" fontId="9" fillId="22" borderId="159" xfId="0" applyNumberFormat="1" applyFont="1" applyFill="1" applyBorder="1" applyAlignment="1" applyProtection="1">
      <alignment horizontal="right" vertical="center"/>
      <protection locked="0"/>
    </xf>
    <xf numFmtId="168" fontId="3" fillId="22" borderId="161" xfId="0" applyNumberFormat="1" applyFont="1" applyFill="1" applyBorder="1" applyAlignment="1" applyProtection="1">
      <alignment horizontal="right" vertical="center"/>
      <protection locked="0"/>
    </xf>
    <xf numFmtId="168" fontId="9" fillId="22" borderId="161" xfId="0" applyNumberFormat="1" applyFont="1" applyFill="1" applyBorder="1" applyAlignment="1" applyProtection="1">
      <alignment horizontal="right" vertical="center"/>
      <protection locked="0"/>
    </xf>
    <xf numFmtId="165" fontId="9" fillId="22" borderId="14" xfId="0" applyNumberFormat="1" applyFont="1" applyFill="1" applyBorder="1" applyAlignment="1" applyProtection="1">
      <alignment horizontal="right" vertical="center"/>
      <protection locked="0"/>
    </xf>
    <xf numFmtId="165" fontId="9" fillId="22" borderId="180" xfId="0" applyNumberFormat="1" applyFont="1" applyFill="1" applyBorder="1" applyAlignment="1" applyProtection="1">
      <alignment horizontal="right" vertical="center"/>
      <protection locked="0"/>
    </xf>
    <xf numFmtId="165" fontId="9" fillId="22" borderId="170" xfId="0" applyNumberFormat="1" applyFont="1" applyFill="1" applyBorder="1" applyAlignment="1" applyProtection="1">
      <alignment horizontal="right" vertical="center"/>
      <protection locked="0"/>
    </xf>
    <xf numFmtId="49" fontId="2" fillId="21" borderId="112" xfId="0" applyNumberFormat="1" applyFont="1" applyFill="1" applyBorder="1" applyAlignment="1" applyProtection="1">
      <alignment horizontal="centerContinuous" vertical="center"/>
      <protection locked="0"/>
    </xf>
    <xf numFmtId="173" fontId="4" fillId="22" borderId="169" xfId="0" applyNumberFormat="1" applyFont="1" applyFill="1" applyBorder="1" applyAlignment="1" applyProtection="1">
      <alignment horizontal="right" vertical="center"/>
      <protection locked="0"/>
    </xf>
    <xf numFmtId="173" fontId="9" fillId="22" borderId="159" xfId="0" applyNumberFormat="1" applyFont="1" applyFill="1" applyBorder="1" applyAlignment="1" applyProtection="1">
      <alignment horizontal="right" vertical="center"/>
      <protection locked="0"/>
    </xf>
    <xf numFmtId="173" fontId="9" fillId="22" borderId="163" xfId="0" applyNumberFormat="1" applyFont="1" applyFill="1" applyBorder="1" applyAlignment="1" applyProtection="1">
      <alignment horizontal="right" vertical="center"/>
      <protection locked="0"/>
    </xf>
    <xf numFmtId="173" fontId="4" fillId="22" borderId="167" xfId="0" applyNumberFormat="1" applyFont="1" applyFill="1" applyBorder="1" applyAlignment="1" applyProtection="1">
      <alignment horizontal="right" vertical="center"/>
      <protection locked="0"/>
    </xf>
    <xf numFmtId="173" fontId="3" fillId="22" borderId="162" xfId="0" applyNumberFormat="1" applyFont="1" applyFill="1" applyBorder="1" applyAlignment="1" applyProtection="1">
      <alignment horizontal="right" vertical="center"/>
      <protection locked="0"/>
    </xf>
    <xf numFmtId="173" fontId="3" fillId="22" borderId="163" xfId="0" applyNumberFormat="1" applyFont="1" applyFill="1" applyBorder="1" applyAlignment="1" applyProtection="1">
      <alignment horizontal="right" vertical="center"/>
      <protection locked="0"/>
    </xf>
    <xf numFmtId="173" fontId="4" fillId="22" borderId="161" xfId="0" applyNumberFormat="1" applyFont="1" applyFill="1" applyBorder="1" applyAlignment="1" applyProtection="1">
      <alignment horizontal="right" vertical="center"/>
      <protection locked="0"/>
    </xf>
    <xf numFmtId="0" fontId="42" fillId="0" borderId="0" xfId="0" applyFont="1" applyAlignment="1" applyProtection="1">
      <alignment horizontal="center"/>
      <protection locked="0"/>
    </xf>
    <xf numFmtId="0" fontId="3" fillId="18" borderId="0" xfId="0" applyFont="1" applyFill="1" applyProtection="1">
      <protection hidden="1"/>
    </xf>
    <xf numFmtId="0" fontId="40" fillId="18" borderId="0" xfId="0" applyFont="1" applyFill="1" applyAlignment="1" applyProtection="1">
      <alignment vertical="center"/>
      <protection hidden="1"/>
    </xf>
    <xf numFmtId="0" fontId="10" fillId="0" borderId="0" xfId="0" applyFont="1" applyAlignment="1" applyProtection="1">
      <alignment horizontal="right"/>
      <protection locked="0"/>
    </xf>
    <xf numFmtId="0" fontId="38" fillId="21" borderId="112" xfId="0" applyFont="1" applyFill="1" applyBorder="1" applyAlignment="1" applyProtection="1">
      <alignment horizontal="centerContinuous" vertical="center"/>
      <protection locked="0"/>
    </xf>
    <xf numFmtId="49" fontId="2" fillId="21" borderId="71" xfId="0" applyNumberFormat="1" applyFont="1" applyFill="1" applyBorder="1" applyAlignment="1" applyProtection="1">
      <alignment horizontal="centerContinuous" vertical="center"/>
      <protection locked="0"/>
    </xf>
    <xf numFmtId="168" fontId="4" fillId="22" borderId="169" xfId="0" applyNumberFormat="1" applyFont="1" applyFill="1" applyBorder="1" applyAlignment="1" applyProtection="1">
      <alignment horizontal="right" vertical="center"/>
      <protection locked="0"/>
    </xf>
    <xf numFmtId="168" fontId="9" fillId="22" borderId="170" xfId="0" applyNumberFormat="1" applyFont="1" applyFill="1" applyBorder="1" applyAlignment="1" applyProtection="1">
      <alignment horizontal="right" vertical="center"/>
      <protection locked="0"/>
    </xf>
    <xf numFmtId="168" fontId="4" fillId="22" borderId="167" xfId="0" applyNumberFormat="1" applyFont="1" applyFill="1" applyBorder="1" applyAlignment="1" applyProtection="1">
      <alignment horizontal="right" vertical="center"/>
      <protection locked="0"/>
    </xf>
    <xf numFmtId="168" fontId="3" fillId="22" borderId="162" xfId="0" applyNumberFormat="1" applyFont="1" applyFill="1" applyBorder="1" applyAlignment="1" applyProtection="1">
      <alignment horizontal="right" vertical="center"/>
      <protection locked="0"/>
    </xf>
    <xf numFmtId="168" fontId="3" fillId="22" borderId="163" xfId="0" applyNumberFormat="1" applyFont="1" applyFill="1" applyBorder="1" applyAlignment="1" applyProtection="1">
      <alignment horizontal="right" vertical="center"/>
      <protection locked="0"/>
    </xf>
    <xf numFmtId="168" fontId="4" fillId="22" borderId="161" xfId="0" applyNumberFormat="1" applyFont="1" applyFill="1" applyBorder="1" applyAlignment="1" applyProtection="1">
      <alignment horizontal="right" vertical="center"/>
      <protection locked="0"/>
    </xf>
    <xf numFmtId="0" fontId="42" fillId="0" borderId="0" xfId="0" applyFont="1" applyAlignment="1" applyProtection="1">
      <alignment vertical="top"/>
      <protection locked="0"/>
    </xf>
    <xf numFmtId="170" fontId="2" fillId="19" borderId="0" xfId="0" applyNumberFormat="1" applyFont="1" applyFill="1" applyAlignment="1">
      <alignment horizontal="center"/>
    </xf>
    <xf numFmtId="165" fontId="4" fillId="22" borderId="72" xfId="0" applyNumberFormat="1" applyFont="1" applyFill="1" applyBorder="1" applyAlignment="1" applyProtection="1">
      <alignment horizontal="right" vertical="top"/>
      <protection locked="0"/>
    </xf>
    <xf numFmtId="165" fontId="4" fillId="22" borderId="72" xfId="0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3" fontId="48" fillId="0" borderId="159" xfId="0" applyNumberFormat="1" applyFont="1" applyBorder="1" applyAlignment="1">
      <alignment horizontal="right"/>
    </xf>
    <xf numFmtId="3" fontId="48" fillId="0" borderId="181" xfId="0" applyNumberFormat="1" applyFont="1" applyBorder="1" applyAlignment="1">
      <alignment horizontal="right"/>
    </xf>
    <xf numFmtId="3" fontId="2" fillId="0" borderId="164" xfId="0" applyNumberFormat="1" applyFont="1" applyBorder="1"/>
    <xf numFmtId="3" fontId="2" fillId="0" borderId="164" xfId="0" applyNumberFormat="1" applyFont="1" applyBorder="1" applyAlignment="1">
      <alignment horizontal="right"/>
    </xf>
    <xf numFmtId="0" fontId="42" fillId="0" borderId="0" xfId="0" applyFont="1" applyAlignment="1" applyProtection="1">
      <alignment vertical="center"/>
      <protection locked="0"/>
    </xf>
    <xf numFmtId="49" fontId="2" fillId="21" borderId="145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44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146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15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0" xfId="0" applyNumberFormat="1" applyFont="1" applyFill="1" applyAlignment="1" applyProtection="1">
      <alignment horizontal="center" vertical="center" wrapText="1"/>
      <protection locked="0"/>
    </xf>
    <xf numFmtId="49" fontId="2" fillId="21" borderId="46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147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142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148" xfId="0" applyNumberFormat="1" applyFont="1" applyFill="1" applyBorder="1" applyAlignment="1" applyProtection="1">
      <alignment horizontal="center" vertical="center" wrapText="1"/>
      <protection locked="0"/>
    </xf>
    <xf numFmtId="0" fontId="2" fillId="21" borderId="144" xfId="0" applyFont="1" applyFill="1" applyBorder="1" applyAlignment="1">
      <alignment horizontal="center"/>
    </xf>
    <xf numFmtId="0" fontId="2" fillId="21" borderId="47" xfId="0" applyFont="1" applyFill="1" applyBorder="1" applyAlignment="1">
      <alignment horizontal="center"/>
    </xf>
    <xf numFmtId="0" fontId="10" fillId="0" borderId="0" xfId="0" applyFont="1" applyAlignment="1" applyProtection="1">
      <alignment horizontal="left" vertical="top" wrapText="1"/>
      <protection locked="0"/>
    </xf>
    <xf numFmtId="49" fontId="40" fillId="21" borderId="36" xfId="0" applyNumberFormat="1" applyFont="1" applyFill="1" applyBorder="1" applyAlignment="1" applyProtection="1">
      <alignment horizontal="center" vertical="center" textRotation="90"/>
      <protection locked="0"/>
    </xf>
    <xf numFmtId="49" fontId="40" fillId="21" borderId="27" xfId="0" applyNumberFormat="1" applyFont="1" applyFill="1" applyBorder="1" applyAlignment="1" applyProtection="1">
      <alignment horizontal="center" vertical="center" textRotation="90"/>
      <protection locked="0"/>
    </xf>
    <xf numFmtId="49" fontId="6" fillId="21" borderId="49" xfId="0" applyNumberFormat="1" applyFont="1" applyFill="1" applyBorder="1" applyAlignment="1" applyProtection="1">
      <alignment horizontal="center" vertical="center" textRotation="90"/>
      <protection locked="0"/>
    </xf>
    <xf numFmtId="0" fontId="39" fillId="0" borderId="49" xfId="0" applyFont="1" applyBorder="1" applyAlignment="1">
      <alignment horizontal="center" vertical="center" textRotation="90"/>
    </xf>
    <xf numFmtId="0" fontId="2" fillId="21" borderId="155" xfId="0" applyFont="1" applyFill="1" applyBorder="1" applyAlignment="1">
      <alignment horizontal="center"/>
    </xf>
    <xf numFmtId="0" fontId="2" fillId="21" borderId="14" xfId="0" applyFont="1" applyFill="1" applyBorder="1" applyAlignment="1">
      <alignment horizontal="center"/>
    </xf>
    <xf numFmtId="49" fontId="6" fillId="21" borderId="150" xfId="0" applyNumberFormat="1" applyFont="1" applyFill="1" applyBorder="1" applyAlignment="1" applyProtection="1">
      <alignment horizontal="center" vertical="center" textRotation="90"/>
      <protection locked="0"/>
    </xf>
    <xf numFmtId="0" fontId="39" fillId="0" borderId="0" xfId="0" applyFont="1" applyAlignment="1">
      <alignment horizontal="center" vertical="center" textRotation="90"/>
    </xf>
    <xf numFmtId="0" fontId="39" fillId="0" borderId="132" xfId="0" applyFont="1" applyBorder="1" applyAlignment="1">
      <alignment horizontal="center" vertical="center" textRotation="90"/>
    </xf>
    <xf numFmtId="0" fontId="2" fillId="21" borderId="151" xfId="0" applyFont="1" applyFill="1" applyBorder="1" applyAlignment="1">
      <alignment horizontal="center"/>
    </xf>
    <xf numFmtId="0" fontId="2" fillId="21" borderId="50" xfId="0" applyFont="1" applyFill="1" applyBorder="1" applyAlignment="1">
      <alignment horizontal="center"/>
    </xf>
    <xf numFmtId="49" fontId="2" fillId="21" borderId="89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166" xfId="0" applyNumberFormat="1" applyFont="1" applyFill="1" applyBorder="1" applyAlignment="1" applyProtection="1">
      <alignment horizontal="center" vertical="center" wrapText="1"/>
      <protection locked="0"/>
    </xf>
    <xf numFmtId="49" fontId="6" fillId="21" borderId="152" xfId="0" applyNumberFormat="1" applyFont="1" applyFill="1" applyBorder="1" applyAlignment="1" applyProtection="1">
      <alignment horizontal="center" vertical="center" textRotation="90"/>
      <protection locked="0"/>
    </xf>
    <xf numFmtId="0" fontId="39" fillId="0" borderId="153" xfId="0" applyFont="1" applyBorder="1" applyAlignment="1">
      <alignment horizontal="center" vertical="center" textRotation="90"/>
    </xf>
    <xf numFmtId="0" fontId="2" fillId="21" borderId="149" xfId="0" applyFont="1" applyFill="1" applyBorder="1" applyAlignment="1">
      <alignment horizontal="center"/>
    </xf>
    <xf numFmtId="0" fontId="2" fillId="21" borderId="48" xfId="0" applyFont="1" applyFill="1" applyBorder="1" applyAlignment="1">
      <alignment horizontal="center"/>
    </xf>
    <xf numFmtId="0" fontId="10" fillId="0" borderId="49" xfId="0" applyFont="1" applyBorder="1" applyAlignment="1" applyProtection="1">
      <alignment horizontal="left" vertical="top" wrapText="1"/>
      <protection locked="0"/>
    </xf>
    <xf numFmtId="49" fontId="3" fillId="21" borderId="74" xfId="0" applyNumberFormat="1" applyFont="1" applyFill="1" applyBorder="1" applyAlignment="1" applyProtection="1">
      <alignment horizontal="left" vertical="center" wrapText="1"/>
      <protection locked="0"/>
    </xf>
    <xf numFmtId="49" fontId="3" fillId="21" borderId="74" xfId="0" applyNumberFormat="1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49" fontId="6" fillId="21" borderId="140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0" borderId="49" xfId="0" applyBorder="1"/>
    <xf numFmtId="0" fontId="0" fillId="0" borderId="68" xfId="0" applyBorder="1"/>
    <xf numFmtId="49" fontId="45" fillId="21" borderId="37" xfId="0" applyNumberFormat="1" applyFont="1" applyFill="1" applyBorder="1" applyAlignment="1" applyProtection="1">
      <alignment horizontal="center" vertical="center" textRotation="90" shrinkToFit="1"/>
      <protection locked="0"/>
    </xf>
    <xf numFmtId="0" fontId="46" fillId="21" borderId="153" xfId="0" applyFont="1" applyFill="1" applyBorder="1" applyAlignment="1">
      <alignment horizontal="center" vertical="center" textRotation="90" shrinkToFit="1"/>
    </xf>
    <xf numFmtId="49" fontId="6" fillId="21" borderId="33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21" borderId="33" xfId="0" applyFill="1" applyBorder="1" applyAlignment="1" applyProtection="1">
      <alignment horizontal="center" vertical="center" textRotation="90" shrinkToFit="1"/>
      <protection locked="0"/>
    </xf>
    <xf numFmtId="0" fontId="0" fillId="21" borderId="64" xfId="0" applyFill="1" applyBorder="1" applyAlignment="1" applyProtection="1">
      <alignment horizontal="center" vertical="center" textRotation="90" shrinkToFit="1"/>
      <protection locked="0"/>
    </xf>
    <xf numFmtId="0" fontId="3" fillId="24" borderId="0" xfId="0" applyFont="1" applyFill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left" vertical="top"/>
      <protection locked="0"/>
    </xf>
    <xf numFmtId="0" fontId="10" fillId="24" borderId="0" xfId="0" applyFont="1" applyFill="1" applyAlignment="1" applyProtection="1">
      <alignment horizontal="left" vertical="center"/>
      <protection hidden="1"/>
    </xf>
    <xf numFmtId="0" fontId="2" fillId="21" borderId="135" xfId="0" applyFont="1" applyFill="1" applyBorder="1" applyAlignment="1">
      <alignment horizontal="center"/>
    </xf>
    <xf numFmtId="0" fontId="2" fillId="21" borderId="49" xfId="0" applyFont="1" applyFill="1" applyBorder="1" applyAlignment="1">
      <alignment horizontal="center"/>
    </xf>
    <xf numFmtId="49" fontId="6" fillId="21" borderId="37" xfId="0" applyNumberFormat="1" applyFont="1" applyFill="1" applyBorder="1" applyAlignment="1" applyProtection="1">
      <alignment horizontal="center" vertical="center" textRotation="90" shrinkToFit="1"/>
      <protection locked="0"/>
    </xf>
    <xf numFmtId="49" fontId="6" fillId="21" borderId="4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6" fillId="21" borderId="153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21" borderId="20" xfId="0" applyNumberFormat="1" applyFont="1" applyFill="1" applyBorder="1" applyAlignment="1" applyProtection="1">
      <alignment horizontal="left" vertical="center" wrapText="1"/>
      <protection locked="0"/>
    </xf>
    <xf numFmtId="49" fontId="2" fillId="21" borderId="21" xfId="0" applyNumberFormat="1" applyFont="1" applyFill="1" applyBorder="1" applyAlignment="1" applyProtection="1">
      <alignment horizontal="left" vertical="center" wrapText="1"/>
      <protection locked="0"/>
    </xf>
    <xf numFmtId="49" fontId="3" fillId="21" borderId="29" xfId="0" applyNumberFormat="1" applyFont="1" applyFill="1" applyBorder="1" applyAlignment="1" applyProtection="1">
      <alignment horizontal="left" vertical="center" wrapText="1"/>
      <protection locked="0"/>
    </xf>
    <xf numFmtId="49" fontId="3" fillId="21" borderId="30" xfId="0" applyNumberFormat="1" applyFont="1" applyFill="1" applyBorder="1" applyAlignment="1" applyProtection="1">
      <alignment horizontal="left" vertical="center" wrapText="1"/>
      <protection locked="0"/>
    </xf>
    <xf numFmtId="49" fontId="3" fillId="21" borderId="51" xfId="0" applyNumberFormat="1" applyFont="1" applyFill="1" applyBorder="1" applyAlignment="1" applyProtection="1">
      <alignment horizontal="center" vertical="center" textRotation="90"/>
      <protection locked="0"/>
    </xf>
    <xf numFmtId="49" fontId="3" fillId="21" borderId="171" xfId="0" applyNumberFormat="1" applyFont="1" applyFill="1" applyBorder="1" applyAlignment="1" applyProtection="1">
      <alignment horizontal="center" vertical="center" textRotation="90"/>
      <protection locked="0"/>
    </xf>
    <xf numFmtId="49" fontId="3" fillId="21" borderId="15" xfId="0" applyNumberFormat="1" applyFont="1" applyFill="1" applyBorder="1" applyAlignment="1" applyProtection="1">
      <alignment horizontal="center" vertical="center" textRotation="90"/>
      <protection locked="0"/>
    </xf>
    <xf numFmtId="49" fontId="3" fillId="21" borderId="173" xfId="0" applyNumberFormat="1" applyFont="1" applyFill="1" applyBorder="1" applyAlignment="1" applyProtection="1">
      <alignment horizontal="center" vertical="center" textRotation="90"/>
      <protection locked="0"/>
    </xf>
    <xf numFmtId="49" fontId="3" fillId="21" borderId="65" xfId="0" applyNumberFormat="1" applyFont="1" applyFill="1" applyBorder="1" applyAlignment="1" applyProtection="1">
      <alignment horizontal="center" vertical="center" textRotation="90"/>
      <protection locked="0"/>
    </xf>
    <xf numFmtId="49" fontId="3" fillId="21" borderId="133" xfId="0" applyNumberFormat="1" applyFont="1" applyFill="1" applyBorder="1" applyAlignment="1" applyProtection="1">
      <alignment horizontal="center" vertical="center" textRotation="90"/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0" fillId="0" borderId="0" xfId="0"/>
    <xf numFmtId="0" fontId="0" fillId="21" borderId="153" xfId="0" applyFill="1" applyBorder="1" applyAlignment="1">
      <alignment horizontal="center" vertical="center" textRotation="90" shrinkToFit="1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Alignment="1">
      <alignment wrapText="1"/>
    </xf>
    <xf numFmtId="0" fontId="0" fillId="21" borderId="153" xfId="0" applyFill="1" applyBorder="1" applyAlignment="1" applyProtection="1">
      <alignment horizontal="center" vertical="center" textRotation="90" shrinkToFit="1"/>
      <protection locked="0"/>
    </xf>
    <xf numFmtId="0" fontId="10" fillId="0" borderId="0" xfId="0" applyFont="1" applyAlignment="1" applyProtection="1">
      <alignment vertical="top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52" fillId="20" borderId="0" xfId="0" applyFont="1" applyFill="1" applyAlignment="1" applyProtection="1">
      <alignment horizontal="left" vertical="center"/>
      <protection hidden="1"/>
    </xf>
  </cellXfs>
  <cellStyles count="46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al_VEK_96KS" xfId="28" xr:uid="{00000000-0005-0000-0000-00001B000000}"/>
    <cellStyle name="Normální" xfId="0" builtinId="0"/>
    <cellStyle name="normální_List1" xfId="29" xr:uid="{00000000-0005-0000-0000-00001D000000}"/>
    <cellStyle name="ods9" xfId="30" xr:uid="{00000000-0005-0000-0000-00001E000000}"/>
    <cellStyle name="Poznámka" xfId="31" builtinId="10" customBuiltin="1"/>
    <cellStyle name="Procenta" xfId="45" builtinId="5"/>
    <cellStyle name="Propojená buňka" xfId="32" builtinId="24" customBuiltin="1"/>
    <cellStyle name="Správně" xfId="33" builtinId="26" customBuiltin="1"/>
    <cellStyle name="Špatně" xfId="20" builtinId="27" customBuiltin="1"/>
    <cellStyle name="Text upozornění" xfId="34" builtinId="11" customBuiltin="1"/>
    <cellStyle name="Vstup" xfId="35" builtinId="20" customBuiltin="1"/>
    <cellStyle name="Výpočet" xfId="36" builtinId="22" customBuiltin="1"/>
    <cellStyle name="Výstup" xfId="37" builtinId="21" customBuiltin="1"/>
    <cellStyle name="Vysvětlující text" xfId="38" builtinId="53" customBuiltin="1"/>
    <cellStyle name="Zvýraznění 1" xfId="39" builtinId="29" customBuiltin="1"/>
    <cellStyle name="Zvýraznění 2" xfId="40" builtinId="33" customBuiltin="1"/>
    <cellStyle name="Zvýraznění 3" xfId="41" builtinId="37" customBuiltin="1"/>
    <cellStyle name="Zvýraznění 4" xfId="42" builtinId="41" customBuiltin="1"/>
    <cellStyle name="Zvýraznění 5" xfId="43" builtinId="45" customBuiltin="1"/>
    <cellStyle name="Zvýraznění 6" xfId="44" builtinId="49" customBuiltin="1"/>
  </cellStyles>
  <dxfs count="5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</dxfs>
  <tableStyles count="1" defaultTableStyle="TableStyleMedium2" defaultPivotStyle="PivotStyleLight16">
    <tableStyle name="Invisible" pivot="0" table="0" count="0" xr9:uid="{C21DC7C2-91A8-475A-978A-E8B1BC8A23F3}"/>
  </tableStyles>
  <colors>
    <mruColors>
      <color rgb="FF003366"/>
      <color rgb="FFCCFFFF"/>
      <color rgb="FF00FFFF"/>
      <color rgb="FF33CCCC"/>
      <color rgb="FF008080"/>
      <color rgb="FFFFFFCC"/>
      <color rgb="FFFFFF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06/relationships/attachedToolbars" Target="attachedToolbars.bin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37236173191678E-2"/>
          <c:y val="6.8493150684931503E-2"/>
          <c:w val="0.83925188862184874"/>
          <c:h val="0.818493150684931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'GB1'!$J$11</c:f>
              <c:strCache>
                <c:ptCount val="1"/>
                <c:pt idx="0">
                  <c:v>MŠ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'GB1'!$K$11:$U$11</c:f>
              <c:numCache>
                <c:formatCode>#,##0</c:formatCode>
                <c:ptCount val="11"/>
                <c:pt idx="0">
                  <c:v>4931</c:v>
                </c:pt>
                <c:pt idx="1">
                  <c:v>5011</c:v>
                </c:pt>
                <c:pt idx="2">
                  <c:v>5085</c:v>
                </c:pt>
                <c:pt idx="3">
                  <c:v>5158</c:v>
                </c:pt>
                <c:pt idx="4">
                  <c:v>5209</c:v>
                </c:pt>
                <c:pt idx="5">
                  <c:v>5209</c:v>
                </c:pt>
                <c:pt idx="6">
                  <c:v>5269</c:v>
                </c:pt>
                <c:pt idx="7">
                  <c:v>5287</c:v>
                </c:pt>
                <c:pt idx="8">
                  <c:v>5304</c:v>
                </c:pt>
                <c:pt idx="9">
                  <c:v>5317</c:v>
                </c:pt>
                <c:pt idx="10">
                  <c:v>5349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1F-45E4-A5AF-9931208F69BC}"/>
            </c:ext>
          </c:extLst>
        </c:ser>
        <c:ser>
          <c:idx val="1"/>
          <c:order val="1"/>
          <c:tx>
            <c:strRef>
              <c:f>'GB1'!$J$12</c:f>
              <c:strCache>
                <c:ptCount val="1"/>
                <c:pt idx="0">
                  <c:v>ZŠ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'GB1'!$K$12:$U$12</c:f>
              <c:numCache>
                <c:formatCode>#,##0</c:formatCode>
                <c:ptCount val="11"/>
                <c:pt idx="0">
                  <c:v>4111</c:v>
                </c:pt>
                <c:pt idx="1">
                  <c:v>4095</c:v>
                </c:pt>
                <c:pt idx="2">
                  <c:v>4095</c:v>
                </c:pt>
                <c:pt idx="3">
                  <c:v>4106</c:v>
                </c:pt>
                <c:pt idx="4">
                  <c:v>4115</c:v>
                </c:pt>
                <c:pt idx="5">
                  <c:v>4140</c:v>
                </c:pt>
                <c:pt idx="6">
                  <c:v>4155</c:v>
                </c:pt>
                <c:pt idx="7">
                  <c:v>4172</c:v>
                </c:pt>
                <c:pt idx="8">
                  <c:v>4192</c:v>
                </c:pt>
                <c:pt idx="9">
                  <c:v>4214</c:v>
                </c:pt>
                <c:pt idx="10">
                  <c:v>4238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1F-45E4-A5AF-9931208F69BC}"/>
            </c:ext>
          </c:extLst>
        </c:ser>
        <c:ser>
          <c:idx val="2"/>
          <c:order val="2"/>
          <c:tx>
            <c:strRef>
              <c:f>'GB1'!$J$13</c:f>
              <c:strCache>
                <c:ptCount val="1"/>
                <c:pt idx="0">
                  <c:v>SŠ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'GB1'!$K$13:$U$13</c:f>
              <c:numCache>
                <c:formatCode>#,##0</c:formatCode>
                <c:ptCount val="11"/>
                <c:pt idx="0">
                  <c:v>1393</c:v>
                </c:pt>
                <c:pt idx="1">
                  <c:v>1347</c:v>
                </c:pt>
                <c:pt idx="2">
                  <c:v>1331</c:v>
                </c:pt>
                <c:pt idx="3">
                  <c:v>1310</c:v>
                </c:pt>
                <c:pt idx="4">
                  <c:v>1304</c:v>
                </c:pt>
                <c:pt idx="5">
                  <c:v>1307</c:v>
                </c:pt>
                <c:pt idx="6">
                  <c:v>1308</c:v>
                </c:pt>
                <c:pt idx="7">
                  <c:v>1290</c:v>
                </c:pt>
                <c:pt idx="8">
                  <c:v>1284</c:v>
                </c:pt>
                <c:pt idx="9">
                  <c:v>1280</c:v>
                </c:pt>
                <c:pt idx="10">
                  <c:v>1285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1F-45E4-A5AF-9931208F69BC}"/>
            </c:ext>
          </c:extLst>
        </c:ser>
        <c:ser>
          <c:idx val="3"/>
          <c:order val="3"/>
          <c:tx>
            <c:strRef>
              <c:f>'GB1'!$J$14</c:f>
              <c:strCache>
                <c:ptCount val="1"/>
                <c:pt idx="0">
                  <c:v>Konzervatoře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'GB1'!$K$14:$U$14</c:f>
              <c:numCache>
                <c:formatCode>#,##0</c:formatCode>
                <c:ptCount val="11"/>
                <c:pt idx="0">
                  <c:v>18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18</c:v>
                </c:pt>
                <c:pt idx="7">
                  <c:v>18</c:v>
                </c:pt>
                <c:pt idx="8">
                  <c:v>18</c:v>
                </c:pt>
                <c:pt idx="9">
                  <c:v>18</c:v>
                </c:pt>
                <c:pt idx="1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1F-45E4-A5AF-9931208F69BC}"/>
            </c:ext>
          </c:extLst>
        </c:ser>
        <c:ser>
          <c:idx val="4"/>
          <c:order val="4"/>
          <c:tx>
            <c:strRef>
              <c:f>'GB1'!$J$15</c:f>
              <c:strCache>
                <c:ptCount val="1"/>
                <c:pt idx="0">
                  <c:v>VOŠ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'GB1'!$K$15:$U$15</c:f>
              <c:numCache>
                <c:formatCode>#,##0</c:formatCode>
                <c:ptCount val="11"/>
                <c:pt idx="0">
                  <c:v>180</c:v>
                </c:pt>
                <c:pt idx="1">
                  <c:v>178</c:v>
                </c:pt>
                <c:pt idx="2">
                  <c:v>174</c:v>
                </c:pt>
                <c:pt idx="3">
                  <c:v>174</c:v>
                </c:pt>
                <c:pt idx="4">
                  <c:v>171</c:v>
                </c:pt>
                <c:pt idx="5">
                  <c:v>168</c:v>
                </c:pt>
                <c:pt idx="6">
                  <c:v>166</c:v>
                </c:pt>
                <c:pt idx="7">
                  <c:v>166</c:v>
                </c:pt>
                <c:pt idx="8">
                  <c:v>160</c:v>
                </c:pt>
                <c:pt idx="9">
                  <c:v>156</c:v>
                </c:pt>
                <c:pt idx="10">
                  <c:v>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1F-45E4-A5AF-9931208F69BC}"/>
            </c:ext>
          </c:extLst>
        </c:ser>
        <c:ser>
          <c:idx val="5"/>
          <c:order val="5"/>
          <c:tx>
            <c:strRef>
              <c:f>'GB1'!$J$16</c:f>
              <c:strCache>
                <c:ptCount val="1"/>
                <c:pt idx="0">
                  <c:v>VŠ veřejné a soukromé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'GB1'!$K$16:$U$16</c:f>
              <c:numCache>
                <c:formatCode>#,##0</c:formatCode>
                <c:ptCount val="11"/>
                <c:pt idx="0">
                  <c:v>71</c:v>
                </c:pt>
                <c:pt idx="1">
                  <c:v>70</c:v>
                </c:pt>
                <c:pt idx="2">
                  <c:v>69</c:v>
                </c:pt>
                <c:pt idx="3">
                  <c:v>69</c:v>
                </c:pt>
                <c:pt idx="4">
                  <c:v>67</c:v>
                </c:pt>
                <c:pt idx="5">
                  <c:v>63</c:v>
                </c:pt>
                <c:pt idx="6">
                  <c:v>62</c:v>
                </c:pt>
                <c:pt idx="7">
                  <c:v>62</c:v>
                </c:pt>
                <c:pt idx="8">
                  <c:v>58</c:v>
                </c:pt>
                <c:pt idx="9">
                  <c:v>57</c:v>
                </c:pt>
                <c:pt idx="10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1F-45E4-A5AF-9931208F6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70492672"/>
        <c:axId val="-870492128"/>
      </c:barChart>
      <c:catAx>
        <c:axId val="-87049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70492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70492128"/>
        <c:scaling>
          <c:orientation val="minMax"/>
          <c:max val="55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 sz="1000"/>
                  <a:t>počet škol</a:t>
                </a:r>
              </a:p>
            </c:rich>
          </c:tx>
          <c:layout>
            <c:manualLayout>
              <c:xMode val="edge"/>
              <c:yMode val="edge"/>
              <c:x val="9.4116409168230365E-3"/>
              <c:y val="0.397436630352712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70492672"/>
        <c:crosses val="autoZero"/>
        <c:crossBetween val="between"/>
        <c:majorUnit val="5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9069404513225966"/>
          <c:y val="0.94281471451075416"/>
          <c:w val="0.47995571754273686"/>
          <c:h val="3.767123287671232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27745794797672"/>
          <c:y val="5.1118210862619806E-2"/>
          <c:w val="0.82769549375713436"/>
          <c:h val="0.816293929712460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'GB2'!$I$11</c:f>
              <c:strCache>
                <c:ptCount val="1"/>
                <c:pt idx="0">
                  <c:v>MŠ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'GB2'!$J$10:$T$10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'GB2'!$J$11:$T$11</c:f>
              <c:numCache>
                <c:formatCode>#,##0</c:formatCode>
                <c:ptCount val="11"/>
                <c:pt idx="0">
                  <c:v>342521</c:v>
                </c:pt>
                <c:pt idx="1">
                  <c:v>354340</c:v>
                </c:pt>
                <c:pt idx="2">
                  <c:v>363568</c:v>
                </c:pt>
                <c:pt idx="3">
                  <c:v>367603</c:v>
                </c:pt>
                <c:pt idx="4">
                  <c:v>367361</c:v>
                </c:pt>
                <c:pt idx="5">
                  <c:v>362653</c:v>
                </c:pt>
                <c:pt idx="6">
                  <c:v>362756</c:v>
                </c:pt>
                <c:pt idx="7">
                  <c:v>363776</c:v>
                </c:pt>
                <c:pt idx="8">
                  <c:v>364909</c:v>
                </c:pt>
                <c:pt idx="9">
                  <c:v>357598</c:v>
                </c:pt>
                <c:pt idx="10">
                  <c:v>360490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F4-4FA7-A9A4-581FBCB11DEA}"/>
            </c:ext>
          </c:extLst>
        </c:ser>
        <c:ser>
          <c:idx val="1"/>
          <c:order val="1"/>
          <c:tx>
            <c:strRef>
              <c:f>'GB2'!$I$12</c:f>
              <c:strCache>
                <c:ptCount val="1"/>
                <c:pt idx="0">
                  <c:v>ZŠ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'GB2'!$J$10:$T$10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'GB2'!$J$12:$T$12</c:f>
              <c:numCache>
                <c:formatCode>#,##0</c:formatCode>
                <c:ptCount val="11"/>
                <c:pt idx="0">
                  <c:v>794642</c:v>
                </c:pt>
                <c:pt idx="1">
                  <c:v>807950</c:v>
                </c:pt>
                <c:pt idx="2">
                  <c:v>827654</c:v>
                </c:pt>
                <c:pt idx="3">
                  <c:v>854137</c:v>
                </c:pt>
                <c:pt idx="4">
                  <c:v>880251</c:v>
                </c:pt>
                <c:pt idx="5">
                  <c:v>906188</c:v>
                </c:pt>
                <c:pt idx="6">
                  <c:v>926108</c:v>
                </c:pt>
                <c:pt idx="7">
                  <c:v>940928</c:v>
                </c:pt>
                <c:pt idx="8">
                  <c:v>952946</c:v>
                </c:pt>
                <c:pt idx="9">
                  <c:v>962348</c:v>
                </c:pt>
                <c:pt idx="10">
                  <c:v>964571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F4-4FA7-A9A4-581FBCB11DEA}"/>
            </c:ext>
          </c:extLst>
        </c:ser>
        <c:ser>
          <c:idx val="2"/>
          <c:order val="2"/>
          <c:tx>
            <c:strRef>
              <c:f>'GB2'!$I$13</c:f>
              <c:strCache>
                <c:ptCount val="1"/>
                <c:pt idx="0">
                  <c:v>SŠ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'GB2'!$J$10:$T$10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'GB2'!$J$13:$T$13</c:f>
              <c:numCache>
                <c:formatCode>#,##0</c:formatCode>
                <c:ptCount val="11"/>
                <c:pt idx="0">
                  <c:v>501220</c:v>
                </c:pt>
                <c:pt idx="1">
                  <c:v>470754</c:v>
                </c:pt>
                <c:pt idx="2">
                  <c:v>448792</c:v>
                </c:pt>
                <c:pt idx="3">
                  <c:v>435542</c:v>
                </c:pt>
                <c:pt idx="4">
                  <c:v>427107</c:v>
                </c:pt>
                <c:pt idx="5">
                  <c:v>424849</c:v>
                </c:pt>
                <c:pt idx="6">
                  <c:v>421535</c:v>
                </c:pt>
                <c:pt idx="7">
                  <c:v>420814</c:v>
                </c:pt>
                <c:pt idx="8">
                  <c:v>423838</c:v>
                </c:pt>
                <c:pt idx="9">
                  <c:v>432906</c:v>
                </c:pt>
                <c:pt idx="10">
                  <c:v>446254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F4-4FA7-A9A4-581FBCB11DEA}"/>
            </c:ext>
          </c:extLst>
        </c:ser>
        <c:ser>
          <c:idx val="3"/>
          <c:order val="3"/>
          <c:tx>
            <c:strRef>
              <c:f>'GB2'!$I$14</c:f>
              <c:strCache>
                <c:ptCount val="1"/>
                <c:pt idx="0">
                  <c:v>Konzervatoře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'GB2'!$J$10:$T$10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'GB2'!$J$14:$T$14</c:f>
              <c:numCache>
                <c:formatCode>#,##0</c:formatCode>
                <c:ptCount val="11"/>
                <c:pt idx="0">
                  <c:v>3557</c:v>
                </c:pt>
                <c:pt idx="1">
                  <c:v>3655</c:v>
                </c:pt>
                <c:pt idx="2">
                  <c:v>3690</c:v>
                </c:pt>
                <c:pt idx="3">
                  <c:v>3752</c:v>
                </c:pt>
                <c:pt idx="4">
                  <c:v>3733</c:v>
                </c:pt>
                <c:pt idx="5">
                  <c:v>3795</c:v>
                </c:pt>
                <c:pt idx="6">
                  <c:v>3781</c:v>
                </c:pt>
                <c:pt idx="7">
                  <c:v>3813</c:v>
                </c:pt>
                <c:pt idx="8">
                  <c:v>3836</c:v>
                </c:pt>
                <c:pt idx="9">
                  <c:v>3902</c:v>
                </c:pt>
                <c:pt idx="10">
                  <c:v>3880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F4-4FA7-A9A4-581FBCB11DEA}"/>
            </c:ext>
          </c:extLst>
        </c:ser>
        <c:ser>
          <c:idx val="4"/>
          <c:order val="4"/>
          <c:tx>
            <c:strRef>
              <c:f>'GB2'!$I$15</c:f>
              <c:strCache>
                <c:ptCount val="1"/>
                <c:pt idx="0">
                  <c:v>VOŠ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'GB2'!$J$10:$T$10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'GB2'!$J$15:$T$15</c:f>
              <c:numCache>
                <c:formatCode>#,##0</c:formatCode>
                <c:ptCount val="11"/>
                <c:pt idx="0">
                  <c:v>29335</c:v>
                </c:pt>
                <c:pt idx="1">
                  <c:v>28980</c:v>
                </c:pt>
                <c:pt idx="2">
                  <c:v>28332</c:v>
                </c:pt>
                <c:pt idx="3">
                  <c:v>26964</c:v>
                </c:pt>
                <c:pt idx="4">
                  <c:v>24786</c:v>
                </c:pt>
                <c:pt idx="5">
                  <c:v>22002</c:v>
                </c:pt>
                <c:pt idx="6">
                  <c:v>19883</c:v>
                </c:pt>
                <c:pt idx="7">
                  <c:v>18416</c:v>
                </c:pt>
                <c:pt idx="8">
                  <c:v>17954</c:v>
                </c:pt>
                <c:pt idx="9">
                  <c:v>18458</c:v>
                </c:pt>
                <c:pt idx="10">
                  <c:v>20096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F4-4FA7-A9A4-581FBCB11DEA}"/>
            </c:ext>
          </c:extLst>
        </c:ser>
        <c:ser>
          <c:idx val="5"/>
          <c:order val="5"/>
          <c:tx>
            <c:strRef>
              <c:f>'GB2'!$I$16</c:f>
              <c:strCache>
                <c:ptCount val="1"/>
                <c:pt idx="0">
                  <c:v>VŠ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7.98474038558160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83-4BF6-A530-43B962ADD733}"/>
                </c:ext>
              </c:extLst>
            </c:dLbl>
            <c:dLbl>
              <c:idx val="1"/>
              <c:layout>
                <c:manualLayout>
                  <c:x val="-2.9545743499442335E-3"/>
                  <c:y val="-8.56884462919403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83-4BF6-A530-43B962ADD733}"/>
                </c:ext>
              </c:extLst>
            </c:dLbl>
            <c:dLbl>
              <c:idx val="2"/>
              <c:layout>
                <c:manualLayout>
                  <c:x val="-1.4772871749721031E-3"/>
                  <c:y val="-8.16221551855551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83-4BF6-A530-43B962ADD733}"/>
                </c:ext>
              </c:extLst>
            </c:dLbl>
            <c:dLbl>
              <c:idx val="3"/>
              <c:layout>
                <c:manualLayout>
                  <c:x val="0"/>
                  <c:y val="-7.50462614525720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83-4BF6-A530-43B962ADD733}"/>
                </c:ext>
              </c:extLst>
            </c:dLbl>
            <c:dLbl>
              <c:idx val="4"/>
              <c:layout>
                <c:manualLayout>
                  <c:x val="0"/>
                  <c:y val="-7.14996640191512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83-4BF6-A530-43B962ADD733}"/>
                </c:ext>
              </c:extLst>
            </c:dLbl>
            <c:dLbl>
              <c:idx val="5"/>
              <c:layout>
                <c:manualLayout>
                  <c:x val="-2.9545743499443146E-3"/>
                  <c:y val="-6.8036463663141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83-4BF6-A530-43B962ADD733}"/>
                </c:ext>
              </c:extLst>
            </c:dLbl>
            <c:dLbl>
              <c:idx val="6"/>
              <c:layout>
                <c:manualLayout>
                  <c:x val="0"/>
                  <c:y val="-6.759469840677405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83-4BF6-A530-43B962ADD733}"/>
                </c:ext>
              </c:extLst>
            </c:dLbl>
            <c:dLbl>
              <c:idx val="7"/>
              <c:layout>
                <c:manualLayout>
                  <c:x val="-1.0833314135759417E-16"/>
                  <c:y val="-6.5534551340813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083-4BF6-A530-43B962ADD733}"/>
                </c:ext>
              </c:extLst>
            </c:dLbl>
            <c:dLbl>
              <c:idx val="8"/>
              <c:layout>
                <c:manualLayout>
                  <c:x val="0"/>
                  <c:y val="-6.40117001998112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083-4BF6-A530-43B962ADD733}"/>
                </c:ext>
              </c:extLst>
            </c:dLbl>
            <c:dLbl>
              <c:idx val="9"/>
              <c:layout>
                <c:manualLayout>
                  <c:x val="-1.0833314135759417E-16"/>
                  <c:y val="-6.38102142279515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083-4BF6-A530-43B962ADD733}"/>
                </c:ext>
              </c:extLst>
            </c:dLbl>
            <c:dLbl>
              <c:idx val="10"/>
              <c:layout>
                <c:manualLayout>
                  <c:x val="-1.4772871749721031E-3"/>
                  <c:y val="-6.34222811014703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24-41F6-8639-A6A64D7773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'GB2'!$J$10:$T$10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'GB2'!$J$16:$T$16</c:f>
              <c:numCache>
                <c:formatCode>#,##0</c:formatCode>
                <c:ptCount val="11"/>
                <c:pt idx="0">
                  <c:v>392039</c:v>
                </c:pt>
                <c:pt idx="1">
                  <c:v>380893</c:v>
                </c:pt>
                <c:pt idx="2">
                  <c:v>367772</c:v>
                </c:pt>
                <c:pt idx="3">
                  <c:v>346811</c:v>
                </c:pt>
                <c:pt idx="4">
                  <c:v>326437</c:v>
                </c:pt>
                <c:pt idx="5">
                  <c:v>311060</c:v>
                </c:pt>
                <c:pt idx="6">
                  <c:v>298682</c:v>
                </c:pt>
                <c:pt idx="7">
                  <c:v>289680</c:v>
                </c:pt>
                <c:pt idx="8">
                  <c:v>288644</c:v>
                </c:pt>
                <c:pt idx="9">
                  <c:v>299031</c:v>
                </c:pt>
                <c:pt idx="10">
                  <c:v>304054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F4-4FA7-A9A4-581FBCB11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-870491584"/>
        <c:axId val="-870490496"/>
      </c:barChart>
      <c:catAx>
        <c:axId val="-87049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70490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70490496"/>
        <c:scaling>
          <c:orientation val="minMax"/>
          <c:max val="240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 sz="1000"/>
                  <a:t>počty žáků/studentů</a:t>
                </a:r>
              </a:p>
            </c:rich>
          </c:tx>
          <c:layout>
            <c:manualLayout>
              <c:xMode val="edge"/>
              <c:yMode val="edge"/>
              <c:x val="1.4101156274384621E-2"/>
              <c:y val="0.353448852332948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70491584"/>
        <c:crosses val="autoZero"/>
        <c:crossBetween val="between"/>
        <c:majorUnit val="4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996861780515471"/>
          <c:y val="0.92885430445162087"/>
          <c:w val="0.34475685278051665"/>
          <c:h val="3.503187437166784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825313967330686E-2"/>
          <c:y val="5.6603773584905662E-2"/>
          <c:w val="0.86903222784884238"/>
          <c:h val="0.7962264150943396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'GB3'!$I$11</c:f>
              <c:strCache>
                <c:ptCount val="1"/>
                <c:pt idx="0">
                  <c:v>Předškolní vzdělávání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'GB3'!$J$10:$T$10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'GB3'!$J$11:$T$11</c:f>
              <c:numCache>
                <c:formatCode>0.0%</c:formatCode>
                <c:ptCount val="11"/>
                <c:pt idx="0">
                  <c:v>9.3709315308138891E-2</c:v>
                </c:pt>
                <c:pt idx="1">
                  <c:v>9.8812803232385116E-2</c:v>
                </c:pt>
                <c:pt idx="2">
                  <c:v>0.10327413559550991</c:v>
                </c:pt>
                <c:pt idx="3">
                  <c:v>0.10809361085054306</c:v>
                </c:pt>
                <c:pt idx="4">
                  <c:v>0.10569003446825921</c:v>
                </c:pt>
                <c:pt idx="5">
                  <c:v>0.10845629670697797</c:v>
                </c:pt>
                <c:pt idx="6">
                  <c:v>0.11050710946196041</c:v>
                </c:pt>
                <c:pt idx="7">
                  <c:v>0.11219884310573601</c:v>
                </c:pt>
                <c:pt idx="8">
                  <c:v>0.11346861778599243</c:v>
                </c:pt>
                <c:pt idx="9">
                  <c:v>0.11590642841038473</c:v>
                </c:pt>
                <c:pt idx="10">
                  <c:v>0.1174244559044704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43-4EBE-86C7-0633D6C73489}"/>
            </c:ext>
          </c:extLst>
        </c:ser>
        <c:ser>
          <c:idx val="1"/>
          <c:order val="1"/>
          <c:tx>
            <c:strRef>
              <c:f>'GB3'!$I$12</c:f>
              <c:strCache>
                <c:ptCount val="1"/>
                <c:pt idx="0">
                  <c:v>Základní vzdělávání včetně školních družin a klubů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'GB3'!$J$10:$T$10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'GB3'!$J$12:$T$12</c:f>
              <c:numCache>
                <c:formatCode>0.0%</c:formatCode>
                <c:ptCount val="11"/>
                <c:pt idx="0">
                  <c:v>0.31396975532817878</c:v>
                </c:pt>
                <c:pt idx="1">
                  <c:v>0.30917553095025757</c:v>
                </c:pt>
                <c:pt idx="2">
                  <c:v>0.31574500563406122</c:v>
                </c:pt>
                <c:pt idx="3">
                  <c:v>0.32555050773774791</c:v>
                </c:pt>
                <c:pt idx="4">
                  <c:v>0.33278526549622428</c:v>
                </c:pt>
                <c:pt idx="5">
                  <c:v>0.35226567064080705</c:v>
                </c:pt>
                <c:pt idx="6">
                  <c:v>0.36519987399029397</c:v>
                </c:pt>
                <c:pt idx="7">
                  <c:v>0.37699796844980449</c:v>
                </c:pt>
                <c:pt idx="8">
                  <c:v>0.40627433420160586</c:v>
                </c:pt>
                <c:pt idx="9">
                  <c:v>0.41367027047516541</c:v>
                </c:pt>
                <c:pt idx="10">
                  <c:v>0.41780010697492304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43-4EBE-86C7-0633D6C73489}"/>
            </c:ext>
          </c:extLst>
        </c:ser>
        <c:ser>
          <c:idx val="2"/>
          <c:order val="2"/>
          <c:tx>
            <c:strRef>
              <c:f>'GB3'!$I$13</c:f>
              <c:strCache>
                <c:ptCount val="1"/>
                <c:pt idx="0">
                  <c:v>Střední vzdělávání včetně VOŠ a konzervatoří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'GB3'!$J$10:$T$10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'GB3'!$J$13:$T$13</c:f>
              <c:numCache>
                <c:formatCode>0.0%</c:formatCode>
                <c:ptCount val="11"/>
                <c:pt idx="0">
                  <c:v>0.19551714055721306</c:v>
                </c:pt>
                <c:pt idx="1">
                  <c:v>0.19454471832313425</c:v>
                </c:pt>
                <c:pt idx="2">
                  <c:v>0.18586416362054328</c:v>
                </c:pt>
                <c:pt idx="3">
                  <c:v>0.18218205631705806</c:v>
                </c:pt>
                <c:pt idx="4">
                  <c:v>0.18595331477139862</c:v>
                </c:pt>
                <c:pt idx="5">
                  <c:v>0.18885392491911868</c:v>
                </c:pt>
                <c:pt idx="6">
                  <c:v>0.18237369762584976</c:v>
                </c:pt>
                <c:pt idx="7">
                  <c:v>0.19493697993117301</c:v>
                </c:pt>
                <c:pt idx="8">
                  <c:v>0.19308586295558405</c:v>
                </c:pt>
                <c:pt idx="9">
                  <c:v>0.19430966804339778</c:v>
                </c:pt>
                <c:pt idx="10">
                  <c:v>0.19357994875970383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43-4EBE-86C7-0633D6C73489}"/>
            </c:ext>
          </c:extLst>
        </c:ser>
        <c:ser>
          <c:idx val="3"/>
          <c:order val="3"/>
          <c:tx>
            <c:strRef>
              <c:f>'GB3'!$I$14</c:f>
              <c:strCache>
                <c:ptCount val="1"/>
                <c:pt idx="0">
                  <c:v>Vysoké školy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'GB3'!$J$10:$T$10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'GB3'!$J$14:$T$14</c:f>
              <c:numCache>
                <c:formatCode>0.0%</c:formatCode>
                <c:ptCount val="11"/>
                <c:pt idx="0">
                  <c:v>0.19700996565524614</c:v>
                </c:pt>
                <c:pt idx="1">
                  <c:v>0.19991052094040826</c:v>
                </c:pt>
                <c:pt idx="2">
                  <c:v>0.19808070330242614</c:v>
                </c:pt>
                <c:pt idx="3">
                  <c:v>0.18331906413026774</c:v>
                </c:pt>
                <c:pt idx="4">
                  <c:v>0.18403704505953242</c:v>
                </c:pt>
                <c:pt idx="5">
                  <c:v>0.18375003290483802</c:v>
                </c:pt>
                <c:pt idx="6">
                  <c:v>0.17305546730042923</c:v>
                </c:pt>
                <c:pt idx="7">
                  <c:v>0.21498376641742753</c:v>
                </c:pt>
                <c:pt idx="8">
                  <c:v>0.18760259105635671</c:v>
                </c:pt>
                <c:pt idx="9">
                  <c:v>0.17439605342531869</c:v>
                </c:pt>
                <c:pt idx="10">
                  <c:v>0.17095791786498926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43-4EBE-86C7-0633D6C73489}"/>
            </c:ext>
          </c:extLst>
        </c:ser>
        <c:ser>
          <c:idx val="4"/>
          <c:order val="4"/>
          <c:tx>
            <c:strRef>
              <c:f>'GB3'!$I$15</c:f>
              <c:strCache>
                <c:ptCount val="1"/>
                <c:pt idx="0">
                  <c:v>Ostatní výdaje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'GB3'!$J$10:$T$10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'GB3'!$J$15:$T$15</c:f>
              <c:numCache>
                <c:formatCode>0.0%</c:formatCode>
                <c:ptCount val="11"/>
                <c:pt idx="0">
                  <c:v>0.1997938231512231</c:v>
                </c:pt>
                <c:pt idx="1">
                  <c:v>0.19755642655381497</c:v>
                </c:pt>
                <c:pt idx="2">
                  <c:v>0.19703599184745968</c:v>
                </c:pt>
                <c:pt idx="3">
                  <c:v>0.20085476096438315</c:v>
                </c:pt>
                <c:pt idx="4">
                  <c:v>0.19153434020458548</c:v>
                </c:pt>
                <c:pt idx="5">
                  <c:v>0.16667407482825822</c:v>
                </c:pt>
                <c:pt idx="6">
                  <c:v>0.16886385162146667</c:v>
                </c:pt>
                <c:pt idx="7">
                  <c:v>0.10088244209585912</c:v>
                </c:pt>
                <c:pt idx="8">
                  <c:v>9.9568594000460836E-2</c:v>
                </c:pt>
                <c:pt idx="9">
                  <c:v>0.1017175796457334</c:v>
                </c:pt>
                <c:pt idx="10">
                  <c:v>0.10023757049591342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43-4EBE-86C7-0633D6C73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-870486144"/>
        <c:axId val="-870485600"/>
      </c:barChart>
      <c:catAx>
        <c:axId val="-87048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70485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70485600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70486144"/>
        <c:crosses val="autoZero"/>
        <c:crossBetween val="between"/>
        <c:majorUnit val="0.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3.871683507157591E-2"/>
          <c:y val="0.92963131082051287"/>
          <c:w val="0.94086385856043087"/>
          <c:h val="3.888895921759117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696008159905881E-2"/>
          <c:y val="5.8407130122312398E-2"/>
          <c:w val="0.88376746562613084"/>
          <c:h val="0.7911511262022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'GB4'!$I$11</c:f>
              <c:strCache>
                <c:ptCount val="1"/>
                <c:pt idx="0">
                  <c:v>Předškolní vzdělávání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'GB4'!$J$10:$T$10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'GB4'!$J$11:$T$11</c:f>
              <c:numCache>
                <c:formatCode>#\ ##0.0;[Red]#\ ##0.0</c:formatCode>
                <c:ptCount val="11"/>
                <c:pt idx="0">
                  <c:v>49.113066561828347</c:v>
                </c:pt>
                <c:pt idx="1">
                  <c:v>49.07714484758494</c:v>
                </c:pt>
                <c:pt idx="2">
                  <c:v>50.642219055785183</c:v>
                </c:pt>
                <c:pt idx="3">
                  <c:v>52.787567040316731</c:v>
                </c:pt>
                <c:pt idx="4">
                  <c:v>52.455005003533145</c:v>
                </c:pt>
                <c:pt idx="5">
                  <c:v>51.282184005563359</c:v>
                </c:pt>
                <c:pt idx="6">
                  <c:v>59.172526391823986</c:v>
                </c:pt>
                <c:pt idx="7">
                  <c:v>68.222100368694171</c:v>
                </c:pt>
                <c:pt idx="8">
                  <c:v>77.018460097860341</c:v>
                </c:pt>
                <c:pt idx="9">
                  <c:v>83.685772161241658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D0-4723-B3E4-8E1EB39C6A71}"/>
            </c:ext>
          </c:extLst>
        </c:ser>
        <c:ser>
          <c:idx val="1"/>
          <c:order val="1"/>
          <c:tx>
            <c:strRef>
              <c:f>'GB4'!$I$12</c:f>
              <c:strCache>
                <c:ptCount val="1"/>
                <c:pt idx="0">
                  <c:v>Základní vzdělávání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'GB4'!$J$10:$T$10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'GB4'!$J$12:$T$12</c:f>
              <c:numCache>
                <c:formatCode>#\ ##0.0;[Red]#\ ##0.0</c:formatCode>
                <c:ptCount val="11"/>
                <c:pt idx="0">
                  <c:v>68.261748810873712</c:v>
                </c:pt>
                <c:pt idx="1">
                  <c:v>65.637488542221078</c:v>
                </c:pt>
                <c:pt idx="2">
                  <c:v>66.026746846171321</c:v>
                </c:pt>
                <c:pt idx="3">
                  <c:v>68.840438851207992</c:v>
                </c:pt>
                <c:pt idx="4">
                  <c:v>69.775638379139835</c:v>
                </c:pt>
                <c:pt idx="5">
                  <c:v>67.969667925033406</c:v>
                </c:pt>
                <c:pt idx="6">
                  <c:v>77.105268528344908</c:v>
                </c:pt>
                <c:pt idx="7">
                  <c:v>88.809252703444045</c:v>
                </c:pt>
                <c:pt idx="8">
                  <c:v>105.51506884519981</c:v>
                </c:pt>
                <c:pt idx="9">
                  <c:v>112.30611768598325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D0-4723-B3E4-8E1EB39C6A71}"/>
            </c:ext>
          </c:extLst>
        </c:ser>
        <c:ser>
          <c:idx val="2"/>
          <c:order val="2"/>
          <c:tx>
            <c:strRef>
              <c:f>'GB4'!$I$13</c:f>
              <c:strCache>
                <c:ptCount val="1"/>
                <c:pt idx="0">
                  <c:v>Střední vzdělávání včetně konzervatoří a VOŠ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'GB4'!$J$10:$T$10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'GB4'!$J$13:$T$13</c:f>
              <c:numCache>
                <c:formatCode>#\ ##0.0;[Red]#\ ##0.0</c:formatCode>
                <c:ptCount val="11"/>
                <c:pt idx="0">
                  <c:v>65.548422798334371</c:v>
                </c:pt>
                <c:pt idx="1">
                  <c:v>68.28942121230223</c:v>
                </c:pt>
                <c:pt idx="2">
                  <c:v>69.166907829121755</c:v>
                </c:pt>
                <c:pt idx="3">
                  <c:v>73.118111948083325</c:v>
                </c:pt>
                <c:pt idx="4">
                  <c:v>78.211567827899756</c:v>
                </c:pt>
                <c:pt idx="5">
                  <c:v>76.108035419717368</c:v>
                </c:pt>
                <c:pt idx="6">
                  <c:v>83.331682801067373</c:v>
                </c:pt>
                <c:pt idx="7">
                  <c:v>100.88730649513211</c:v>
                </c:pt>
                <c:pt idx="8">
                  <c:v>111.68907826103258</c:v>
                </c:pt>
                <c:pt idx="9">
                  <c:v>117.47839939623459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D0-4723-B3E4-8E1EB39C6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70485056"/>
        <c:axId val="-926378080"/>
      </c:barChart>
      <c:catAx>
        <c:axId val="-87048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926378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926378080"/>
        <c:scaling>
          <c:orientation val="minMax"/>
          <c:max val="12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 b="0"/>
                  <a:t>jednotkové výdaje na dítě, žáka, studenta v tis. Kč</a:t>
                </a:r>
              </a:p>
            </c:rich>
          </c:tx>
          <c:layout>
            <c:manualLayout>
              <c:xMode val="edge"/>
              <c:yMode val="edge"/>
              <c:x val="7.7603828933148055E-3"/>
              <c:y val="0.158859485821715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70485056"/>
        <c:crosses val="autoZero"/>
        <c:crossBetween val="between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4904331145100403E-2"/>
          <c:y val="0.9072368645464467"/>
          <c:w val="0.89295290052285037"/>
          <c:h val="6.879195763281198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05186020293123"/>
          <c:y val="6.2264150943396226E-2"/>
          <c:w val="0.81961668545659527"/>
          <c:h val="0.77924528301886797"/>
        </c:manualLayout>
      </c:layout>
      <c:areaChart>
        <c:grouping val="stacked"/>
        <c:varyColors val="0"/>
        <c:ser>
          <c:idx val="2"/>
          <c:order val="2"/>
          <c:tx>
            <c:strRef>
              <c:f>'GB5'!$J$13</c:f>
              <c:strCache>
                <c:ptCount val="1"/>
                <c:pt idx="0">
                  <c:v>CELKEM Česká republika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'GB5'!$K$10:$U$10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'GB5'!$K$13:$U$13</c:f>
              <c:numCache>
                <c:formatCode>#,##0</c:formatCode>
                <c:ptCount val="11"/>
                <c:pt idx="0">
                  <c:v>24455</c:v>
                </c:pt>
                <c:pt idx="1">
                  <c:v>25067</c:v>
                </c:pt>
                <c:pt idx="2">
                  <c:v>25035</c:v>
                </c:pt>
                <c:pt idx="3">
                  <c:v>25768</c:v>
                </c:pt>
                <c:pt idx="4">
                  <c:v>26591</c:v>
                </c:pt>
                <c:pt idx="5">
                  <c:v>27575</c:v>
                </c:pt>
                <c:pt idx="6">
                  <c:v>29504</c:v>
                </c:pt>
                <c:pt idx="7">
                  <c:v>31885</c:v>
                </c:pt>
                <c:pt idx="8">
                  <c:v>34125</c:v>
                </c:pt>
                <c:pt idx="9">
                  <c:v>35611</c:v>
                </c:pt>
                <c:pt idx="10">
                  <c:v>37839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F7-4FED-9896-80D5644BD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04549888"/>
        <c:axId val="-877892720"/>
      </c:areaChart>
      <c:barChart>
        <c:barDir val="col"/>
        <c:grouping val="clustered"/>
        <c:varyColors val="0"/>
        <c:ser>
          <c:idx val="3"/>
          <c:order val="3"/>
          <c:tx>
            <c:strRef>
              <c:f>'GB5'!$J$14</c:f>
              <c:strCache>
                <c:ptCount val="1"/>
                <c:pt idx="0">
                  <c:v>Nepodnikatelská sféra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'GB5'!$K$10:$U$10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'GB5'!$K$14:$U$14</c:f>
              <c:numCache>
                <c:formatCode>#,##0</c:formatCode>
                <c:ptCount val="11"/>
                <c:pt idx="0">
                  <c:v>24469</c:v>
                </c:pt>
                <c:pt idx="1">
                  <c:v>25037</c:v>
                </c:pt>
                <c:pt idx="2">
                  <c:v>25255</c:v>
                </c:pt>
                <c:pt idx="3">
                  <c:v>25863</c:v>
                </c:pt>
                <c:pt idx="4">
                  <c:v>26807</c:v>
                </c:pt>
                <c:pt idx="5">
                  <c:v>28076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F7-4FED-9896-80D5644BD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04549888"/>
        <c:axId val="-877892720"/>
      </c:barChart>
      <c:lineChart>
        <c:grouping val="standard"/>
        <c:varyColors val="0"/>
        <c:ser>
          <c:idx val="1"/>
          <c:order val="0"/>
          <c:tx>
            <c:strRef>
              <c:f>'GB5'!$J$11</c:f>
              <c:strCache>
                <c:ptCount val="1"/>
                <c:pt idx="0">
                  <c:v>RgŠ – všichni zřizovatelé 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'GB5'!$K$10:$U$10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'GB5'!$K$11:$U$11</c:f>
              <c:numCache>
                <c:formatCode>#,##0</c:formatCode>
                <c:ptCount val="11"/>
                <c:pt idx="0">
                  <c:v>22059.45330520779</c:v>
                </c:pt>
                <c:pt idx="1">
                  <c:v>22600.393453874563</c:v>
                </c:pt>
                <c:pt idx="2">
                  <c:v>22736.160423889331</c:v>
                </c:pt>
                <c:pt idx="3">
                  <c:v>23105.298815983475</c:v>
                </c:pt>
                <c:pt idx="4">
                  <c:v>23637.347321692072</c:v>
                </c:pt>
                <c:pt idx="5">
                  <c:v>24814.030370938573</c:v>
                </c:pt>
                <c:pt idx="6">
                  <c:v>26608.581841436888</c:v>
                </c:pt>
                <c:pt idx="7">
                  <c:v>29476</c:v>
                </c:pt>
                <c:pt idx="8">
                  <c:v>33529.755754785801</c:v>
                </c:pt>
                <c:pt idx="9">
                  <c:v>36857.887269735802</c:v>
                </c:pt>
                <c:pt idx="10">
                  <c:v>39591.418094570479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F7-4FED-9896-80D5644BDCEE}"/>
            </c:ext>
          </c:extLst>
        </c:ser>
        <c:ser>
          <c:idx val="0"/>
          <c:order val="1"/>
          <c:tx>
            <c:strRef>
              <c:f>'GB5'!$J$12</c:f>
              <c:strCache>
                <c:ptCount val="1"/>
                <c:pt idx="0">
                  <c:v>Veřejné VŠ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'GB5'!$K$10:$U$10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'GB5'!$K$12:$U$12</c:f>
              <c:numCache>
                <c:formatCode>#,##0</c:formatCode>
                <c:ptCount val="11"/>
                <c:pt idx="0">
                  <c:v>32786.539459721527</c:v>
                </c:pt>
                <c:pt idx="1">
                  <c:v>34045.430593587327</c:v>
                </c:pt>
                <c:pt idx="2">
                  <c:v>35419.874999124579</c:v>
                </c:pt>
                <c:pt idx="3">
                  <c:v>36056.28842744798</c:v>
                </c:pt>
                <c:pt idx="4">
                  <c:v>36324.305553551218</c:v>
                </c:pt>
                <c:pt idx="5">
                  <c:v>36821.266196005054</c:v>
                </c:pt>
                <c:pt idx="6">
                  <c:v>39040.686979288279</c:v>
                </c:pt>
                <c:pt idx="7">
                  <c:v>42921.621923629071</c:v>
                </c:pt>
                <c:pt idx="8">
                  <c:v>46179.960465726399</c:v>
                </c:pt>
                <c:pt idx="9">
                  <c:v>46981.989961512139</c:v>
                </c:pt>
                <c:pt idx="10">
                  <c:v>49030.761876597491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F7-4FED-9896-80D5644BD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26391680"/>
        <c:axId val="-1360017920"/>
      </c:lineChart>
      <c:catAx>
        <c:axId val="-92639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1360017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3600179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 b="0"/>
                  <a:t>průměrná nominální
mzda v Kč</a:t>
                </a:r>
              </a:p>
            </c:rich>
          </c:tx>
          <c:layout>
            <c:manualLayout>
              <c:xMode val="edge"/>
              <c:yMode val="edge"/>
              <c:x val="1.0600597135053721E-2"/>
              <c:y val="0.2903228495303871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926391680"/>
        <c:crosses val="autoZero"/>
        <c:crossBetween val="between"/>
      </c:valAx>
      <c:catAx>
        <c:axId val="-1204549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877892720"/>
        <c:crosses val="autoZero"/>
        <c:auto val="0"/>
        <c:lblAlgn val="ctr"/>
        <c:lblOffset val="100"/>
        <c:noMultiLvlLbl val="0"/>
      </c:catAx>
      <c:valAx>
        <c:axId val="-8778927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-12045498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672078818666796"/>
          <c:y val="0.92060586020045621"/>
          <c:w val="0.84329199549041711"/>
          <c:h val="4.1587940088112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93608016110525"/>
          <c:y val="6.6666038241468786E-2"/>
          <c:w val="0.83316062176165806"/>
          <c:h val="0.76409185803757829"/>
        </c:manualLayout>
      </c:layout>
      <c:areaChart>
        <c:grouping val="stacked"/>
        <c:varyColors val="0"/>
        <c:ser>
          <c:idx val="2"/>
          <c:order val="2"/>
          <c:tx>
            <c:strRef>
              <c:f>'GB6'!$J$13</c:f>
              <c:strCache>
                <c:ptCount val="1"/>
                <c:pt idx="0">
                  <c:v>CELKEM Česká republika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'GB6'!$K$10:$U$10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'GB6'!$K$13:$U$13</c:f>
              <c:numCache>
                <c:formatCode>#,##0</c:formatCode>
                <c:ptCount val="11"/>
                <c:pt idx="0">
                  <c:v>25796.413502109703</c:v>
                </c:pt>
                <c:pt idx="1">
                  <c:v>25604.698672114402</c:v>
                </c:pt>
                <c:pt idx="2">
                  <c:v>25211.480362537764</c:v>
                </c:pt>
                <c:pt idx="3">
                  <c:v>25845.536609829487</c:v>
                </c:pt>
                <c:pt idx="4">
                  <c:v>26591.000000000004</c:v>
                </c:pt>
                <c:pt idx="5">
                  <c:v>27383.316782522343</c:v>
                </c:pt>
                <c:pt idx="6">
                  <c:v>28616.876818622699</c:v>
                </c:pt>
                <c:pt idx="7">
                  <c:v>30280.151946818616</c:v>
                </c:pt>
                <c:pt idx="8">
                  <c:v>31509.695290858723</c:v>
                </c:pt>
                <c:pt idx="9">
                  <c:v>31852.415026833631</c:v>
                </c:pt>
                <c:pt idx="10">
                  <c:v>32874.891398783664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56-47E3-BD56-ABB877BE7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77893264"/>
        <c:axId val="-877895984"/>
      </c:areaChart>
      <c:barChart>
        <c:barDir val="col"/>
        <c:grouping val="clustered"/>
        <c:varyColors val="0"/>
        <c:ser>
          <c:idx val="3"/>
          <c:order val="3"/>
          <c:tx>
            <c:strRef>
              <c:f>'GB6'!$J$14</c:f>
              <c:strCache>
                <c:ptCount val="1"/>
                <c:pt idx="0">
                  <c:v>Nepodnikatelská sféra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'GB6'!$K$10:$U$10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'GB6'!$K$14:$U$14</c:f>
              <c:numCache>
                <c:formatCode>#,##0</c:formatCode>
                <c:ptCount val="11"/>
                <c:pt idx="0">
                  <c:v>25811.181434599155</c:v>
                </c:pt>
                <c:pt idx="1">
                  <c:v>25574.05515832482</c:v>
                </c:pt>
                <c:pt idx="2">
                  <c:v>25433.031218529708</c:v>
                </c:pt>
                <c:pt idx="3">
                  <c:v>25940.822467402206</c:v>
                </c:pt>
                <c:pt idx="4">
                  <c:v>26807</c:v>
                </c:pt>
                <c:pt idx="5">
                  <c:v>27880.834160873885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56-47E3-BD56-ABB877BE7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77893264"/>
        <c:axId val="-877895984"/>
      </c:barChart>
      <c:lineChart>
        <c:grouping val="standard"/>
        <c:varyColors val="0"/>
        <c:ser>
          <c:idx val="1"/>
          <c:order val="0"/>
          <c:tx>
            <c:strRef>
              <c:f>'GB6'!$J$11</c:f>
              <c:strCache>
                <c:ptCount val="1"/>
                <c:pt idx="0">
                  <c:v>RgŠ – všichni zřizovatelé 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'GB6'!$K$10:$U$10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'GB6'!$K$11:$U$11</c:f>
              <c:numCache>
                <c:formatCode>#,##0</c:formatCode>
                <c:ptCount val="11"/>
                <c:pt idx="0">
                  <c:v>23269.465511822564</c:v>
                </c:pt>
                <c:pt idx="1">
                  <c:v>23085.182281792197</c:v>
                </c:pt>
                <c:pt idx="2">
                  <c:v>22896.435472194695</c:v>
                </c:pt>
                <c:pt idx="3">
                  <c:v>23174.823285840997</c:v>
                </c:pt>
                <c:pt idx="4">
                  <c:v>23637.347321692072</c:v>
                </c:pt>
                <c:pt idx="5">
                  <c:v>24641.539593782098</c:v>
                </c:pt>
                <c:pt idx="6">
                  <c:v>25808.517789948484</c:v>
                </c:pt>
                <c:pt idx="7">
                  <c:v>27992.402659069325</c:v>
                </c:pt>
                <c:pt idx="8">
                  <c:v>30960.069949017361</c:v>
                </c:pt>
                <c:pt idx="9">
                  <c:v>32967.698810139358</c:v>
                </c:pt>
                <c:pt idx="10">
                  <c:v>34397.409291546901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56-47E3-BD56-ABB877BE705A}"/>
            </c:ext>
          </c:extLst>
        </c:ser>
        <c:ser>
          <c:idx val="0"/>
          <c:order val="1"/>
          <c:tx>
            <c:strRef>
              <c:f>'GB6'!$J$12</c:f>
              <c:strCache>
                <c:ptCount val="1"/>
                <c:pt idx="0">
                  <c:v>Veřejné VŠ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'GB6'!$K$10:$U$10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'GB6'!$K$12:$U$12</c:f>
              <c:numCache>
                <c:formatCode>#,##0</c:formatCode>
                <c:ptCount val="11"/>
                <c:pt idx="0">
                  <c:v>34584.957235993177</c:v>
                </c:pt>
                <c:pt idx="1">
                  <c:v>34775.720728894099</c:v>
                </c:pt>
                <c:pt idx="2">
                  <c:v>35669.561932653152</c:v>
                </c:pt>
                <c:pt idx="3">
                  <c:v>36164.782775775311</c:v>
                </c:pt>
                <c:pt idx="4">
                  <c:v>36324.305553551218</c:v>
                </c:pt>
                <c:pt idx="5">
                  <c:v>36565.309032775622</c:v>
                </c:pt>
                <c:pt idx="6">
                  <c:v>37866.815692811142</c:v>
                </c:pt>
                <c:pt idx="7">
                  <c:v>40761.274381414129</c:v>
                </c:pt>
                <c:pt idx="8">
                  <c:v>42640.77605330231</c:v>
                </c:pt>
                <c:pt idx="9">
                  <c:v>42023.246834984027</c:v>
                </c:pt>
                <c:pt idx="10">
                  <c:v>42598.403020501733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56-47E3-BD56-ABB877BE7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77891632"/>
        <c:axId val="-877888368"/>
      </c:lineChart>
      <c:catAx>
        <c:axId val="-87789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77888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778883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 b="0"/>
                  <a:t>průměrná reálná mzda v Kč</a:t>
                </a:r>
              </a:p>
            </c:rich>
          </c:tx>
          <c:layout>
            <c:manualLayout>
              <c:xMode val="edge"/>
              <c:yMode val="edge"/>
              <c:x val="9.4340069793758842E-3"/>
              <c:y val="0.2813954598169943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77891632"/>
        <c:crosses val="autoZero"/>
        <c:crossBetween val="between"/>
      </c:valAx>
      <c:catAx>
        <c:axId val="-877893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877895984"/>
        <c:crosses val="autoZero"/>
        <c:auto val="0"/>
        <c:lblAlgn val="ctr"/>
        <c:lblOffset val="100"/>
        <c:noMultiLvlLbl val="0"/>
      </c:catAx>
      <c:valAx>
        <c:axId val="-8778959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-8778932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422922690716025"/>
          <c:y val="0.91584994615337234"/>
          <c:w val="0.83446818301348169"/>
          <c:h val="4.439746300211416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/>
  </c:printSettings>
</c:chartSpace>
</file>

<file path=xl/ctrlProps/ctrlProp1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Label" lockText="1"/>
</file>

<file path=xl/ctrlProps/ctrlProp3.xml><?xml version="1.0" encoding="utf-8"?>
<formControlPr xmlns="http://schemas.microsoft.com/office/spreadsheetml/2009/9/main" objectType="Label" lockText="1"/>
</file>

<file path=xl/ctrlProps/ctrlProp4.xml><?xml version="1.0" encoding="utf-8"?>
<formControlPr xmlns="http://schemas.microsoft.com/office/spreadsheetml/2009/9/main" objectType="Label" lockText="1"/>
</file>

<file path=xl/ctrlProps/ctrlProp5.xml><?xml version="1.0" encoding="utf-8"?>
<formControlPr xmlns="http://schemas.microsoft.com/office/spreadsheetml/2009/9/main" objectType="Label" lockText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B1.8!A1"/><Relationship Id="rId13" Type="http://schemas.openxmlformats.org/officeDocument/2006/relationships/hyperlink" Target="#B1.14!A1"/><Relationship Id="rId18" Type="http://schemas.openxmlformats.org/officeDocument/2006/relationships/hyperlink" Target="#'GB4'!A1"/><Relationship Id="rId3" Type="http://schemas.openxmlformats.org/officeDocument/2006/relationships/hyperlink" Target="#B1.3!A1"/><Relationship Id="rId7" Type="http://schemas.openxmlformats.org/officeDocument/2006/relationships/hyperlink" Target="#B1.7!A1"/><Relationship Id="rId12" Type="http://schemas.openxmlformats.org/officeDocument/2006/relationships/hyperlink" Target="#B1.12!A1"/><Relationship Id="rId17" Type="http://schemas.openxmlformats.org/officeDocument/2006/relationships/hyperlink" Target="#'GB3'!A1"/><Relationship Id="rId2" Type="http://schemas.openxmlformats.org/officeDocument/2006/relationships/hyperlink" Target="#B1.2!A1"/><Relationship Id="rId16" Type="http://schemas.openxmlformats.org/officeDocument/2006/relationships/hyperlink" Target="#'GB2'!A1"/><Relationship Id="rId20" Type="http://schemas.openxmlformats.org/officeDocument/2006/relationships/hyperlink" Target="#'GB6'!A1"/><Relationship Id="rId1" Type="http://schemas.openxmlformats.org/officeDocument/2006/relationships/hyperlink" Target="#B1.1!A1"/><Relationship Id="rId6" Type="http://schemas.openxmlformats.org/officeDocument/2006/relationships/hyperlink" Target="#B1.6!A1"/><Relationship Id="rId11" Type="http://schemas.openxmlformats.org/officeDocument/2006/relationships/hyperlink" Target="#B1.11!A1"/><Relationship Id="rId5" Type="http://schemas.openxmlformats.org/officeDocument/2006/relationships/hyperlink" Target="#B1.5!A1"/><Relationship Id="rId15" Type="http://schemas.openxmlformats.org/officeDocument/2006/relationships/hyperlink" Target="#'GB1'!A1"/><Relationship Id="rId10" Type="http://schemas.openxmlformats.org/officeDocument/2006/relationships/hyperlink" Target="#B1.10!A1"/><Relationship Id="rId19" Type="http://schemas.openxmlformats.org/officeDocument/2006/relationships/hyperlink" Target="#'GB5'!A1"/><Relationship Id="rId4" Type="http://schemas.openxmlformats.org/officeDocument/2006/relationships/hyperlink" Target="#B1.4!A1"/><Relationship Id="rId9" Type="http://schemas.openxmlformats.org/officeDocument/2006/relationships/hyperlink" Target="#B1.9!A1"/><Relationship Id="rId14" Type="http://schemas.openxmlformats.org/officeDocument/2006/relationships/hyperlink" Target="#B1.13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2</xdr:col>
          <xdr:colOff>419100</xdr:colOff>
          <xdr:row>2</xdr:row>
          <xdr:rowOff>180975</xdr:rowOff>
        </xdr:to>
        <xdr:sp macro="" textlink="">
          <xdr:nvSpPr>
            <xdr:cNvPr id="14" name="Label 17" hidden="1">
              <a:extLst>
                <a:ext uri="{63B3BB69-23CF-44E3-9099-C40C66FF867C}">
                  <a14:compatExt spid="_x0000_s25617"/>
                </a:ex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4</xdr:col>
      <xdr:colOff>895350</xdr:colOff>
      <xdr:row>3</xdr:row>
      <xdr:rowOff>276225</xdr:rowOff>
    </xdr:from>
    <xdr:to>
      <xdr:col>4</xdr:col>
      <xdr:colOff>1171575</xdr:colOff>
      <xdr:row>4</xdr:row>
      <xdr:rowOff>57150</xdr:rowOff>
    </xdr:to>
    <xdr:sp macro="" textlink="">
      <xdr:nvSpPr>
        <xdr:cNvPr id="25605" name="Kryt" hidden="1">
          <a:extLst>
            <a:ext uri="{FF2B5EF4-FFF2-40B4-BE49-F238E27FC236}">
              <a16:creationId xmlns:a16="http://schemas.microsoft.com/office/drawing/2014/main" id="{00000000-0008-0000-0000-000005640000}"/>
            </a:ext>
          </a:extLst>
        </xdr:cNvPr>
        <xdr:cNvSpPr>
          <a:spLocks noChangeArrowheads="1"/>
        </xdr:cNvSpPr>
      </xdr:nvSpPr>
      <xdr:spPr bwMode="auto">
        <a:xfrm>
          <a:off x="1971675" y="695325"/>
          <a:ext cx="2762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133350</xdr:colOff>
      <xdr:row>2</xdr:row>
      <xdr:rowOff>152400</xdr:rowOff>
    </xdr:to>
    <xdr:sp macro="" textlink="">
      <xdr:nvSpPr>
        <xdr:cNvPr id="25606" name="Kryt" hidden="1">
          <a:extLst>
            <a:ext uri="{FF2B5EF4-FFF2-40B4-BE49-F238E27FC236}">
              <a16:creationId xmlns:a16="http://schemas.microsoft.com/office/drawing/2014/main" id="{00000000-0008-0000-0000-0000066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190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>
    <xdr:from>
      <xdr:col>6</xdr:col>
      <xdr:colOff>9525</xdr:colOff>
      <xdr:row>5</xdr:row>
      <xdr:rowOff>0</xdr:rowOff>
    </xdr:from>
    <xdr:to>
      <xdr:col>7</xdr:col>
      <xdr:colOff>9525</xdr:colOff>
      <xdr:row>6</xdr:row>
      <xdr:rowOff>9525</xdr:rowOff>
    </xdr:to>
    <xdr:sp macro="[0]!List1.TL_1" textlink="">
      <xdr:nvSpPr>
        <xdr:cNvPr id="2" name="TL_U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67425" y="9810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</xdr:txBody>
    </xdr:sp>
    <xdr:clientData/>
  </xdr:twoCellAnchor>
  <xdr:twoCellAnchor>
    <xdr:from>
      <xdr:col>6</xdr:col>
      <xdr:colOff>9525</xdr:colOff>
      <xdr:row>7</xdr:row>
      <xdr:rowOff>9525</xdr:rowOff>
    </xdr:from>
    <xdr:to>
      <xdr:col>7</xdr:col>
      <xdr:colOff>9525</xdr:colOff>
      <xdr:row>8</xdr:row>
      <xdr:rowOff>9525</xdr:rowOff>
    </xdr:to>
    <xdr:sp macro="[0]!List1.TL_2" textlink="">
      <xdr:nvSpPr>
        <xdr:cNvPr id="3" name="TL_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067425" y="12954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B1.1</a:t>
          </a:r>
        </a:p>
      </xdr:txBody>
    </xdr:sp>
    <xdr:clientData/>
  </xdr:twoCellAnchor>
  <xdr:twoCellAnchor>
    <xdr:from>
      <xdr:col>6</xdr:col>
      <xdr:colOff>9525</xdr:colOff>
      <xdr:row>9</xdr:row>
      <xdr:rowOff>0</xdr:rowOff>
    </xdr:from>
    <xdr:to>
      <xdr:col>7</xdr:col>
      <xdr:colOff>9525</xdr:colOff>
      <xdr:row>10</xdr:row>
      <xdr:rowOff>0</xdr:rowOff>
    </xdr:to>
    <xdr:sp macro="[0]!List1.TL_3" textlink="">
      <xdr:nvSpPr>
        <xdr:cNvPr id="4" name="TL_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067425" y="16859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B1.2</a:t>
          </a:r>
        </a:p>
      </xdr:txBody>
    </xdr:sp>
    <xdr:clientData/>
  </xdr:twoCellAnchor>
  <xdr:twoCellAnchor>
    <xdr:from>
      <xdr:col>6</xdr:col>
      <xdr:colOff>9525</xdr:colOff>
      <xdr:row>11</xdr:row>
      <xdr:rowOff>0</xdr:rowOff>
    </xdr:from>
    <xdr:to>
      <xdr:col>7</xdr:col>
      <xdr:colOff>9525</xdr:colOff>
      <xdr:row>12</xdr:row>
      <xdr:rowOff>0</xdr:rowOff>
    </xdr:to>
    <xdr:sp macro="[0]!List1.TL_4" textlink="">
      <xdr:nvSpPr>
        <xdr:cNvPr id="5" name="TL_U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067425" y="20859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B1.3</a:t>
          </a:r>
        </a:p>
      </xdr:txBody>
    </xdr:sp>
    <xdr:clientData/>
  </xdr:twoCellAnchor>
  <xdr:twoCellAnchor>
    <xdr:from>
      <xdr:col>6</xdr:col>
      <xdr:colOff>9525</xdr:colOff>
      <xdr:row>13</xdr:row>
      <xdr:rowOff>0</xdr:rowOff>
    </xdr:from>
    <xdr:to>
      <xdr:col>7</xdr:col>
      <xdr:colOff>9525</xdr:colOff>
      <xdr:row>14</xdr:row>
      <xdr:rowOff>9525</xdr:rowOff>
    </xdr:to>
    <xdr:sp macro="[0]!List1.TL_5" textlink="">
      <xdr:nvSpPr>
        <xdr:cNvPr id="25607" name="TL_U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7640000}"/>
            </a:ext>
          </a:extLst>
        </xdr:cNvPr>
        <xdr:cNvSpPr txBox="1">
          <a:spLocks noChangeArrowheads="1"/>
        </xdr:cNvSpPr>
      </xdr:nvSpPr>
      <xdr:spPr bwMode="auto">
        <a:xfrm>
          <a:off x="6067425" y="2486025"/>
          <a:ext cx="714375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B1.4</a:t>
          </a:r>
        </a:p>
      </xdr:txBody>
    </xdr:sp>
    <xdr:clientData/>
  </xdr:twoCellAnchor>
  <xdr:twoCellAnchor>
    <xdr:from>
      <xdr:col>6</xdr:col>
      <xdr:colOff>9525</xdr:colOff>
      <xdr:row>15</xdr:row>
      <xdr:rowOff>0</xdr:rowOff>
    </xdr:from>
    <xdr:to>
      <xdr:col>7</xdr:col>
      <xdr:colOff>9525</xdr:colOff>
      <xdr:row>16</xdr:row>
      <xdr:rowOff>9525</xdr:rowOff>
    </xdr:to>
    <xdr:sp macro="[0]!List1.TL_6" textlink="">
      <xdr:nvSpPr>
        <xdr:cNvPr id="25608" name="TL_U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8640000}"/>
            </a:ext>
          </a:extLst>
        </xdr:cNvPr>
        <xdr:cNvSpPr txBox="1">
          <a:spLocks noChangeArrowheads="1"/>
        </xdr:cNvSpPr>
      </xdr:nvSpPr>
      <xdr:spPr bwMode="auto">
        <a:xfrm>
          <a:off x="6067425" y="28670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B1.5</a:t>
          </a:r>
        </a:p>
      </xdr:txBody>
    </xdr:sp>
    <xdr:clientData/>
  </xdr:twoCellAnchor>
  <xdr:twoCellAnchor>
    <xdr:from>
      <xdr:col>6</xdr:col>
      <xdr:colOff>9525</xdr:colOff>
      <xdr:row>17</xdr:row>
      <xdr:rowOff>9525</xdr:rowOff>
    </xdr:from>
    <xdr:to>
      <xdr:col>7</xdr:col>
      <xdr:colOff>9525</xdr:colOff>
      <xdr:row>18</xdr:row>
      <xdr:rowOff>9525</xdr:rowOff>
    </xdr:to>
    <xdr:sp macro="[0]!List1.TL_7" textlink="">
      <xdr:nvSpPr>
        <xdr:cNvPr id="25609" name="TL_U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9640000}"/>
            </a:ext>
          </a:extLst>
        </xdr:cNvPr>
        <xdr:cNvSpPr txBox="1">
          <a:spLocks noChangeArrowheads="1"/>
        </xdr:cNvSpPr>
      </xdr:nvSpPr>
      <xdr:spPr bwMode="auto">
        <a:xfrm>
          <a:off x="6067425" y="31813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B1.6</a:t>
          </a:r>
        </a:p>
      </xdr:txBody>
    </xdr:sp>
    <xdr:clientData/>
  </xdr:twoCellAnchor>
  <xdr:twoCellAnchor>
    <xdr:from>
      <xdr:col>6</xdr:col>
      <xdr:colOff>9525</xdr:colOff>
      <xdr:row>19</xdr:row>
      <xdr:rowOff>0</xdr:rowOff>
    </xdr:from>
    <xdr:to>
      <xdr:col>7</xdr:col>
      <xdr:colOff>9525</xdr:colOff>
      <xdr:row>20</xdr:row>
      <xdr:rowOff>0</xdr:rowOff>
    </xdr:to>
    <xdr:sp macro="[0]!List1.TL_8" textlink="">
      <xdr:nvSpPr>
        <xdr:cNvPr id="25610" name="TL_U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A640000}"/>
            </a:ext>
          </a:extLst>
        </xdr:cNvPr>
        <xdr:cNvSpPr txBox="1">
          <a:spLocks noChangeArrowheads="1"/>
        </xdr:cNvSpPr>
      </xdr:nvSpPr>
      <xdr:spPr bwMode="auto">
        <a:xfrm>
          <a:off x="6067425" y="35718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B1.7</a:t>
          </a:r>
        </a:p>
      </xdr:txBody>
    </xdr:sp>
    <xdr:clientData/>
  </xdr:twoCellAnchor>
  <xdr:twoCellAnchor>
    <xdr:from>
      <xdr:col>6</xdr:col>
      <xdr:colOff>9525</xdr:colOff>
      <xdr:row>21</xdr:row>
      <xdr:rowOff>0</xdr:rowOff>
    </xdr:from>
    <xdr:to>
      <xdr:col>7</xdr:col>
      <xdr:colOff>9525</xdr:colOff>
      <xdr:row>22</xdr:row>
      <xdr:rowOff>0</xdr:rowOff>
    </xdr:to>
    <xdr:sp macro="[0]!List1.TL_9" textlink="">
      <xdr:nvSpPr>
        <xdr:cNvPr id="25611" name="TL_U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B640000}"/>
            </a:ext>
          </a:extLst>
        </xdr:cNvPr>
        <xdr:cNvSpPr txBox="1">
          <a:spLocks noChangeArrowheads="1"/>
        </xdr:cNvSpPr>
      </xdr:nvSpPr>
      <xdr:spPr bwMode="auto">
        <a:xfrm>
          <a:off x="6067425" y="39719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B1.8</a:t>
          </a:r>
        </a:p>
      </xdr:txBody>
    </xdr:sp>
    <xdr:clientData/>
  </xdr:twoCellAnchor>
  <xdr:twoCellAnchor>
    <xdr:from>
      <xdr:col>6</xdr:col>
      <xdr:colOff>9525</xdr:colOff>
      <xdr:row>23</xdr:row>
      <xdr:rowOff>0</xdr:rowOff>
    </xdr:from>
    <xdr:to>
      <xdr:col>7</xdr:col>
      <xdr:colOff>9525</xdr:colOff>
      <xdr:row>24</xdr:row>
      <xdr:rowOff>0</xdr:rowOff>
    </xdr:to>
    <xdr:sp macro="[0]!List1.TL_10" textlink="">
      <xdr:nvSpPr>
        <xdr:cNvPr id="25612" name="TL_U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C640000}"/>
            </a:ext>
          </a:extLst>
        </xdr:cNvPr>
        <xdr:cNvSpPr txBox="1">
          <a:spLocks noChangeArrowheads="1"/>
        </xdr:cNvSpPr>
      </xdr:nvSpPr>
      <xdr:spPr bwMode="auto">
        <a:xfrm>
          <a:off x="6067425" y="43719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B1.9</a:t>
          </a:r>
        </a:p>
      </xdr:txBody>
    </xdr:sp>
    <xdr:clientData/>
  </xdr:twoCellAnchor>
  <xdr:twoCellAnchor>
    <xdr:from>
      <xdr:col>6</xdr:col>
      <xdr:colOff>9525</xdr:colOff>
      <xdr:row>25</xdr:row>
      <xdr:rowOff>9525</xdr:rowOff>
    </xdr:from>
    <xdr:to>
      <xdr:col>7</xdr:col>
      <xdr:colOff>9525</xdr:colOff>
      <xdr:row>26</xdr:row>
      <xdr:rowOff>9525</xdr:rowOff>
    </xdr:to>
    <xdr:sp macro="[0]!List1.TL_11" textlink="">
      <xdr:nvSpPr>
        <xdr:cNvPr id="25613" name="TL_U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D640000}"/>
            </a:ext>
          </a:extLst>
        </xdr:cNvPr>
        <xdr:cNvSpPr txBox="1">
          <a:spLocks noChangeArrowheads="1"/>
        </xdr:cNvSpPr>
      </xdr:nvSpPr>
      <xdr:spPr bwMode="auto">
        <a:xfrm>
          <a:off x="6067425" y="47815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B1.10</a:t>
          </a:r>
        </a:p>
      </xdr:txBody>
    </xdr:sp>
    <xdr:clientData/>
  </xdr:twoCellAnchor>
  <xdr:twoCellAnchor>
    <xdr:from>
      <xdr:col>6</xdr:col>
      <xdr:colOff>9525</xdr:colOff>
      <xdr:row>27</xdr:row>
      <xdr:rowOff>0</xdr:rowOff>
    </xdr:from>
    <xdr:to>
      <xdr:col>7</xdr:col>
      <xdr:colOff>9525</xdr:colOff>
      <xdr:row>28</xdr:row>
      <xdr:rowOff>0</xdr:rowOff>
    </xdr:to>
    <xdr:sp macro="[0]!List1.TL_12" textlink="">
      <xdr:nvSpPr>
        <xdr:cNvPr id="25614" name="TL_U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E640000}"/>
            </a:ext>
          </a:extLst>
        </xdr:cNvPr>
        <xdr:cNvSpPr txBox="1">
          <a:spLocks noChangeArrowheads="1"/>
        </xdr:cNvSpPr>
      </xdr:nvSpPr>
      <xdr:spPr bwMode="auto">
        <a:xfrm>
          <a:off x="6067425" y="51720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B1.11</a:t>
          </a:r>
        </a:p>
      </xdr:txBody>
    </xdr:sp>
    <xdr:clientData/>
  </xdr:twoCellAnchor>
  <xdr:twoCellAnchor>
    <xdr:from>
      <xdr:col>6</xdr:col>
      <xdr:colOff>9525</xdr:colOff>
      <xdr:row>29</xdr:row>
      <xdr:rowOff>0</xdr:rowOff>
    </xdr:from>
    <xdr:to>
      <xdr:col>7</xdr:col>
      <xdr:colOff>9525</xdr:colOff>
      <xdr:row>30</xdr:row>
      <xdr:rowOff>9525</xdr:rowOff>
    </xdr:to>
    <xdr:sp macro="[0]!List1.TL_13" textlink="">
      <xdr:nvSpPr>
        <xdr:cNvPr id="25615" name="TL_U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F640000}"/>
            </a:ext>
          </a:extLst>
        </xdr:cNvPr>
        <xdr:cNvSpPr txBox="1">
          <a:spLocks noChangeArrowheads="1"/>
        </xdr:cNvSpPr>
      </xdr:nvSpPr>
      <xdr:spPr bwMode="auto">
        <a:xfrm>
          <a:off x="6067425" y="55721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B1.12</a:t>
          </a:r>
        </a:p>
      </xdr:txBody>
    </xdr:sp>
    <xdr:clientData/>
  </xdr:twoCellAnchor>
  <xdr:twoCellAnchor>
    <xdr:from>
      <xdr:col>6</xdr:col>
      <xdr:colOff>9525</xdr:colOff>
      <xdr:row>32</xdr:row>
      <xdr:rowOff>57150</xdr:rowOff>
    </xdr:from>
    <xdr:to>
      <xdr:col>7</xdr:col>
      <xdr:colOff>9525</xdr:colOff>
      <xdr:row>33</xdr:row>
      <xdr:rowOff>266700</xdr:rowOff>
    </xdr:to>
    <xdr:sp macro="[0]!List1.TL_15" textlink="">
      <xdr:nvSpPr>
        <xdr:cNvPr id="25616" name="Text Box 1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0640000}"/>
            </a:ext>
          </a:extLst>
        </xdr:cNvPr>
        <xdr:cNvSpPr txBox="1">
          <a:spLocks noChangeArrowheads="1"/>
        </xdr:cNvSpPr>
      </xdr:nvSpPr>
      <xdr:spPr bwMode="auto">
        <a:xfrm>
          <a:off x="6067425" y="6296025"/>
          <a:ext cx="7143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B1.14</a:t>
          </a:r>
        </a:p>
      </xdr:txBody>
    </xdr:sp>
    <xdr:clientData/>
  </xdr:twoCellAnchor>
  <xdr:twoCellAnchor>
    <xdr:from>
      <xdr:col>6</xdr:col>
      <xdr:colOff>9525</xdr:colOff>
      <xdr:row>30</xdr:row>
      <xdr:rowOff>66675</xdr:rowOff>
    </xdr:from>
    <xdr:to>
      <xdr:col>7</xdr:col>
      <xdr:colOff>9525</xdr:colOff>
      <xdr:row>32</xdr:row>
      <xdr:rowOff>0</xdr:rowOff>
    </xdr:to>
    <xdr:sp macro="[0]!List1.TL_14" textlink="">
      <xdr:nvSpPr>
        <xdr:cNvPr id="25617" name="TL_U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1640000}"/>
            </a:ext>
          </a:extLst>
        </xdr:cNvPr>
        <xdr:cNvSpPr txBox="1">
          <a:spLocks noChangeArrowheads="1"/>
        </xdr:cNvSpPr>
      </xdr:nvSpPr>
      <xdr:spPr bwMode="auto">
        <a:xfrm>
          <a:off x="6067425" y="5953125"/>
          <a:ext cx="7143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B1.13</a:t>
          </a:r>
        </a:p>
      </xdr:txBody>
    </xdr:sp>
    <xdr:clientData/>
  </xdr:twoCellAnchor>
  <xdr:twoCellAnchor>
    <xdr:from>
      <xdr:col>6</xdr:col>
      <xdr:colOff>9525</xdr:colOff>
      <xdr:row>35</xdr:row>
      <xdr:rowOff>57150</xdr:rowOff>
    </xdr:from>
    <xdr:to>
      <xdr:col>7</xdr:col>
      <xdr:colOff>9525</xdr:colOff>
      <xdr:row>36</xdr:row>
      <xdr:rowOff>266700</xdr:rowOff>
    </xdr:to>
    <xdr:sp macro="[0]!List1.TL_16" textlink="">
      <xdr:nvSpPr>
        <xdr:cNvPr id="25618" name="Text Box 18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12640000}"/>
            </a:ext>
          </a:extLst>
        </xdr:cNvPr>
        <xdr:cNvSpPr txBox="1">
          <a:spLocks noChangeArrowheads="1"/>
        </xdr:cNvSpPr>
      </xdr:nvSpPr>
      <xdr:spPr bwMode="auto">
        <a:xfrm>
          <a:off x="6067425" y="6924675"/>
          <a:ext cx="7143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GB1</a:t>
          </a:r>
        </a:p>
      </xdr:txBody>
    </xdr:sp>
    <xdr:clientData/>
  </xdr:twoCellAnchor>
  <xdr:twoCellAnchor>
    <xdr:from>
      <xdr:col>6</xdr:col>
      <xdr:colOff>9525</xdr:colOff>
      <xdr:row>37</xdr:row>
      <xdr:rowOff>57150</xdr:rowOff>
    </xdr:from>
    <xdr:to>
      <xdr:col>7</xdr:col>
      <xdr:colOff>9525</xdr:colOff>
      <xdr:row>38</xdr:row>
      <xdr:rowOff>266700</xdr:rowOff>
    </xdr:to>
    <xdr:sp macro="[0]!List1.TL_17" textlink="">
      <xdr:nvSpPr>
        <xdr:cNvPr id="25619" name="Text Box 1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13640000}"/>
            </a:ext>
          </a:extLst>
        </xdr:cNvPr>
        <xdr:cNvSpPr txBox="1">
          <a:spLocks noChangeArrowheads="1"/>
        </xdr:cNvSpPr>
      </xdr:nvSpPr>
      <xdr:spPr bwMode="auto">
        <a:xfrm>
          <a:off x="6067425" y="7277100"/>
          <a:ext cx="7143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GB2</a:t>
          </a:r>
        </a:p>
      </xdr:txBody>
    </xdr:sp>
    <xdr:clientData/>
  </xdr:twoCellAnchor>
  <xdr:twoCellAnchor>
    <xdr:from>
      <xdr:col>6</xdr:col>
      <xdr:colOff>9525</xdr:colOff>
      <xdr:row>39</xdr:row>
      <xdr:rowOff>57150</xdr:rowOff>
    </xdr:from>
    <xdr:to>
      <xdr:col>7</xdr:col>
      <xdr:colOff>9525</xdr:colOff>
      <xdr:row>40</xdr:row>
      <xdr:rowOff>266700</xdr:rowOff>
    </xdr:to>
    <xdr:sp macro="[0]!List1.TL_18" textlink="">
      <xdr:nvSpPr>
        <xdr:cNvPr id="25620" name="Text Box 20">
          <a:extLst>
            <a:ext uri="{FF2B5EF4-FFF2-40B4-BE49-F238E27FC236}">
              <a16:creationId xmlns:a16="http://schemas.microsoft.com/office/drawing/2014/main" id="{00000000-0008-0000-0000-000014640000}"/>
            </a:ext>
          </a:extLst>
        </xdr:cNvPr>
        <xdr:cNvSpPr txBox="1">
          <a:spLocks noChangeArrowheads="1"/>
        </xdr:cNvSpPr>
      </xdr:nvSpPr>
      <xdr:spPr bwMode="auto">
        <a:xfrm>
          <a:off x="6067425" y="7629525"/>
          <a:ext cx="7143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B3</a:t>
          </a:r>
        </a:p>
      </xdr:txBody>
    </xdr:sp>
    <xdr:clientData/>
  </xdr:twoCellAnchor>
  <xdr:twoCellAnchor>
    <xdr:from>
      <xdr:col>6</xdr:col>
      <xdr:colOff>9525</xdr:colOff>
      <xdr:row>41</xdr:row>
      <xdr:rowOff>57150</xdr:rowOff>
    </xdr:from>
    <xdr:to>
      <xdr:col>7</xdr:col>
      <xdr:colOff>9525</xdr:colOff>
      <xdr:row>42</xdr:row>
      <xdr:rowOff>266700</xdr:rowOff>
    </xdr:to>
    <xdr:sp macro="[0]!List1.TL_19" textlink="">
      <xdr:nvSpPr>
        <xdr:cNvPr id="25621" name="Text Box 21">
          <a:extLst>
            <a:ext uri="{FF2B5EF4-FFF2-40B4-BE49-F238E27FC236}">
              <a16:creationId xmlns:a16="http://schemas.microsoft.com/office/drawing/2014/main" id="{00000000-0008-0000-0000-000015640000}"/>
            </a:ext>
          </a:extLst>
        </xdr:cNvPr>
        <xdr:cNvSpPr txBox="1">
          <a:spLocks noChangeArrowheads="1"/>
        </xdr:cNvSpPr>
      </xdr:nvSpPr>
      <xdr:spPr bwMode="auto">
        <a:xfrm>
          <a:off x="6067425" y="7981950"/>
          <a:ext cx="7143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</a:t>
          </a:r>
        </a:p>
      </xdr:txBody>
    </xdr:sp>
    <xdr:clientData/>
  </xdr:twoCellAnchor>
  <xdr:twoCellAnchor>
    <xdr:from>
      <xdr:col>6</xdr:col>
      <xdr:colOff>9525</xdr:colOff>
      <xdr:row>43</xdr:row>
      <xdr:rowOff>57150</xdr:rowOff>
    </xdr:from>
    <xdr:to>
      <xdr:col>7</xdr:col>
      <xdr:colOff>9525</xdr:colOff>
      <xdr:row>44</xdr:row>
      <xdr:rowOff>266700</xdr:rowOff>
    </xdr:to>
    <xdr:sp macro="[0]!List1.TL_20" textlink="">
      <xdr:nvSpPr>
        <xdr:cNvPr id="25622" name="Text Box 22">
          <a:extLst>
            <a:ext uri="{FF2B5EF4-FFF2-40B4-BE49-F238E27FC236}">
              <a16:creationId xmlns:a16="http://schemas.microsoft.com/office/drawing/2014/main" id="{00000000-0008-0000-0000-000016640000}"/>
            </a:ext>
          </a:extLst>
        </xdr:cNvPr>
        <xdr:cNvSpPr txBox="1">
          <a:spLocks noChangeArrowheads="1"/>
        </xdr:cNvSpPr>
      </xdr:nvSpPr>
      <xdr:spPr bwMode="auto">
        <a:xfrm>
          <a:off x="6067425" y="8334375"/>
          <a:ext cx="7143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</a:t>
          </a:r>
        </a:p>
      </xdr:txBody>
    </xdr:sp>
    <xdr:clientData/>
  </xdr:twoCellAnchor>
  <xdr:twoCellAnchor>
    <xdr:from>
      <xdr:col>6</xdr:col>
      <xdr:colOff>9525</xdr:colOff>
      <xdr:row>45</xdr:row>
      <xdr:rowOff>57150</xdr:rowOff>
    </xdr:from>
    <xdr:to>
      <xdr:col>7</xdr:col>
      <xdr:colOff>9525</xdr:colOff>
      <xdr:row>46</xdr:row>
      <xdr:rowOff>266700</xdr:rowOff>
    </xdr:to>
    <xdr:sp macro="[0]!List1.TL_21" textlink="">
      <xdr:nvSpPr>
        <xdr:cNvPr id="25623" name="Text Box 23">
          <a:extLst>
            <a:ext uri="{FF2B5EF4-FFF2-40B4-BE49-F238E27FC236}">
              <a16:creationId xmlns:a16="http://schemas.microsoft.com/office/drawing/2014/main" id="{00000000-0008-0000-0000-000017640000}"/>
            </a:ext>
          </a:extLst>
        </xdr:cNvPr>
        <xdr:cNvSpPr txBox="1">
          <a:spLocks noChangeArrowheads="1"/>
        </xdr:cNvSpPr>
      </xdr:nvSpPr>
      <xdr:spPr bwMode="auto">
        <a:xfrm>
          <a:off x="6067425" y="8686800"/>
          <a:ext cx="7143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</a:t>
          </a:r>
        </a:p>
      </xdr:txBody>
    </xdr:sp>
    <xdr:clientData/>
  </xdr:twoCellAnchor>
  <xdr:twoCellAnchor>
    <xdr:from>
      <xdr:col>6</xdr:col>
      <xdr:colOff>9525</xdr:colOff>
      <xdr:row>39</xdr:row>
      <xdr:rowOff>60325</xdr:rowOff>
    </xdr:from>
    <xdr:to>
      <xdr:col>7</xdr:col>
      <xdr:colOff>9525</xdr:colOff>
      <xdr:row>40</xdr:row>
      <xdr:rowOff>260421</xdr:rowOff>
    </xdr:to>
    <xdr:sp macro="[0]!List1.TL_18" textlink="">
      <xdr:nvSpPr>
        <xdr:cNvPr id="6" name="Text 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067425" y="7277100"/>
          <a:ext cx="7143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GB3</a:t>
          </a:r>
        </a:p>
        <a:p>
          <a:pPr algn="ctr" rtl="0">
            <a:defRPr sz="1000"/>
          </a:pPr>
          <a:endParaRPr lang="cs-CZ" sz="1000" b="1" i="0" u="none" strike="noStrike" baseline="0">
            <a:solidFill>
              <a:srgbClr val="FFFFCC"/>
            </a:solidFill>
            <a:latin typeface="Arial Narrow"/>
          </a:endParaRPr>
        </a:p>
      </xdr:txBody>
    </xdr:sp>
    <xdr:clientData/>
  </xdr:twoCellAnchor>
  <xdr:twoCellAnchor>
    <xdr:from>
      <xdr:col>6</xdr:col>
      <xdr:colOff>9525</xdr:colOff>
      <xdr:row>41</xdr:row>
      <xdr:rowOff>53975</xdr:rowOff>
    </xdr:from>
    <xdr:to>
      <xdr:col>7</xdr:col>
      <xdr:colOff>9525</xdr:colOff>
      <xdr:row>42</xdr:row>
      <xdr:rowOff>263525</xdr:rowOff>
    </xdr:to>
    <xdr:sp macro="[0]!List1.TL_19" textlink="">
      <xdr:nvSpPr>
        <xdr:cNvPr id="7" name="Text Box 46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067425" y="7277100"/>
          <a:ext cx="7143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GB4</a:t>
          </a:r>
        </a:p>
        <a:p>
          <a:pPr algn="ctr" rtl="0">
            <a:defRPr sz="1000"/>
          </a:pPr>
          <a:endParaRPr lang="cs-CZ" sz="1000" b="1" i="0" u="none" strike="noStrike" baseline="0">
            <a:solidFill>
              <a:srgbClr val="FFFFCC"/>
            </a:solidFill>
            <a:latin typeface="Arial Narrow"/>
          </a:endParaRPr>
        </a:p>
      </xdr:txBody>
    </xdr:sp>
    <xdr:clientData/>
  </xdr:twoCellAnchor>
  <xdr:twoCellAnchor>
    <xdr:from>
      <xdr:col>6</xdr:col>
      <xdr:colOff>9525</xdr:colOff>
      <xdr:row>43</xdr:row>
      <xdr:rowOff>60325</xdr:rowOff>
    </xdr:from>
    <xdr:to>
      <xdr:col>7</xdr:col>
      <xdr:colOff>9525</xdr:colOff>
      <xdr:row>44</xdr:row>
      <xdr:rowOff>269875</xdr:rowOff>
    </xdr:to>
    <xdr:sp macro="[0]!List1.TL_19" textlink="">
      <xdr:nvSpPr>
        <xdr:cNvPr id="8" name="Text Box 2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067425" y="7981950"/>
          <a:ext cx="7143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</a:t>
          </a:r>
        </a:p>
      </xdr:txBody>
    </xdr:sp>
    <xdr:clientData/>
  </xdr:twoCellAnchor>
  <xdr:twoCellAnchor>
    <xdr:from>
      <xdr:col>6</xdr:col>
      <xdr:colOff>9525</xdr:colOff>
      <xdr:row>43</xdr:row>
      <xdr:rowOff>57150</xdr:rowOff>
    </xdr:from>
    <xdr:to>
      <xdr:col>7</xdr:col>
      <xdr:colOff>9525</xdr:colOff>
      <xdr:row>44</xdr:row>
      <xdr:rowOff>266700</xdr:rowOff>
    </xdr:to>
    <xdr:sp macro="[0]!List1.TL_20" textlink="">
      <xdr:nvSpPr>
        <xdr:cNvPr id="9" name="Text Box 48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067425" y="7277100"/>
          <a:ext cx="7143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GB5</a:t>
          </a:r>
        </a:p>
        <a:p>
          <a:pPr algn="ctr" rtl="0">
            <a:defRPr sz="1000"/>
          </a:pPr>
          <a:endParaRPr lang="cs-CZ" sz="1000" b="1" i="0" u="none" strike="noStrike" baseline="0">
            <a:solidFill>
              <a:srgbClr val="FFFFCC"/>
            </a:solidFill>
            <a:latin typeface="Arial Narrow"/>
          </a:endParaRPr>
        </a:p>
      </xdr:txBody>
    </xdr:sp>
    <xdr:clientData/>
  </xdr:twoCellAnchor>
  <xdr:twoCellAnchor>
    <xdr:from>
      <xdr:col>6</xdr:col>
      <xdr:colOff>9525</xdr:colOff>
      <xdr:row>45</xdr:row>
      <xdr:rowOff>63500</xdr:rowOff>
    </xdr:from>
    <xdr:to>
      <xdr:col>7</xdr:col>
      <xdr:colOff>9525</xdr:colOff>
      <xdr:row>46</xdr:row>
      <xdr:rowOff>263596</xdr:rowOff>
    </xdr:to>
    <xdr:sp macro="[0]!List1.TL_19" textlink="">
      <xdr:nvSpPr>
        <xdr:cNvPr id="10" name="Text Box 2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067425" y="7981950"/>
          <a:ext cx="7143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</a:t>
          </a:r>
        </a:p>
      </xdr:txBody>
    </xdr:sp>
    <xdr:clientData/>
  </xdr:twoCellAnchor>
  <xdr:twoCellAnchor>
    <xdr:from>
      <xdr:col>6</xdr:col>
      <xdr:colOff>9525</xdr:colOff>
      <xdr:row>45</xdr:row>
      <xdr:rowOff>60325</xdr:rowOff>
    </xdr:from>
    <xdr:to>
      <xdr:col>7</xdr:col>
      <xdr:colOff>9525</xdr:colOff>
      <xdr:row>46</xdr:row>
      <xdr:rowOff>260421</xdr:rowOff>
    </xdr:to>
    <xdr:sp macro="[0]!List1.TL_21" textlink="">
      <xdr:nvSpPr>
        <xdr:cNvPr id="11" name="Text Box 50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067425" y="7277100"/>
          <a:ext cx="7143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GB6</a:t>
          </a:r>
        </a:p>
        <a:p>
          <a:pPr algn="ctr" rtl="0">
            <a:defRPr sz="1000"/>
          </a:pPr>
          <a:endParaRPr lang="cs-CZ" sz="1000" b="1" i="0" u="none" strike="noStrike" baseline="0">
            <a:solidFill>
              <a:srgbClr val="FFFFCC"/>
            </a:solidFill>
            <a:latin typeface="Arial Narrow"/>
          </a:endParaRPr>
        </a:p>
      </xdr:txBody>
    </xdr:sp>
    <xdr:clientData/>
  </xdr:twoCellAnchor>
  <xdr:twoCellAnchor editAs="oneCell">
    <xdr:from>
      <xdr:col>4</xdr:col>
      <xdr:colOff>895350</xdr:colOff>
      <xdr:row>3</xdr:row>
      <xdr:rowOff>276225</xdr:rowOff>
    </xdr:from>
    <xdr:to>
      <xdr:col>4</xdr:col>
      <xdr:colOff>1171575</xdr:colOff>
      <xdr:row>4</xdr:row>
      <xdr:rowOff>57150</xdr:rowOff>
    </xdr:to>
    <xdr:sp macro="" textlink="">
      <xdr:nvSpPr>
        <xdr:cNvPr id="25634" name="Kryt" hidden="1">
          <a:extLst>
            <a:ext uri="{FF2B5EF4-FFF2-40B4-BE49-F238E27FC236}">
              <a16:creationId xmlns:a16="http://schemas.microsoft.com/office/drawing/2014/main" id="{00000000-0008-0000-0000-000022640000}"/>
            </a:ext>
          </a:extLst>
        </xdr:cNvPr>
        <xdr:cNvSpPr>
          <a:spLocks noChangeArrowheads="1"/>
        </xdr:cNvSpPr>
      </xdr:nvSpPr>
      <xdr:spPr bwMode="auto">
        <a:xfrm>
          <a:off x="1971675" y="695325"/>
          <a:ext cx="2762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133350</xdr:colOff>
      <xdr:row>2</xdr:row>
      <xdr:rowOff>152400</xdr:rowOff>
    </xdr:to>
    <xdr:sp macro="" textlink="">
      <xdr:nvSpPr>
        <xdr:cNvPr id="25635" name="Label 2" hidden="1">
          <a:extLst>
            <a:ext uri="{FF2B5EF4-FFF2-40B4-BE49-F238E27FC236}">
              <a16:creationId xmlns:a16="http://schemas.microsoft.com/office/drawing/2014/main" id="{00000000-0008-0000-0000-0000236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190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4</xdr:col>
      <xdr:colOff>895350</xdr:colOff>
      <xdr:row>3</xdr:row>
      <xdr:rowOff>276225</xdr:rowOff>
    </xdr:from>
    <xdr:to>
      <xdr:col>4</xdr:col>
      <xdr:colOff>1171575</xdr:colOff>
      <xdr:row>4</xdr:row>
      <xdr:rowOff>57150</xdr:rowOff>
    </xdr:to>
    <xdr:sp macro="" textlink="">
      <xdr:nvSpPr>
        <xdr:cNvPr id="12" name="Label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Label 1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133350</xdr:colOff>
      <xdr:row>2</xdr:row>
      <xdr:rowOff>152400</xdr:rowOff>
    </xdr:to>
    <xdr:sp macro="" textlink="">
      <xdr:nvSpPr>
        <xdr:cNvPr id="13" name="Label 2" hidden="1">
          <a:extLst>
            <a:ext uri="{63B3BB69-23CF-44E3-9099-C40C66FF867C}">
              <a14:compatExt xmlns:a14="http://schemas.microsoft.com/office/drawing/2010/main" spid="_x0000_s25602"/>
            </a:ex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Label 2</a:t>
          </a:r>
        </a:p>
      </xdr:txBody>
    </xdr:sp>
    <xdr:clientData fPrintsWithSheet="0"/>
  </xdr:twoCellAnchor>
  <xdr:twoCellAnchor editAs="oneCell">
    <xdr:from>
      <xdr:col>4</xdr:col>
      <xdr:colOff>895350</xdr:colOff>
      <xdr:row>3</xdr:row>
      <xdr:rowOff>276225</xdr:rowOff>
    </xdr:from>
    <xdr:to>
      <xdr:col>4</xdr:col>
      <xdr:colOff>1171575</xdr:colOff>
      <xdr:row>4</xdr:row>
      <xdr:rowOff>57150</xdr:rowOff>
    </xdr:to>
    <xdr:sp macro="" textlink="">
      <xdr:nvSpPr>
        <xdr:cNvPr id="25601" name="Kryt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00000000-0008-0000-0000-0000016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Label 1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133350</xdr:colOff>
      <xdr:row>2</xdr:row>
      <xdr:rowOff>152400</xdr:rowOff>
    </xdr:to>
    <xdr:sp macro="" textlink="">
      <xdr:nvSpPr>
        <xdr:cNvPr id="25602" name="Label 2" hidden="1">
          <a:extLst>
            <a:ext uri="{63B3BB69-23CF-44E3-9099-C40C66FF867C}">
              <a14:compatExt xmlns:a14="http://schemas.microsoft.com/office/drawing/2010/main" spid="_x0000_s25602"/>
            </a:ext>
            <a:ext uri="{FF2B5EF4-FFF2-40B4-BE49-F238E27FC236}">
              <a16:creationId xmlns:a16="http://schemas.microsoft.com/office/drawing/2014/main" id="{00000000-0008-0000-0000-0000026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Label 2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895350</xdr:colOff>
          <xdr:row>3</xdr:row>
          <xdr:rowOff>276225</xdr:rowOff>
        </xdr:from>
        <xdr:to>
          <xdr:col>4</xdr:col>
          <xdr:colOff>2171700</xdr:colOff>
          <xdr:row>5</xdr:row>
          <xdr:rowOff>152400</xdr:rowOff>
        </xdr:to>
        <xdr:sp macro="" textlink="">
          <xdr:nvSpPr>
            <xdr:cNvPr id="25604" name="Label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0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3076575</xdr:colOff>
          <xdr:row>3</xdr:row>
          <xdr:rowOff>314325</xdr:rowOff>
        </xdr:from>
        <xdr:to>
          <xdr:col>4</xdr:col>
          <xdr:colOff>3467100</xdr:colOff>
          <xdr:row>5</xdr:row>
          <xdr:rowOff>38100</xdr:rowOff>
        </xdr:to>
        <xdr:sp macro="" textlink="">
          <xdr:nvSpPr>
            <xdr:cNvPr id="15" name="Label 14" hidden="1">
              <a:extLst>
                <a:ext uri="{63B3BB69-23CF-44E3-9099-C40C66FF867C}">
                  <a14:compatExt spid="_x0000_s25614"/>
                </a:ex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" name="Label 21" hidden="1">
              <a:extLst>
                <a:ext uri="{63B3BB69-23CF-44E3-9099-C40C66FF867C}">
                  <a14:compatExt spid="_x0000_s25621"/>
                </a:ex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Label -1013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895350</xdr:colOff>
          <xdr:row>3</xdr:row>
          <xdr:rowOff>276225</xdr:rowOff>
        </xdr:from>
        <xdr:to>
          <xdr:col>4</xdr:col>
          <xdr:colOff>942975</xdr:colOff>
          <xdr:row>4</xdr:row>
          <xdr:rowOff>171450</xdr:rowOff>
        </xdr:to>
        <xdr:sp macro="" textlink="">
          <xdr:nvSpPr>
            <xdr:cNvPr id="25626" name="Label -1014" hidden="1">
              <a:extLst>
                <a:ext uri="{63B3BB69-23CF-44E3-9099-C40C66FF867C}">
                  <a14:compatExt spid="_x0000_s25626"/>
                </a:ext>
                <a:ext uri="{FF2B5EF4-FFF2-40B4-BE49-F238E27FC236}">
                  <a16:creationId xmlns:a16="http://schemas.microsoft.com/office/drawing/2014/main" id="{00000000-0008-0000-0000-00001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113993</xdr:colOff>
      <xdr:row>4</xdr:row>
      <xdr:rowOff>194483</xdr:rowOff>
    </xdr:from>
    <xdr:to>
      <xdr:col>21</xdr:col>
      <xdr:colOff>0</xdr:colOff>
      <xdr:row>37</xdr:row>
      <xdr:rowOff>95250</xdr:rowOff>
    </xdr:to>
    <xdr:graphicFrame macro="">
      <xdr:nvGraphicFramePr>
        <xdr:cNvPr id="26625" name="graf 1">
          <a:extLst>
            <a:ext uri="{FF2B5EF4-FFF2-40B4-BE49-F238E27FC236}">
              <a16:creationId xmlns:a16="http://schemas.microsoft.com/office/drawing/2014/main" id="{00000000-0008-0000-0F00-000001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74082</xdr:colOff>
      <xdr:row>4</xdr:row>
      <xdr:rowOff>193676</xdr:rowOff>
    </xdr:from>
    <xdr:to>
      <xdr:col>19</xdr:col>
      <xdr:colOff>529167</xdr:colOff>
      <xdr:row>38</xdr:row>
      <xdr:rowOff>158750</xdr:rowOff>
    </xdr:to>
    <xdr:graphicFrame macro="">
      <xdr:nvGraphicFramePr>
        <xdr:cNvPr id="27649" name="graf 1">
          <a:extLst>
            <a:ext uri="{FF2B5EF4-FFF2-40B4-BE49-F238E27FC236}">
              <a16:creationId xmlns:a16="http://schemas.microsoft.com/office/drawing/2014/main" id="{00000000-0008-0000-1000-000001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2116</xdr:colOff>
      <xdr:row>4</xdr:row>
      <xdr:rowOff>159809</xdr:rowOff>
    </xdr:from>
    <xdr:to>
      <xdr:col>20</xdr:col>
      <xdr:colOff>0</xdr:colOff>
      <xdr:row>34</xdr:row>
      <xdr:rowOff>84667</xdr:rowOff>
    </xdr:to>
    <xdr:graphicFrame macro="">
      <xdr:nvGraphicFramePr>
        <xdr:cNvPr id="28673" name="graf 1">
          <a:extLst>
            <a:ext uri="{FF2B5EF4-FFF2-40B4-BE49-F238E27FC236}">
              <a16:creationId xmlns:a16="http://schemas.microsoft.com/office/drawing/2014/main" id="{00000000-0008-0000-1100-0000017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104772</xdr:colOff>
      <xdr:row>4</xdr:row>
      <xdr:rowOff>175683</xdr:rowOff>
    </xdr:from>
    <xdr:to>
      <xdr:col>20</xdr:col>
      <xdr:colOff>0</xdr:colOff>
      <xdr:row>34</xdr:row>
      <xdr:rowOff>105835</xdr:rowOff>
    </xdr:to>
    <xdr:graphicFrame macro="">
      <xdr:nvGraphicFramePr>
        <xdr:cNvPr id="29697" name="graf 1">
          <a:extLst>
            <a:ext uri="{FF2B5EF4-FFF2-40B4-BE49-F238E27FC236}">
              <a16:creationId xmlns:a16="http://schemas.microsoft.com/office/drawing/2014/main" id="{00000000-0008-0000-1200-0000017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116416</xdr:colOff>
      <xdr:row>4</xdr:row>
      <xdr:rowOff>194734</xdr:rowOff>
    </xdr:from>
    <xdr:to>
      <xdr:col>20</xdr:col>
      <xdr:colOff>529167</xdr:colOff>
      <xdr:row>34</xdr:row>
      <xdr:rowOff>74084</xdr:rowOff>
    </xdr:to>
    <xdr:graphicFrame macro="">
      <xdr:nvGraphicFramePr>
        <xdr:cNvPr id="30721" name="graf 1">
          <a:extLst>
            <a:ext uri="{FF2B5EF4-FFF2-40B4-BE49-F238E27FC236}">
              <a16:creationId xmlns:a16="http://schemas.microsoft.com/office/drawing/2014/main" id="{00000000-0008-0000-1300-0000017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115356</xdr:colOff>
      <xdr:row>4</xdr:row>
      <xdr:rowOff>184152</xdr:rowOff>
    </xdr:from>
    <xdr:to>
      <xdr:col>20</xdr:col>
      <xdr:colOff>539749</xdr:colOff>
      <xdr:row>28</xdr:row>
      <xdr:rowOff>126999</xdr:rowOff>
    </xdr:to>
    <xdr:graphicFrame macro="">
      <xdr:nvGraphicFramePr>
        <xdr:cNvPr id="31745" name="graf 1">
          <a:extLst>
            <a:ext uri="{FF2B5EF4-FFF2-40B4-BE49-F238E27FC236}">
              <a16:creationId xmlns:a16="http://schemas.microsoft.com/office/drawing/2014/main" id="{00000000-0008-0000-1400-0000017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A1:K69"/>
  <sheetViews>
    <sheetView showGridLines="0" showZeros="0" tabSelected="1" showOutlineSymbols="0" topLeftCell="B2" zoomScale="90" zoomScaleNormal="90" workbookViewId="0">
      <pane ySplit="3" topLeftCell="A5" activePane="bottomLeft" state="frozen"/>
      <selection activeCell="B2" sqref="B2"/>
      <selection pane="bottomLeft" activeCell="B2" sqref="B2"/>
    </sheetView>
  </sheetViews>
  <sheetFormatPr defaultColWidth="9.140625" defaultRowHeight="18" customHeight="1" x14ac:dyDescent="0.2"/>
  <cols>
    <col min="1" max="1" width="12.7109375" style="43" hidden="1" customWidth="1"/>
    <col min="2" max="2" width="1.28515625" style="43" customWidth="1"/>
    <col min="3" max="3" width="9.7109375" style="43" customWidth="1"/>
    <col min="4" max="4" width="3.7109375" style="43" customWidth="1"/>
    <col min="5" max="5" width="72.7109375" style="43" customWidth="1"/>
    <col min="6" max="6" width="2" style="43" customWidth="1"/>
    <col min="7" max="7" width="10.7109375" style="43" customWidth="1"/>
    <col min="8" max="16384" width="9.140625" style="43"/>
  </cols>
  <sheetData>
    <row r="1" spans="3:11" ht="18" hidden="1" customHeight="1" x14ac:dyDescent="0.2"/>
    <row r="2" spans="3:11" s="44" customFormat="1" ht="15" customHeight="1" x14ac:dyDescent="0.2"/>
    <row r="3" spans="3:11" s="44" customFormat="1" ht="18" customHeight="1" x14ac:dyDescent="0.2">
      <c r="C3" s="45"/>
      <c r="D3" s="46"/>
      <c r="E3" s="441" t="s">
        <v>171</v>
      </c>
      <c r="F3" s="47"/>
      <c r="G3" s="48"/>
    </row>
    <row r="4" spans="3:11" s="44" customFormat="1" ht="27.75" customHeight="1" x14ac:dyDescent="0.2">
      <c r="C4" s="49" t="s">
        <v>21</v>
      </c>
      <c r="D4" s="49"/>
      <c r="E4" s="49"/>
      <c r="F4" s="50"/>
      <c r="G4" s="51"/>
    </row>
    <row r="5" spans="3:11" s="44" customFormat="1" ht="16.5" customHeight="1" x14ac:dyDescent="0.2">
      <c r="C5" s="649" t="s">
        <v>278</v>
      </c>
      <c r="D5" s="52"/>
      <c r="E5" s="52"/>
    </row>
    <row r="6" spans="3:11" s="44" customFormat="1" ht="18" customHeight="1" x14ac:dyDescent="0.2">
      <c r="C6" s="649"/>
      <c r="D6" s="53"/>
      <c r="E6" s="54" t="s">
        <v>157</v>
      </c>
      <c r="F6" s="55"/>
      <c r="G6" s="56"/>
      <c r="H6" s="57"/>
      <c r="I6" s="52"/>
      <c r="J6" s="52"/>
      <c r="K6" s="52"/>
    </row>
    <row r="7" spans="3:11" s="44" customFormat="1" ht="6" customHeight="1" x14ac:dyDescent="0.2">
      <c r="C7" s="52"/>
      <c r="D7" s="58"/>
      <c r="E7" s="59"/>
      <c r="F7" s="60"/>
      <c r="G7" s="52"/>
      <c r="H7" s="57"/>
      <c r="I7" s="52"/>
      <c r="J7" s="52"/>
      <c r="K7" s="52"/>
    </row>
    <row r="8" spans="3:11" s="44" customFormat="1" ht="25.5" customHeight="1" x14ac:dyDescent="0.2">
      <c r="C8" s="52" t="s">
        <v>22</v>
      </c>
      <c r="D8" s="53"/>
      <c r="E8" s="54" t="str">
        <f>'B1.1'!H4&amp;" "&amp;'B1.1'!D5</f>
        <v>Školství celkem – počty škol  ve školním/akademickém roce 2011/12 až 2021/22 – podle druhu školy</v>
      </c>
      <c r="F8" s="55"/>
      <c r="G8" s="56"/>
      <c r="H8" s="52"/>
      <c r="I8" s="52"/>
      <c r="J8" s="52"/>
      <c r="K8" s="52"/>
    </row>
    <row r="9" spans="3:11" s="44" customFormat="1" ht="6" customHeight="1" x14ac:dyDescent="0.2">
      <c r="C9" s="52"/>
      <c r="D9" s="58"/>
      <c r="E9" s="59"/>
      <c r="F9" s="60"/>
      <c r="G9" s="52"/>
      <c r="I9" s="52"/>
      <c r="J9" s="52"/>
      <c r="K9" s="52"/>
    </row>
    <row r="10" spans="3:11" s="44" customFormat="1" ht="25.5" customHeight="1" x14ac:dyDescent="0.2">
      <c r="C10" s="52" t="s">
        <v>23</v>
      </c>
      <c r="D10" s="53"/>
      <c r="E10" s="54" t="str">
        <f>'B1.2'!H4&amp;" "&amp;'B1.2'!D5</f>
        <v>Školství celkem – počty dětí/žáků/studentů  ve školním/akademickém roce 2011/12 až 2021/22 – podle druhu školy</v>
      </c>
      <c r="F10" s="55"/>
      <c r="G10" s="56"/>
      <c r="H10" s="52"/>
      <c r="I10" s="52"/>
      <c r="J10" s="52"/>
      <c r="K10" s="52"/>
    </row>
    <row r="11" spans="3:11" s="44" customFormat="1" ht="6" customHeight="1" x14ac:dyDescent="0.2">
      <c r="C11" s="52"/>
      <c r="D11" s="58"/>
      <c r="E11" s="59"/>
      <c r="F11" s="60"/>
      <c r="G11" s="52"/>
      <c r="H11" s="52"/>
      <c r="I11" s="52"/>
      <c r="J11" s="52"/>
      <c r="K11" s="52"/>
    </row>
    <row r="12" spans="3:11" s="44" customFormat="1" ht="25.5" customHeight="1" x14ac:dyDescent="0.2">
      <c r="C12" s="52" t="s">
        <v>24</v>
      </c>
      <c r="D12" s="53"/>
      <c r="E12" s="54" t="str">
        <f>'B1.3'!H4&amp;" "&amp;'B1.3'!D5</f>
        <v>Školství celkem – počty cizinců ve školním/akademickém roce 2011/12 až 2021/22 – podle druhu školy</v>
      </c>
      <c r="F12" s="55"/>
      <c r="G12" s="56"/>
      <c r="H12" s="52"/>
      <c r="I12" s="52"/>
      <c r="J12" s="52"/>
      <c r="K12" s="52"/>
    </row>
    <row r="13" spans="3:11" s="44" customFormat="1" ht="6" customHeight="1" x14ac:dyDescent="0.2">
      <c r="C13" s="52"/>
      <c r="D13" s="58"/>
      <c r="E13" s="59"/>
      <c r="F13" s="60"/>
      <c r="G13" s="52"/>
      <c r="H13" s="61"/>
      <c r="I13" s="52"/>
      <c r="J13" s="52"/>
      <c r="K13" s="52"/>
    </row>
    <row r="14" spans="3:11" s="44" customFormat="1" ht="24" customHeight="1" x14ac:dyDescent="0.2">
      <c r="C14" s="52" t="s">
        <v>25</v>
      </c>
      <c r="D14" s="53"/>
      <c r="E14" s="54" t="str">
        <f>'B1.4'!H4&amp;" "&amp;'B1.4'!D5</f>
        <v>Školství celkem – přepočtené počty učitelů/akademických pracovníků/nekvalifikovaných ve školním/akademickém roce 2011/12 až 2021/22 – podle druhu školy</v>
      </c>
      <c r="F14" s="55"/>
      <c r="G14" s="56"/>
      <c r="H14" s="52"/>
      <c r="I14" s="52"/>
      <c r="J14" s="52"/>
      <c r="K14" s="52"/>
    </row>
    <row r="15" spans="3:11" s="44" customFormat="1" ht="6" customHeight="1" x14ac:dyDescent="0.2">
      <c r="C15" s="52"/>
      <c r="D15" s="58"/>
      <c r="E15" s="59"/>
      <c r="F15" s="60"/>
      <c r="G15" s="52"/>
      <c r="H15" s="52"/>
      <c r="I15" s="52"/>
      <c r="J15" s="52"/>
      <c r="K15" s="52"/>
    </row>
    <row r="16" spans="3:11" s="44" customFormat="1" ht="18" customHeight="1" x14ac:dyDescent="0.2">
      <c r="C16" s="52" t="s">
        <v>26</v>
      </c>
      <c r="D16" s="53"/>
      <c r="E16" s="54" t="str">
        <f>'B1.5'!H4&amp;" "&amp;'B1.5'!D5</f>
        <v>Školství celkem – veřejné výdaje na školství v běžných cenách v letech 2011 až 2021</v>
      </c>
      <c r="F16" s="55"/>
      <c r="G16" s="56"/>
      <c r="I16" s="52"/>
      <c r="J16" s="52"/>
      <c r="K16" s="52"/>
    </row>
    <row r="17" spans="3:11" s="44" customFormat="1" ht="6" customHeight="1" x14ac:dyDescent="0.2">
      <c r="C17" s="52"/>
      <c r="D17" s="58"/>
      <c r="E17" s="59"/>
      <c r="F17" s="60"/>
      <c r="G17" s="52"/>
      <c r="I17" s="52"/>
      <c r="J17" s="52"/>
      <c r="K17" s="52"/>
    </row>
    <row r="18" spans="3:11" s="44" customFormat="1" ht="25.5" customHeight="1" x14ac:dyDescent="0.2">
      <c r="C18" s="52" t="s">
        <v>27</v>
      </c>
      <c r="D18" s="53"/>
      <c r="E18" s="54" t="str">
        <f>'B1.6'!H4&amp;" "&amp;'B1.6'!D5</f>
        <v>Školství celkem – veřejné výdaje na školství ve stálých cenách roku 2015 v letech 2011 až 2021</v>
      </c>
      <c r="F18" s="55"/>
      <c r="G18" s="56"/>
      <c r="I18" s="52"/>
      <c r="J18" s="52"/>
      <c r="K18" s="52"/>
    </row>
    <row r="19" spans="3:11" s="44" customFormat="1" ht="6" customHeight="1" x14ac:dyDescent="0.2">
      <c r="C19" s="52"/>
      <c r="D19" s="58"/>
      <c r="E19" s="59"/>
      <c r="F19" s="60"/>
      <c r="G19" s="52"/>
      <c r="I19" s="52"/>
      <c r="J19" s="52"/>
      <c r="K19" s="52"/>
    </row>
    <row r="20" spans="3:11" s="44" customFormat="1" ht="25.5" hidden="1" customHeight="1" x14ac:dyDescent="0.2">
      <c r="C20" s="52" t="s">
        <v>28</v>
      </c>
      <c r="D20" s="53"/>
      <c r="E20" s="54" t="str">
        <f>'B1.7'!H4&amp;" "&amp;'B1.7'!D5</f>
        <v>Školství celkem – veřejné výdaje na školství v běžných cenách  v letech 2011 až 2021 – podle jednotlivých kapitol státního rozpočtu</v>
      </c>
      <c r="F20" s="55"/>
      <c r="G20" s="56"/>
      <c r="I20" s="52"/>
      <c r="J20" s="52"/>
      <c r="K20" s="52"/>
    </row>
    <row r="21" spans="3:11" s="44" customFormat="1" ht="6" hidden="1" customHeight="1" x14ac:dyDescent="0.2">
      <c r="C21" s="52"/>
      <c r="D21" s="58"/>
      <c r="E21" s="59"/>
      <c r="F21" s="60"/>
      <c r="G21" s="52"/>
      <c r="I21" s="52"/>
      <c r="J21" s="52"/>
      <c r="K21" s="52"/>
    </row>
    <row r="22" spans="3:11" s="44" customFormat="1" ht="25.5" hidden="1" customHeight="1" x14ac:dyDescent="0.2">
      <c r="C22" s="52" t="s">
        <v>29</v>
      </c>
      <c r="D22" s="53"/>
      <c r="E22" s="54" t="str">
        <f>'B1.8'!H4&amp;" "&amp;'B1.8'!D5</f>
        <v>Školství celkem – veřejné výdaje v běžných cenách  v letech 2011 až 2021 – podle druhu/typu školy/zařízení</v>
      </c>
      <c r="F22" s="55"/>
      <c r="G22" s="56"/>
      <c r="I22" s="52"/>
      <c r="J22" s="52"/>
      <c r="K22" s="52"/>
    </row>
    <row r="23" spans="3:11" s="44" customFormat="1" ht="6" hidden="1" customHeight="1" x14ac:dyDescent="0.2">
      <c r="C23" s="52"/>
      <c r="D23" s="58"/>
      <c r="E23" s="59"/>
      <c r="F23" s="60"/>
      <c r="G23" s="52"/>
      <c r="I23" s="52"/>
      <c r="J23" s="52"/>
      <c r="K23" s="52"/>
    </row>
    <row r="24" spans="3:11" s="44" customFormat="1" ht="25.5" hidden="1" customHeight="1" x14ac:dyDescent="0.2">
      <c r="C24" s="52" t="s">
        <v>30</v>
      </c>
      <c r="D24" s="53"/>
      <c r="E24" s="54" t="str">
        <f>'B1.9'!H4&amp;" "&amp;'B1.9'!D5</f>
        <v>Školství celkem – veřejné výdaje ve stálých cenách roku 2015 v letech 2011 až 2021 – podle druhu/typu školy/zařízení</v>
      </c>
      <c r="F24" s="55"/>
      <c r="G24" s="56"/>
      <c r="I24" s="52"/>
      <c r="J24" s="52"/>
      <c r="K24" s="52"/>
    </row>
    <row r="25" spans="3:11" s="44" customFormat="1" ht="6" hidden="1" customHeight="1" x14ac:dyDescent="0.2">
      <c r="C25" s="52"/>
      <c r="D25" s="58"/>
      <c r="E25" s="59"/>
      <c r="F25" s="60"/>
      <c r="G25" s="52"/>
      <c r="I25" s="52"/>
      <c r="J25" s="52"/>
      <c r="K25" s="52"/>
    </row>
    <row r="26" spans="3:11" s="44" customFormat="1" ht="25.5" hidden="1" customHeight="1" x14ac:dyDescent="0.2">
      <c r="C26" s="52" t="s">
        <v>31</v>
      </c>
      <c r="D26" s="53"/>
      <c r="E26" s="54" t="str">
        <f>'B1.10'!H4&amp;" "&amp;'B1.10'!D5</f>
        <v>Školství celkem – jednotkové výdaje na žáka/studenta v běžných cenách v letech 2011 až 2021 – podle druhu/typu školy/zařízení</v>
      </c>
      <c r="F26" s="55"/>
      <c r="G26" s="56"/>
      <c r="I26" s="52"/>
      <c r="J26" s="52"/>
      <c r="K26" s="52"/>
    </row>
    <row r="27" spans="3:11" s="44" customFormat="1" ht="6" hidden="1" customHeight="1" x14ac:dyDescent="0.2">
      <c r="C27" s="52"/>
      <c r="D27" s="58"/>
      <c r="E27" s="59"/>
      <c r="F27" s="60"/>
      <c r="G27" s="52"/>
      <c r="I27" s="52"/>
      <c r="J27" s="52"/>
      <c r="K27" s="52"/>
    </row>
    <row r="28" spans="3:11" s="44" customFormat="1" ht="25.5" hidden="1" customHeight="1" x14ac:dyDescent="0.2">
      <c r="C28" s="52" t="s">
        <v>32</v>
      </c>
      <c r="D28" s="53"/>
      <c r="E28" s="54" t="str">
        <f>'B1.11'!H4&amp;" "&amp;'B1.11'!D5</f>
        <v>Školství celkem – jednotkové výdaje na žáka/studenta ve stálých cenách roku 2015 v letech 2011 až 2021 – podle druhu/typu školy/zařízení</v>
      </c>
      <c r="F28" s="55"/>
      <c r="G28" s="56"/>
      <c r="I28" s="52"/>
      <c r="J28" s="52"/>
      <c r="K28" s="52"/>
    </row>
    <row r="29" spans="3:11" s="44" customFormat="1" ht="6" hidden="1" customHeight="1" x14ac:dyDescent="0.2">
      <c r="C29" s="52"/>
      <c r="D29" s="58"/>
      <c r="E29" s="59"/>
      <c r="F29" s="60"/>
      <c r="G29" s="52"/>
      <c r="I29" s="52"/>
      <c r="J29" s="52"/>
      <c r="K29" s="52"/>
    </row>
    <row r="30" spans="3:11" s="44" customFormat="1" ht="24.75" hidden="1" customHeight="1" x14ac:dyDescent="0.2">
      <c r="C30" s="52" t="s">
        <v>33</v>
      </c>
      <c r="D30" s="53"/>
      <c r="E30" s="54" t="str">
        <f>'B1.12'!H4&amp;" "&amp;'B1.12'!D5</f>
        <v>Školství celkem, neveřejné školy a školská zařízení – výše dotací  z rozpočtu kapitoly 333-MŠMT v letech 2011 až 2020 – podle zřizovatele</v>
      </c>
      <c r="F30" s="55"/>
      <c r="G30" s="56"/>
      <c r="I30" s="57"/>
      <c r="J30" s="52"/>
      <c r="K30" s="52"/>
    </row>
    <row r="31" spans="3:11" s="44" customFormat="1" ht="6" hidden="1" customHeight="1" x14ac:dyDescent="0.2">
      <c r="C31" s="52"/>
      <c r="D31" s="58"/>
      <c r="E31" s="59"/>
      <c r="F31" s="60"/>
      <c r="G31" s="52"/>
      <c r="I31" s="52"/>
      <c r="J31" s="52"/>
      <c r="K31" s="52"/>
    </row>
    <row r="32" spans="3:11" s="44" customFormat="1" ht="21.75" customHeight="1" x14ac:dyDescent="0.2">
      <c r="C32" s="52" t="s">
        <v>34</v>
      </c>
      <c r="D32" s="53"/>
      <c r="E32" s="54" t="str">
        <f>'B1.13'!H4&amp;" "&amp;'B1.13'!D5</f>
        <v>Školství celkem – přepočtené počty zaměstnanců  v letech 2011 až 2021</v>
      </c>
      <c r="F32" s="55"/>
      <c r="G32" s="56"/>
      <c r="I32" s="52"/>
      <c r="J32" s="52"/>
      <c r="K32" s="52"/>
    </row>
    <row r="33" spans="3:11" s="44" customFormat="1" ht="6" customHeight="1" x14ac:dyDescent="0.2">
      <c r="C33" s="52"/>
      <c r="D33" s="58"/>
      <c r="E33" s="59"/>
      <c r="F33" s="60"/>
      <c r="G33" s="52"/>
      <c r="I33" s="52"/>
      <c r="J33" s="52"/>
      <c r="K33" s="52"/>
    </row>
    <row r="34" spans="3:11" s="44" customFormat="1" ht="21.75" customHeight="1" x14ac:dyDescent="0.2">
      <c r="C34" s="52" t="s">
        <v>35</v>
      </c>
      <c r="D34" s="53"/>
      <c r="E34" s="54" t="str">
        <f>'B1.14'!$H$4&amp;" "&amp;'B1.14'!$D$5</f>
        <v>Školství celkem – průměrné měsíční mzdy  v letech 2011 až 2021</v>
      </c>
      <c r="F34" s="55"/>
      <c r="G34" s="56"/>
      <c r="I34" s="57"/>
      <c r="J34" s="52"/>
      <c r="K34" s="52"/>
    </row>
    <row r="35" spans="3:11" s="44" customFormat="1" ht="21.75" customHeight="1" x14ac:dyDescent="0.2">
      <c r="C35" s="52"/>
      <c r="D35" s="53" t="s">
        <v>36</v>
      </c>
      <c r="E35" s="62"/>
      <c r="F35" s="55"/>
      <c r="G35" s="56"/>
      <c r="H35" s="52"/>
      <c r="I35" s="57"/>
      <c r="J35" s="52"/>
      <c r="K35" s="52"/>
    </row>
    <row r="36" spans="3:11" s="44" customFormat="1" ht="6" customHeight="1" x14ac:dyDescent="0.2">
      <c r="C36" s="52"/>
      <c r="D36" s="58"/>
      <c r="E36" s="59"/>
      <c r="F36" s="60"/>
      <c r="G36" s="52"/>
      <c r="H36" s="52"/>
      <c r="I36" s="52"/>
      <c r="J36" s="52"/>
      <c r="K36" s="52"/>
    </row>
    <row r="37" spans="3:11" s="44" customFormat="1" ht="21.75" customHeight="1" x14ac:dyDescent="0.2">
      <c r="C37" s="52" t="s">
        <v>37</v>
      </c>
      <c r="D37" s="53"/>
      <c r="E37" s="54" t="str">
        <f>'GB1'!$H$4&amp;" "&amp;'GB1'!$D$5</f>
        <v xml:space="preserve">Školství celkem – počet škol ve školním roce 2011/12 až 2021/22 – podle druhu školy </v>
      </c>
      <c r="F37" s="55"/>
      <c r="G37" s="56"/>
      <c r="H37" s="52"/>
      <c r="I37" s="57"/>
      <c r="J37" s="52"/>
      <c r="K37" s="52"/>
    </row>
    <row r="38" spans="3:11" s="44" customFormat="1" ht="6" customHeight="1" x14ac:dyDescent="0.2">
      <c r="C38" s="52"/>
      <c r="D38" s="58"/>
      <c r="E38" s="59"/>
      <c r="F38" s="60"/>
      <c r="G38" s="52"/>
      <c r="H38" s="52"/>
      <c r="I38" s="52"/>
      <c r="J38" s="52"/>
      <c r="K38" s="52"/>
    </row>
    <row r="39" spans="3:11" s="44" customFormat="1" ht="21.75" customHeight="1" x14ac:dyDescent="0.2">
      <c r="C39" s="52" t="s">
        <v>38</v>
      </c>
      <c r="D39" s="53"/>
      <c r="E39" s="54" t="str">
        <f>'GB2'!$G$4&amp;" "&amp;'GB2'!$D$5</f>
        <v xml:space="preserve">Školství celkem – struktura dětí/žáků/studentů ve školním roce 2011/12 až 2021/22 – podle druhu školy </v>
      </c>
      <c r="F39" s="55"/>
      <c r="G39" s="56"/>
      <c r="H39" s="52"/>
      <c r="I39" s="57"/>
      <c r="J39" s="52"/>
      <c r="K39" s="52"/>
    </row>
    <row r="40" spans="3:11" s="44" customFormat="1" ht="6" customHeight="1" x14ac:dyDescent="0.2">
      <c r="C40" s="52"/>
      <c r="D40" s="58"/>
      <c r="E40" s="59"/>
      <c r="F40" s="60"/>
      <c r="G40" s="52"/>
      <c r="H40" s="52"/>
      <c r="I40" s="52"/>
      <c r="J40" s="52"/>
      <c r="K40" s="52"/>
    </row>
    <row r="41" spans="3:11" s="44" customFormat="1" ht="21.75" customHeight="1" x14ac:dyDescent="0.2">
      <c r="C41" s="52" t="s">
        <v>39</v>
      </c>
      <c r="D41" s="53"/>
      <c r="E41" s="54" t="str">
        <f>'GB3'!$G$4&amp;" "&amp;'GB3'!$D$5</f>
        <v xml:space="preserve">Školství celkem – struktura veřejných výdajů (v %) v letech 2011 až 2021 </v>
      </c>
      <c r="F41" s="55"/>
      <c r="G41" s="56"/>
      <c r="H41" s="52"/>
      <c r="I41" s="57"/>
      <c r="J41" s="52"/>
      <c r="K41" s="52"/>
    </row>
    <row r="42" spans="3:11" s="44" customFormat="1" ht="41.25" hidden="1" customHeight="1" x14ac:dyDescent="0.2">
      <c r="C42" s="52"/>
      <c r="D42" s="58"/>
      <c r="E42" s="59"/>
      <c r="F42" s="60"/>
      <c r="G42" s="52"/>
      <c r="H42" s="61"/>
      <c r="I42" s="52"/>
      <c r="J42" s="52"/>
      <c r="K42" s="52"/>
    </row>
    <row r="43" spans="3:11" s="44" customFormat="1" ht="41.25" hidden="1" customHeight="1" x14ac:dyDescent="0.2">
      <c r="C43" s="52" t="s">
        <v>40</v>
      </c>
      <c r="D43" s="53"/>
      <c r="E43" s="54" t="str">
        <f>'GB4'!$G$4&amp;" "&amp;'GB4'!$D$5</f>
        <v xml:space="preserve">Školství celkem – jednotkové výdaje na dítě, žáka, studenta v tis. Kč v letech 2011 až 2021 – podle úrovně vzdělávání </v>
      </c>
      <c r="F43" s="55"/>
      <c r="G43" s="56"/>
      <c r="H43" s="52"/>
      <c r="I43" s="57"/>
      <c r="J43" s="52"/>
      <c r="K43" s="52"/>
    </row>
    <row r="44" spans="3:11" s="44" customFormat="1" ht="3" customHeight="1" x14ac:dyDescent="0.2">
      <c r="C44" s="52"/>
      <c r="D44" s="58"/>
      <c r="E44" s="59"/>
      <c r="F44" s="60"/>
      <c r="G44" s="52"/>
      <c r="H44" s="61"/>
      <c r="I44" s="52"/>
      <c r="J44" s="52"/>
      <c r="K44" s="52"/>
    </row>
    <row r="45" spans="3:11" s="44" customFormat="1" ht="21" customHeight="1" x14ac:dyDescent="0.2">
      <c r="C45" s="52" t="s">
        <v>41</v>
      </c>
      <c r="D45" s="53"/>
      <c r="E45" s="54" t="str">
        <f>'GB5'!$H$4&amp;" "&amp;'GB5'!$D$5</f>
        <v xml:space="preserve">Školství celkem – průměrné nominální měsíční mzdy v letech 2011 až 2021 </v>
      </c>
      <c r="F45" s="55"/>
      <c r="G45" s="56"/>
      <c r="H45" s="52"/>
      <c r="I45" s="57"/>
      <c r="J45" s="52"/>
      <c r="K45" s="52"/>
    </row>
    <row r="46" spans="3:11" s="44" customFormat="1" ht="6" customHeight="1" x14ac:dyDescent="0.2">
      <c r="C46" s="52"/>
      <c r="D46" s="58"/>
      <c r="E46" s="59"/>
      <c r="F46" s="60"/>
      <c r="G46" s="52"/>
      <c r="H46" s="61"/>
      <c r="I46" s="52"/>
      <c r="J46" s="52"/>
      <c r="K46" s="52"/>
    </row>
    <row r="47" spans="3:11" s="44" customFormat="1" ht="21.75" customHeight="1" x14ac:dyDescent="0.2">
      <c r="C47" s="52" t="s">
        <v>42</v>
      </c>
      <c r="D47" s="53"/>
      <c r="E47" s="54" t="str">
        <f>'GB6'!$H$4&amp;" "&amp;'GB6'!$D$5</f>
        <v xml:space="preserve">Školství celkem – průměrné reálné měsíční mzdy v letech 2011 až 2021 </v>
      </c>
      <c r="F47" s="55"/>
      <c r="G47" s="56"/>
      <c r="H47" s="52"/>
      <c r="I47" s="57"/>
      <c r="J47" s="52"/>
      <c r="K47" s="52"/>
    </row>
    <row r="48" spans="3:11" ht="18" customHeight="1" x14ac:dyDescent="0.2">
      <c r="C48" s="44"/>
      <c r="G48" s="63"/>
      <c r="H48" s="52"/>
      <c r="I48" s="52"/>
      <c r="J48" s="52"/>
      <c r="K48" s="52"/>
    </row>
    <row r="49" spans="3:11" ht="18" customHeight="1" x14ac:dyDescent="0.2">
      <c r="C49" s="44"/>
      <c r="G49" s="56"/>
      <c r="H49" s="52"/>
      <c r="I49" s="52"/>
      <c r="J49" s="52"/>
      <c r="K49" s="52"/>
    </row>
    <row r="50" spans="3:11" ht="18" customHeight="1" x14ac:dyDescent="0.2">
      <c r="C50" s="44"/>
      <c r="G50" s="52"/>
      <c r="H50" s="52"/>
      <c r="I50" s="52"/>
      <c r="J50" s="52"/>
      <c r="K50" s="52"/>
    </row>
    <row r="51" spans="3:11" ht="18" customHeight="1" x14ac:dyDescent="0.2">
      <c r="C51" s="44"/>
      <c r="G51" s="56"/>
      <c r="H51" s="52"/>
      <c r="I51" s="52"/>
      <c r="J51" s="52"/>
      <c r="K51" s="52"/>
    </row>
    <row r="52" spans="3:11" ht="18" customHeight="1" x14ac:dyDescent="0.2">
      <c r="C52" s="44"/>
      <c r="G52" s="52"/>
      <c r="H52" s="52"/>
      <c r="I52" s="52"/>
      <c r="J52" s="52"/>
      <c r="K52" s="52"/>
    </row>
    <row r="53" spans="3:11" ht="18" customHeight="1" x14ac:dyDescent="0.2">
      <c r="C53" s="44"/>
      <c r="G53" s="56"/>
      <c r="H53" s="52"/>
      <c r="I53" s="52"/>
      <c r="J53" s="52"/>
      <c r="K53" s="52"/>
    </row>
    <row r="54" spans="3:11" ht="18" customHeight="1" x14ac:dyDescent="0.2">
      <c r="G54" s="52"/>
      <c r="H54" s="52"/>
      <c r="I54" s="52"/>
      <c r="J54" s="52"/>
      <c r="K54" s="52"/>
    </row>
    <row r="55" spans="3:11" ht="18" customHeight="1" x14ac:dyDescent="0.2">
      <c r="G55" s="56"/>
      <c r="H55" s="52"/>
      <c r="I55" s="52"/>
      <c r="J55" s="52"/>
      <c r="K55" s="52"/>
    </row>
    <row r="56" spans="3:11" ht="18" customHeight="1" x14ac:dyDescent="0.2">
      <c r="G56" s="52"/>
      <c r="H56" s="52"/>
      <c r="I56" s="52"/>
      <c r="J56" s="52"/>
      <c r="K56" s="52"/>
    </row>
    <row r="57" spans="3:11" ht="18" customHeight="1" x14ac:dyDescent="0.2">
      <c r="G57" s="56"/>
      <c r="H57" s="52"/>
      <c r="I57" s="52"/>
      <c r="J57" s="52"/>
      <c r="K57" s="52"/>
    </row>
    <row r="58" spans="3:11" ht="18" customHeight="1" x14ac:dyDescent="0.2">
      <c r="G58" s="52"/>
      <c r="H58" s="52"/>
      <c r="I58" s="52"/>
      <c r="J58" s="52"/>
      <c r="K58" s="52"/>
    </row>
    <row r="59" spans="3:11" ht="18" customHeight="1" x14ac:dyDescent="0.2">
      <c r="G59" s="56"/>
      <c r="H59" s="52"/>
      <c r="I59" s="52"/>
      <c r="J59" s="52"/>
      <c r="K59" s="52"/>
    </row>
    <row r="60" spans="3:11" ht="18" customHeight="1" x14ac:dyDescent="0.2">
      <c r="G60" s="52"/>
      <c r="H60" s="52"/>
      <c r="I60" s="52"/>
      <c r="J60" s="52"/>
      <c r="K60" s="52"/>
    </row>
    <row r="61" spans="3:11" ht="18" customHeight="1" x14ac:dyDescent="0.2">
      <c r="G61" s="56"/>
      <c r="H61" s="52"/>
      <c r="I61" s="52"/>
      <c r="J61" s="52"/>
      <c r="K61" s="52"/>
    </row>
    <row r="62" spans="3:11" ht="18" customHeight="1" x14ac:dyDescent="0.2">
      <c r="G62" s="52"/>
      <c r="H62" s="52"/>
      <c r="I62" s="52"/>
      <c r="J62" s="52"/>
      <c r="K62" s="52"/>
    </row>
    <row r="63" spans="3:11" ht="18" customHeight="1" x14ac:dyDescent="0.2">
      <c r="G63" s="56"/>
      <c r="H63" s="52"/>
      <c r="I63" s="52"/>
      <c r="J63" s="52"/>
      <c r="K63" s="52"/>
    </row>
    <row r="64" spans="3:11" ht="18" customHeight="1" x14ac:dyDescent="0.2">
      <c r="G64" s="52"/>
      <c r="H64" s="52"/>
      <c r="I64" s="52"/>
      <c r="J64" s="52"/>
      <c r="K64" s="52"/>
    </row>
    <row r="65" spans="7:11" ht="18" customHeight="1" x14ac:dyDescent="0.2">
      <c r="G65" s="56"/>
      <c r="H65" s="52"/>
      <c r="I65" s="52"/>
      <c r="J65" s="52"/>
      <c r="K65" s="52"/>
    </row>
    <row r="66" spans="7:11" ht="18" customHeight="1" x14ac:dyDescent="0.2">
      <c r="G66" s="52"/>
      <c r="H66" s="52"/>
      <c r="I66" s="52"/>
      <c r="J66" s="52"/>
      <c r="K66" s="52"/>
    </row>
    <row r="67" spans="7:11" ht="18" customHeight="1" x14ac:dyDescent="0.2">
      <c r="G67" s="56"/>
      <c r="H67" s="52"/>
      <c r="I67" s="52"/>
      <c r="J67" s="52"/>
      <c r="K67" s="52"/>
    </row>
    <row r="68" spans="7:11" ht="18" customHeight="1" x14ac:dyDescent="0.2">
      <c r="G68" s="63"/>
      <c r="H68" s="64"/>
      <c r="I68" s="64"/>
      <c r="J68" s="64"/>
      <c r="K68" s="64"/>
    </row>
    <row r="69" spans="7:11" ht="18" customHeight="1" x14ac:dyDescent="0.2">
      <c r="G69" s="64"/>
      <c r="H69" s="64"/>
      <c r="I69" s="64"/>
      <c r="J69" s="64"/>
      <c r="K69" s="64"/>
    </row>
  </sheetData>
  <sheetProtection selectLockedCells="1" selectUnlockedCells="1"/>
  <phoneticPr fontId="0" type="noConversion"/>
  <conditionalFormatting sqref="D3">
    <cfRule type="cellIs" dxfId="54" priority="1" stopIfTrue="1" operator="equal">
      <formula>"Do buňky D3 zadejte NÁZEV KAPITOLY (ODDÍLU)"</formula>
    </cfRule>
  </conditionalFormatting>
  <printOptions horizontalCentered="1"/>
  <pageMargins left="0.59055118110236204" right="0.59055118110236204" top="0.39370078740157499" bottom="0.59055118110236204" header="0.511811023622047" footer="0.511811023622047"/>
  <pageSetup paperSize="9" scale="90" orientation="portrait" blackAndWhite="1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" r:id="rId4" name="Label 17">
              <controlPr defaultSize="0" print="0" disabled="1" autoFill="0" autoPict="0" altText="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419100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5" name="Label 4">
              <controlPr defaultSize="0" print="0" disabled="1" autoFill="0" autoPict="0">
                <anchor moveWithCells="1">
                  <from>
                    <xdr:col>4</xdr:col>
                    <xdr:colOff>895350</xdr:colOff>
                    <xdr:row>3</xdr:row>
                    <xdr:rowOff>276225</xdr:rowOff>
                  </from>
                  <to>
                    <xdr:col>4</xdr:col>
                    <xdr:colOff>2171700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" r:id="rId6" name="Label 14">
              <controlPr defaultSize="0" print="0" disabled="1" autoFill="0" autoPict="0">
                <anchor moveWithCells="1">
                  <from>
                    <xdr:col>4</xdr:col>
                    <xdr:colOff>3076575</xdr:colOff>
                    <xdr:row>3</xdr:row>
                    <xdr:rowOff>314325</xdr:rowOff>
                  </from>
                  <to>
                    <xdr:col>4</xdr:col>
                    <xdr:colOff>3467100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" r:id="rId7" name="Label 21">
              <controlPr defaultSize="0" print="0" disabled="1" autoFill="0" autoPict="0" altText="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6" r:id="rId8" name="Label -1014">
              <controlPr defaultSize="0" print="0" disabled="1" autoFill="0" autoPict="0">
                <anchor moveWithCells="1">
                  <from>
                    <xdr:col>4</xdr:col>
                    <xdr:colOff>895350</xdr:colOff>
                    <xdr:row>3</xdr:row>
                    <xdr:rowOff>276225</xdr:rowOff>
                  </from>
                  <to>
                    <xdr:col>4</xdr:col>
                    <xdr:colOff>942975</xdr:colOff>
                    <xdr:row>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7">
    <tabColor rgb="FFFF0000"/>
    <pageSetUpPr autoPageBreaks="0"/>
  </sheetPr>
  <dimension ref="C1:T44"/>
  <sheetViews>
    <sheetView showGridLines="0" topLeftCell="C3" zoomScale="90" zoomScaleNormal="90" workbookViewId="0">
      <selection activeCell="T16" sqref="T16"/>
    </sheetView>
  </sheetViews>
  <sheetFormatPr defaultColWidth="9.140625" defaultRowHeight="12.75" x14ac:dyDescent="0.2"/>
  <cols>
    <col min="1" max="2" width="0" style="1" hidden="1" customWidth="1"/>
    <col min="3" max="3" width="1.7109375" style="1" customWidth="1"/>
    <col min="4" max="4" width="1.140625" style="1" customWidth="1"/>
    <col min="5" max="5" width="2.140625" style="1" customWidth="1"/>
    <col min="6" max="6" width="1.7109375" style="1" customWidth="1"/>
    <col min="7" max="7" width="15.28515625" style="1" customWidth="1"/>
    <col min="8" max="8" width="21.28515625" style="1" customWidth="1"/>
    <col min="9" max="9" width="2.85546875" style="1" customWidth="1"/>
    <col min="10" max="20" width="10.140625" style="1" customWidth="1"/>
    <col min="21" max="21" width="1.7109375" style="1" customWidth="1"/>
    <col min="22" max="16384" width="9.140625" style="1"/>
  </cols>
  <sheetData>
    <row r="1" spans="3:20" hidden="1" x14ac:dyDescent="0.2"/>
    <row r="2" spans="3:20" hidden="1" x14ac:dyDescent="0.2"/>
    <row r="3" spans="3:20" ht="9" customHeight="1" x14ac:dyDescent="0.2">
      <c r="C3" s="65"/>
    </row>
    <row r="4" spans="3:20" s="2" customFormat="1" ht="15.75" x14ac:dyDescent="0.2">
      <c r="D4" s="3" t="s">
        <v>97</v>
      </c>
      <c r="E4" s="3"/>
      <c r="F4" s="3"/>
      <c r="G4" s="3"/>
      <c r="H4" s="4" t="s">
        <v>166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3:20" s="2" customFormat="1" ht="15.75" x14ac:dyDescent="0.2">
      <c r="D5" s="66" t="s">
        <v>247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spans="3:20" s="6" customFormat="1" ht="21" customHeight="1" thickBot="1" x14ac:dyDescent="0.25">
      <c r="D6" s="68" t="s">
        <v>244</v>
      </c>
      <c r="E6" s="69"/>
      <c r="F6" s="69"/>
      <c r="G6" s="69"/>
      <c r="H6" s="69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1" t="s">
        <v>89</v>
      </c>
    </row>
    <row r="7" spans="3:20" ht="6" customHeight="1" x14ac:dyDescent="0.2">
      <c r="C7" s="72"/>
      <c r="D7" s="582" t="s">
        <v>90</v>
      </c>
      <c r="E7" s="583"/>
      <c r="F7" s="583"/>
      <c r="G7" s="583"/>
      <c r="H7" s="583"/>
      <c r="I7" s="584"/>
      <c r="J7" s="591">
        <v>2011</v>
      </c>
      <c r="K7" s="591">
        <v>2012</v>
      </c>
      <c r="L7" s="591">
        <v>2013</v>
      </c>
      <c r="M7" s="591">
        <v>2014</v>
      </c>
      <c r="N7" s="591">
        <v>2015</v>
      </c>
      <c r="O7" s="591">
        <v>2016</v>
      </c>
      <c r="P7" s="603">
        <v>2017</v>
      </c>
      <c r="Q7" s="609">
        <v>2018</v>
      </c>
      <c r="R7" s="591">
        <v>2019</v>
      </c>
      <c r="S7" s="591">
        <v>2020</v>
      </c>
      <c r="T7" s="598">
        <v>2021</v>
      </c>
    </row>
    <row r="8" spans="3:20" ht="6" customHeight="1" x14ac:dyDescent="0.2">
      <c r="C8" s="72"/>
      <c r="D8" s="585"/>
      <c r="E8" s="586"/>
      <c r="F8" s="586"/>
      <c r="G8" s="586"/>
      <c r="H8" s="586"/>
      <c r="I8" s="587"/>
      <c r="J8" s="592"/>
      <c r="K8" s="592"/>
      <c r="L8" s="592"/>
      <c r="M8" s="592"/>
      <c r="N8" s="592"/>
      <c r="O8" s="592"/>
      <c r="P8" s="604"/>
      <c r="Q8" s="610"/>
      <c r="R8" s="592"/>
      <c r="S8" s="592"/>
      <c r="T8" s="599"/>
    </row>
    <row r="9" spans="3:20" ht="6" customHeight="1" x14ac:dyDescent="0.2">
      <c r="C9" s="72"/>
      <c r="D9" s="585"/>
      <c r="E9" s="586"/>
      <c r="F9" s="586"/>
      <c r="G9" s="586"/>
      <c r="H9" s="586"/>
      <c r="I9" s="587"/>
      <c r="J9" s="592"/>
      <c r="K9" s="592"/>
      <c r="L9" s="592"/>
      <c r="M9" s="592"/>
      <c r="N9" s="592"/>
      <c r="O9" s="592"/>
      <c r="P9" s="604"/>
      <c r="Q9" s="610"/>
      <c r="R9" s="592"/>
      <c r="S9" s="592"/>
      <c r="T9" s="599"/>
    </row>
    <row r="10" spans="3:20" ht="6" customHeight="1" x14ac:dyDescent="0.2">
      <c r="C10" s="72"/>
      <c r="D10" s="585"/>
      <c r="E10" s="586"/>
      <c r="F10" s="586"/>
      <c r="G10" s="586"/>
      <c r="H10" s="586"/>
      <c r="I10" s="587"/>
      <c r="J10" s="592"/>
      <c r="K10" s="592"/>
      <c r="L10" s="592"/>
      <c r="M10" s="592"/>
      <c r="N10" s="592"/>
      <c r="O10" s="592"/>
      <c r="P10" s="604"/>
      <c r="Q10" s="610"/>
      <c r="R10" s="592"/>
      <c r="S10" s="592"/>
      <c r="T10" s="599"/>
    </row>
    <row r="11" spans="3:20" ht="15" customHeight="1" thickBot="1" x14ac:dyDescent="0.25">
      <c r="C11" s="72"/>
      <c r="D11" s="588"/>
      <c r="E11" s="589"/>
      <c r="F11" s="589"/>
      <c r="G11" s="589"/>
      <c r="H11" s="589"/>
      <c r="I11" s="590"/>
      <c r="J11" s="216"/>
      <c r="K11" s="216"/>
      <c r="L11" s="216"/>
      <c r="M11" s="216"/>
      <c r="N11" s="216"/>
      <c r="O11" s="217"/>
      <c r="P11" s="217"/>
      <c r="Q11" s="227"/>
      <c r="R11" s="216"/>
      <c r="S11" s="216"/>
      <c r="T11" s="463"/>
    </row>
    <row r="12" spans="3:20" ht="14.25" thickTop="1" thickBot="1" x14ac:dyDescent="0.25">
      <c r="C12" s="81"/>
      <c r="D12" s="242"/>
      <c r="E12" s="153" t="s">
        <v>214</v>
      </c>
      <c r="F12" s="153"/>
      <c r="G12" s="153"/>
      <c r="H12" s="243"/>
      <c r="I12" s="244"/>
      <c r="J12" s="245">
        <f>'B1.8'!J12/'B1.5'!J$17*100</f>
        <v>183251022.05090719</v>
      </c>
      <c r="K12" s="245">
        <f>'B1.8'!K12/'B1.5'!K$17*100</f>
        <v>175045832.23124608</v>
      </c>
      <c r="L12" s="245">
        <f>'B1.8'!L12/'B1.5'!L$17*100</f>
        <v>174023337.61660632</v>
      </c>
      <c r="M12" s="245">
        <f>'B1.8'!M12/'B1.5'!M$17*100</f>
        <v>179250430.75608829</v>
      </c>
      <c r="N12" s="245">
        <f>'B1.8'!N12/'B1.5'!N$17*100</f>
        <v>182848145.49344999</v>
      </c>
      <c r="O12" s="436">
        <f>'B1.8'!O12/'B1.5'!O$17*100</f>
        <v>172242772.13657397</v>
      </c>
      <c r="P12" s="436">
        <f>'B1.8'!P12/'B1.5'!P$17*100</f>
        <v>188965145.53203684</v>
      </c>
      <c r="Q12" s="247">
        <f>'B1.8'!Q12/'B1.5'!Q$17*100</f>
        <v>210353827.94998097</v>
      </c>
      <c r="R12" s="245">
        <f>'B1.8'!R12/'B1.5'!R$17*100</f>
        <v>228896116.08359203</v>
      </c>
      <c r="S12" s="245">
        <f>'B1.8'!S12/'B1.5'!S$17*100</f>
        <v>234686452.53606433</v>
      </c>
      <c r="T12" s="246">
        <f>'B1.8'!T12/'B1.5'!T$17*100</f>
        <v>240896137.5461413</v>
      </c>
    </row>
    <row r="13" spans="3:20" ht="15" x14ac:dyDescent="0.2">
      <c r="C13" s="81"/>
      <c r="D13" s="248"/>
      <c r="E13" s="229" t="s">
        <v>262</v>
      </c>
      <c r="F13" s="229"/>
      <c r="G13" s="229"/>
      <c r="H13" s="230"/>
      <c r="I13" s="231"/>
      <c r="J13" s="249">
        <f>'B1.8'!J13/'B1.5'!J$17*100</f>
        <v>17172327.805907175</v>
      </c>
      <c r="K13" s="249">
        <f>'B1.8'!K13/'B1.5'!K$17*100</f>
        <v>17296769.376915216</v>
      </c>
      <c r="L13" s="249">
        <f>'B1.8'!L13/'B1.5'!L$17*100</f>
        <v>17972109.765800603</v>
      </c>
      <c r="M13" s="249">
        <f>'B1.8'!M13/'B1.5'!M$17*100</f>
        <v>19375826.30694082</v>
      </c>
      <c r="N13" s="249">
        <f>'B1.8'!N13/'B1.5'!N$17*100</f>
        <v>19325226.799660005</v>
      </c>
      <c r="O13" s="437">
        <f>'B1.8'!O13/'B1.5'!O$17*100</f>
        <v>18680813.200476665</v>
      </c>
      <c r="P13" s="437">
        <f>'B1.8'!P13/'B1.5'!P$17*100</f>
        <v>20881992.021804076</v>
      </c>
      <c r="Q13" s="250">
        <f>'B1.8'!Q13/'B1.5'!Q$17*100</f>
        <v>23601456.138850901</v>
      </c>
      <c r="R13" s="249">
        <f>'B1.8'!R13/'B1.5'!R$17*100</f>
        <v>25972525.908587258</v>
      </c>
      <c r="S13" s="249">
        <f>'B1.8'!S13/'B1.5'!S$17*100</f>
        <v>27201668.509758495</v>
      </c>
      <c r="T13" s="505">
        <f>'B1.8'!T13/'B1.5'!T$17*100</f>
        <v>28287097.880844101</v>
      </c>
    </row>
    <row r="14" spans="3:20" ht="15" x14ac:dyDescent="0.2">
      <c r="C14" s="81"/>
      <c r="D14" s="251"/>
      <c r="E14" s="128"/>
      <c r="F14" s="128" t="s">
        <v>263</v>
      </c>
      <c r="G14" s="128"/>
      <c r="H14" s="129"/>
      <c r="I14" s="130"/>
      <c r="J14" s="131">
        <f>'B1.8'!J14/'B1.5'!J$17*100</f>
        <v>16800745.981012661</v>
      </c>
      <c r="K14" s="131">
        <f>'B1.8'!K14/'B1.5'!K$17*100</f>
        <v>16921270.643513791</v>
      </c>
      <c r="L14" s="131">
        <f>'B1.8'!L14/'B1.5'!L$17*100</f>
        <v>17847753.425075527</v>
      </c>
      <c r="M14" s="131">
        <f>'B1.8'!M14/'B1.5'!M$17*100</f>
        <v>19014224.68574724</v>
      </c>
      <c r="N14" s="131">
        <f>'B1.8'!N14/'B1.5'!N$17*100</f>
        <v>18958940.478960004</v>
      </c>
      <c r="O14" s="134">
        <f>'B1.8'!O14/'B1.5'!O$17*100</f>
        <v>18280489.11180735</v>
      </c>
      <c r="P14" s="134">
        <f>'B1.8'!P14/'B1.5'!P$17*100</f>
        <v>20464548.538632397</v>
      </c>
      <c r="Q14" s="132">
        <f>'B1.8'!Q14/'B1.5'!Q$17*100</f>
        <v>23063918.986752138</v>
      </c>
      <c r="R14" s="131">
        <f>'B1.8'!R14/'B1.5'!R$17*100</f>
        <v>25368491.426823642</v>
      </c>
      <c r="S14" s="131">
        <f>'B1.8'!S14/'B1.5'!S$17*100</f>
        <v>26652256.514168158</v>
      </c>
      <c r="T14" s="453">
        <f>'B1.8'!T14/'B1.5'!T$17*100</f>
        <v>27701972.805099055</v>
      </c>
    </row>
    <row r="15" spans="3:20" ht="15" x14ac:dyDescent="0.2">
      <c r="C15" s="81"/>
      <c r="D15" s="223"/>
      <c r="E15" s="115" t="s">
        <v>260</v>
      </c>
      <c r="F15" s="115"/>
      <c r="G15" s="115"/>
      <c r="H15" s="115"/>
      <c r="I15" s="117"/>
      <c r="J15" s="118">
        <f>'B1.8'!J15/'B1.5'!J$17*100</f>
        <v>57535278.556962021</v>
      </c>
      <c r="K15" s="118">
        <f>'B1.8'!K15/'B1.5'!K$17*100</f>
        <v>54119888.120725229</v>
      </c>
      <c r="L15" s="118">
        <f>'B1.8'!L15/'B1.5'!L$17*100</f>
        <v>54946999.716213495</v>
      </c>
      <c r="M15" s="118">
        <f>'B1.8'!M15/'B1.5'!M$17*100</f>
        <v>58355068.744854562</v>
      </c>
      <c r="N15" s="118">
        <f>'B1.8'!N15/'B1.5'!N$17*100</f>
        <v>60849168.643530004</v>
      </c>
      <c r="O15" s="121">
        <f>'B1.8'!O15/'B1.5'!O$17*100</f>
        <v>60675215.639721952</v>
      </c>
      <c r="P15" s="121">
        <f>'B1.8'!P15/'B1.5'!P$17*100</f>
        <v>69010047.336857423</v>
      </c>
      <c r="Q15" s="119">
        <f>'B1.8'!Q15/'B1.5'!Q$17*100</f>
        <v>79302965.79278253</v>
      </c>
      <c r="R15" s="118">
        <f>'B1.8'!R15/'B1.5'!R$17*100</f>
        <v>92994617.163194835</v>
      </c>
      <c r="S15" s="118">
        <f>'B1.8'!S15/'B1.5'!S$17*100</f>
        <v>97082808.297450811</v>
      </c>
      <c r="T15" s="452">
        <f>'B1.8'!T15/'B1.5'!T$17*100</f>
        <v>100646432.0366236</v>
      </c>
    </row>
    <row r="16" spans="3:20" ht="15" x14ac:dyDescent="0.2">
      <c r="C16" s="81"/>
      <c r="D16" s="251"/>
      <c r="E16" s="128"/>
      <c r="F16" s="128" t="s">
        <v>264</v>
      </c>
      <c r="G16" s="128"/>
      <c r="H16" s="128"/>
      <c r="I16" s="130"/>
      <c r="J16" s="131">
        <f>'B1.8'!J16/'B1.5'!J$17*100</f>
        <v>52539580.172995783</v>
      </c>
      <c r="K16" s="131">
        <f>'B1.8'!K16/'B1.5'!K$17*100</f>
        <v>49519344.61715015</v>
      </c>
      <c r="L16" s="131">
        <f>'B1.8'!L16/'B1.5'!L$17*100</f>
        <v>50654493.010433033</v>
      </c>
      <c r="M16" s="131">
        <f>'B1.8'!M16/'B1.5'!M$17*100</f>
        <v>54134280.192156471</v>
      </c>
      <c r="N16" s="131">
        <f>'B1.8'!N16/'B1.5'!N$17*100</f>
        <v>56462551.039540008</v>
      </c>
      <c r="O16" s="134">
        <f>'B1.8'!O16/'B1.5'!O$17*100</f>
        <v>56170051.165958293</v>
      </c>
      <c r="P16" s="134">
        <f>'B1.8'!P16/'B1.5'!P$17*100</f>
        <v>64102533.289311349</v>
      </c>
      <c r="Q16" s="132">
        <f>'B1.8'!Q16/'B1.5'!Q$17*100</f>
        <v>73188768.598812833</v>
      </c>
      <c r="R16" s="131">
        <f>'B1.8'!R16/'B1.5'!R$17*100</f>
        <v>86158118.467516154</v>
      </c>
      <c r="S16" s="131">
        <f>'B1.8'!S16/'B1.5'!S$17*100</f>
        <v>89646450.263157412</v>
      </c>
      <c r="T16" s="453">
        <f>'B1.8'!T16/'B1.5'!T$17*100</f>
        <v>92903829.618802756</v>
      </c>
    </row>
    <row r="17" spans="3:20" ht="15" x14ac:dyDescent="0.2">
      <c r="C17" s="81"/>
      <c r="D17" s="252"/>
      <c r="E17" s="253" t="s">
        <v>265</v>
      </c>
      <c r="F17" s="253"/>
      <c r="G17" s="253"/>
      <c r="H17" s="254"/>
      <c r="I17" s="255"/>
      <c r="J17" s="256">
        <f>'B1.8'!J17/'B1.5'!J$17*100</f>
        <v>4023147.3206751058</v>
      </c>
      <c r="K17" s="256">
        <f>'B1.8'!K17/'B1.5'!K$17*100</f>
        <v>4046811.1031664959</v>
      </c>
      <c r="L17" s="256">
        <f>'B1.8'!L17/'B1.5'!L$17*100</f>
        <v>4037342.1348439064</v>
      </c>
      <c r="M17" s="256">
        <f>'B1.8'!M17/'B1.5'!M$17*100</f>
        <v>4145508.8284954866</v>
      </c>
      <c r="N17" s="256">
        <f>'B1.8'!N17/'B1.5'!N$17*100</f>
        <v>4273547.4857199993</v>
      </c>
      <c r="O17" s="397">
        <f>'B1.8'!O17/'B1.5'!O$17*100</f>
        <v>4515758.8515888778</v>
      </c>
      <c r="P17" s="397">
        <f>'B1.8'!P17/'B1.5'!P$17*100</f>
        <v>4826137.2687778855</v>
      </c>
      <c r="Q17" s="257">
        <f>'B1.8'!Q17/'B1.5'!Q$17*100</f>
        <v>5463754.7529629637</v>
      </c>
      <c r="R17" s="256">
        <f>'B1.8'!R17/'B1.5'!R$17*100</f>
        <v>6179756.4350046171</v>
      </c>
      <c r="S17" s="256">
        <f>'B1.8'!S17/'B1.5'!S$17*100</f>
        <v>6551840.9765295172</v>
      </c>
      <c r="T17" s="506">
        <f>'B1.8'!T17/'B1.5'!T$17*100</f>
        <v>6758773.5872868234</v>
      </c>
    </row>
    <row r="18" spans="3:20" ht="15" x14ac:dyDescent="0.2">
      <c r="C18" s="81"/>
      <c r="D18" s="223"/>
      <c r="E18" s="115" t="s">
        <v>266</v>
      </c>
      <c r="F18" s="115"/>
      <c r="G18" s="115"/>
      <c r="H18" s="116"/>
      <c r="I18" s="117"/>
      <c r="J18" s="118">
        <f>'B1.8'!J18/'B1.5'!J$17*100</f>
        <v>35828715.83558017</v>
      </c>
      <c r="K18" s="118">
        <f>'B1.8'!K18/'B1.5'!K$17*100</f>
        <v>34054242.125066385</v>
      </c>
      <c r="L18" s="118">
        <f>'B1.8'!L18/'B1.5'!L$17*100</f>
        <v>32344702.096565966</v>
      </c>
      <c r="M18" s="118">
        <f>'B1.8'!M18/'B1.5'!M$17*100</f>
        <v>32656212.070862588</v>
      </c>
      <c r="N18" s="118">
        <f>'B1.8'!N18/'B1.5'!N$17*100</f>
        <v>34001218.754309997</v>
      </c>
      <c r="O18" s="121">
        <f>'B1.8'!O18/'B1.5'!O$17*100</f>
        <v>32528723.556941416</v>
      </c>
      <c r="P18" s="121">
        <f>'B1.8'!P18/'B1.5'!P$17*100</f>
        <v>34462272.313084386</v>
      </c>
      <c r="Q18" s="119">
        <f>'B1.8'!Q18/'B1.5'!Q$17*100</f>
        <v>41005739.937530868</v>
      </c>
      <c r="R18" s="118">
        <f>'B1.8'!R18/'B1.5'!R$17*100</f>
        <v>44196604.101181902</v>
      </c>
      <c r="S18" s="118">
        <f>'B1.8'!S18/'B1.5'!S$17*100</f>
        <v>45601846.686565295</v>
      </c>
      <c r="T18" s="452">
        <f>'B1.8'!T18/'B1.5'!T$17*100</f>
        <v>46632661.962592594</v>
      </c>
    </row>
    <row r="19" spans="3:20" ht="15" customHeight="1" x14ac:dyDescent="0.2">
      <c r="C19" s="81"/>
      <c r="D19" s="258"/>
      <c r="E19" s="620" t="s">
        <v>51</v>
      </c>
      <c r="F19" s="86" t="s">
        <v>261</v>
      </c>
      <c r="G19" s="86"/>
      <c r="H19" s="87"/>
      <c r="I19" s="88"/>
      <c r="J19" s="89">
        <f>'B1.8'!J19/'B1.5'!J$17*100</f>
        <v>7970868.0693143466</v>
      </c>
      <c r="K19" s="89">
        <f>'B1.8'!K19/'B1.5'!K$17*100</f>
        <v>7701598.3778753802</v>
      </c>
      <c r="L19" s="89">
        <f>'B1.8'!L19/'B1.5'!L$17*100</f>
        <v>7655158.6423061453</v>
      </c>
      <c r="M19" s="89">
        <f>'B1.8'!M19/'B1.5'!M$17*100</f>
        <v>7749245.2865596786</v>
      </c>
      <c r="N19" s="89">
        <f>'B1.8'!N19/'B1.5'!N$17*100</f>
        <v>7970890.8058400005</v>
      </c>
      <c r="O19" s="123">
        <f>'B1.8'!O19/'B1.5'!O$17*100</f>
        <v>7560274.7731976155</v>
      </c>
      <c r="P19" s="123">
        <f>'B1.8'!P19/'B1.5'!P$17*100</f>
        <v>8166729.9185159951</v>
      </c>
      <c r="Q19" s="90">
        <f>'B1.8'!Q19/'B1.5'!Q$17*100</f>
        <v>9497762.5788509026</v>
      </c>
      <c r="R19" s="89">
        <f>'B1.8'!R19/'B1.5'!R$17*100</f>
        <v>10159806.768984303</v>
      </c>
      <c r="S19" s="89">
        <f>'B1.8'!S19/'B1.5'!S$17*100</f>
        <v>10114886.458774598</v>
      </c>
      <c r="T19" s="448">
        <f>'B1.8'!T19/'B1.5'!T$17*100</f>
        <v>10240684.526287684</v>
      </c>
    </row>
    <row r="20" spans="3:20" ht="15" x14ac:dyDescent="0.2">
      <c r="C20" s="81"/>
      <c r="D20" s="82"/>
      <c r="E20" s="621"/>
      <c r="F20" s="86" t="s">
        <v>267</v>
      </c>
      <c r="G20" s="86"/>
      <c r="H20" s="87"/>
      <c r="I20" s="88"/>
      <c r="J20" s="89">
        <f>'B1.8'!J20/'B1.5'!J$17*100</f>
        <v>14811866.254852319</v>
      </c>
      <c r="K20" s="89">
        <f>'B1.8'!K20/'B1.5'!K$17*100</f>
        <v>14111636.168426963</v>
      </c>
      <c r="L20" s="89">
        <f>'B1.8'!L20/'B1.5'!L$17*100</f>
        <v>13630709.844300101</v>
      </c>
      <c r="M20" s="89">
        <f>'B1.8'!M20/'B1.5'!M$17*100</f>
        <v>13863571.1790672</v>
      </c>
      <c r="N20" s="89">
        <f>'B1.8'!N20/'B1.5'!N$17*100</f>
        <v>13337240.874919998</v>
      </c>
      <c r="O20" s="123">
        <f>'B1.8'!O20/'B1.5'!O$17*100</f>
        <v>16055999.094458785</v>
      </c>
      <c r="P20" s="123">
        <f>'B1.8'!P20/'B1.5'!P$17*100</f>
        <v>17062971.503802136</v>
      </c>
      <c r="Q20" s="90">
        <f>'B1.8'!Q20/'B1.5'!Q$17*100</f>
        <v>22533968.370275404</v>
      </c>
      <c r="R20" s="89">
        <f>'B1.8'!R20/'B1.5'!R$17*100</f>
        <v>24046977.93477378</v>
      </c>
      <c r="S20" s="89">
        <f>'B1.8'!S20/'B1.5'!S$17*100</f>
        <v>27862328.870107338</v>
      </c>
      <c r="T20" s="448">
        <f>'B1.8'!T20/'B1.5'!T$17*100</f>
        <v>29335492.947502155</v>
      </c>
    </row>
    <row r="21" spans="3:20" ht="15" x14ac:dyDescent="0.2">
      <c r="C21" s="81"/>
      <c r="D21" s="126"/>
      <c r="E21" s="622"/>
      <c r="F21" s="128" t="s">
        <v>268</v>
      </c>
      <c r="G21" s="128"/>
      <c r="H21" s="129"/>
      <c r="I21" s="130"/>
      <c r="J21" s="131">
        <f>'B1.8'!J21/'B1.5'!J$17*100</f>
        <v>11818706.600611813</v>
      </c>
      <c r="K21" s="134">
        <f>'B1.8'!K21/'B1.5'!K$17*100</f>
        <v>11028247.564055156</v>
      </c>
      <c r="L21" s="134">
        <f>'B1.8'!L21/'B1.5'!L$17*100</f>
        <v>9883037.6712084599</v>
      </c>
      <c r="M21" s="131">
        <f>'B1.8'!M21/'B1.5'!M$17*100</f>
        <v>9856961.2955767289</v>
      </c>
      <c r="N21" s="131">
        <f>'B1.8'!N21/'B1.5'!N$17*100</f>
        <v>11462069.515749998</v>
      </c>
      <c r="O21" s="134">
        <f>'B1.8'!O21/'B1.5'!O$17*100</f>
        <v>7605531.8385004969</v>
      </c>
      <c r="P21" s="134">
        <f>'B1.8'!P21/'B1.5'!P$17*100</f>
        <v>7858597.7987487875</v>
      </c>
      <c r="Q21" s="132">
        <f>'B1.8'!Q21/'B1.5'!Q$17*100</f>
        <v>8973492.9295251779</v>
      </c>
      <c r="R21" s="131">
        <f>'B1.8'!R21/'B1.5'!R$17*100</f>
        <v>9989213.1693536472</v>
      </c>
      <c r="S21" s="131">
        <f>'B1.8'!S21/'B1.5'!S$17*100</f>
        <v>7624109.812066189</v>
      </c>
      <c r="T21" s="453">
        <f>'B1.8'!T21/'B1.5'!T$17*100</f>
        <v>7055960.2691645138</v>
      </c>
    </row>
    <row r="22" spans="3:20" ht="15" x14ac:dyDescent="0.2">
      <c r="C22" s="81"/>
      <c r="D22" s="252"/>
      <c r="E22" s="253" t="s">
        <v>269</v>
      </c>
      <c r="F22" s="253"/>
      <c r="G22" s="253"/>
      <c r="H22" s="254"/>
      <c r="I22" s="255"/>
      <c r="J22" s="256">
        <f>'B1.8'!J22/'B1.5'!J$17*100</f>
        <v>3455212.5843881853</v>
      </c>
      <c r="K22" s="397">
        <f>'B1.8'!K22/'B1.5'!K$17*100</f>
        <v>3146118.60061287</v>
      </c>
      <c r="L22" s="397">
        <f>'B1.8'!L22/'B1.5'!L$17*100</f>
        <v>3144279.5005135955</v>
      </c>
      <c r="M22" s="256">
        <f>'B1.8'!M22/'B1.5'!M$17*100</f>
        <v>3220562.7263891669</v>
      </c>
      <c r="N22" s="256">
        <f>'B1.8'!N22/'B1.5'!N$17*100</f>
        <v>3307233.1695699999</v>
      </c>
      <c r="O22" s="397">
        <f>'B1.8'!O22/'B1.5'!O$17*100</f>
        <v>3449863.8058987088</v>
      </c>
      <c r="P22" s="397">
        <f>'B1.8'!P22/'B1.5'!P$17*100</f>
        <v>3647685.5641416097</v>
      </c>
      <c r="Q22" s="257">
        <f>'B1.8'!Q22/'B1.5'!Q$17*100</f>
        <v>4108572.0085660024</v>
      </c>
      <c r="R22" s="256">
        <f>'B1.8'!R22/'B1.5'!R$17*100</f>
        <v>4513553.0416805176</v>
      </c>
      <c r="S22" s="256">
        <f>'B1.8'!S22/'B1.5'!S$17*100</f>
        <v>4777175.4999463335</v>
      </c>
      <c r="T22" s="506">
        <f>'B1.8'!T22/'B1.5'!T$17*100</f>
        <v>4805308.2238156768</v>
      </c>
    </row>
    <row r="23" spans="3:20" ht="15" x14ac:dyDescent="0.2">
      <c r="C23" s="81"/>
      <c r="D23" s="252"/>
      <c r="E23" s="253" t="s">
        <v>270</v>
      </c>
      <c r="F23" s="253"/>
      <c r="G23" s="253"/>
      <c r="H23" s="254"/>
      <c r="I23" s="255"/>
      <c r="J23" s="256">
        <f>'B1.8'!J23/'B1.5'!J$17*100</f>
        <v>4416207.6654324895</v>
      </c>
      <c r="K23" s="397">
        <f>'B1.8'!K23/'B1.5'!K$17*100</f>
        <v>3211834.3149233912</v>
      </c>
      <c r="L23" s="397">
        <f>'B1.8'!L23/'B1.5'!L$17*100</f>
        <v>3885846.1479355479</v>
      </c>
      <c r="M23" s="256">
        <f>'B1.8'!M23/'B1.5'!M$17*100</f>
        <v>3772579.1481444328</v>
      </c>
      <c r="N23" s="256">
        <f>'B1.8'!N23/'B1.5'!N$17*100</f>
        <v>3750448.7447100002</v>
      </c>
      <c r="O23" s="397">
        <f>'B1.8'!O23/'B1.5'!O$17*100</f>
        <v>3963750.632969216</v>
      </c>
      <c r="P23" s="397">
        <f>'B1.8'!P23/'B1.5'!P$17*100</f>
        <v>3917308.7083608154</v>
      </c>
      <c r="Q23" s="257">
        <f>'B1.8'!Q23/'B1.5'!Q$17*100</f>
        <v>3391373.5629059831</v>
      </c>
      <c r="R23" s="256">
        <f>'B1.8'!R23/'B1.5'!R$17*100</f>
        <v>3746876.7609695294</v>
      </c>
      <c r="S23" s="256">
        <f>'B1.8'!S23/'B1.5'!S$17*100</f>
        <v>3986794.416806798</v>
      </c>
      <c r="T23" s="506">
        <f>'B1.8'!T23/'B1.5'!T$17*100</f>
        <v>3962821.2949181749</v>
      </c>
    </row>
    <row r="24" spans="3:20" ht="15" x14ac:dyDescent="0.2">
      <c r="C24" s="81"/>
      <c r="D24" s="252"/>
      <c r="E24" s="253" t="s">
        <v>271</v>
      </c>
      <c r="F24" s="253"/>
      <c r="G24" s="253"/>
      <c r="H24" s="254"/>
      <c r="I24" s="255"/>
      <c r="J24" s="256">
        <f>'B1.8'!J24/'B1.5'!J$17*100</f>
        <v>36102277.560537979</v>
      </c>
      <c r="K24" s="397">
        <f>'B1.8'!K24/'B1.5'!K$17*100</f>
        <v>34993503.509795718</v>
      </c>
      <c r="L24" s="397">
        <f>'B1.8'!L24/'B1.5'!L$17*100</f>
        <v>34470665.106132932</v>
      </c>
      <c r="M24" s="256">
        <f>'B1.8'!M24/'B1.5'!M$17*100</f>
        <v>32860021.211153463</v>
      </c>
      <c r="N24" s="256">
        <f>'B1.8'!N24/'B1.5'!N$17*100</f>
        <v>33650832.391229995</v>
      </c>
      <c r="O24" s="397">
        <f>'B1.8'!O24/'B1.5'!O$17*100</f>
        <v>31649615.047715988</v>
      </c>
      <c r="P24" s="397">
        <f>'B1.8'!P24/'B1.5'!P$17*100</f>
        <v>32701451.563540254</v>
      </c>
      <c r="Q24" s="257">
        <f>'B1.8'!Q24/'B1.5'!Q$17*100</f>
        <v>45222658.213010445</v>
      </c>
      <c r="R24" s="256">
        <f>'B1.8'!R24/'B1.5'!R$17*100</f>
        <v>42941504.460018471</v>
      </c>
      <c r="S24" s="256">
        <f>'B1.8'!S24/'B1.5'!S$17*100</f>
        <v>40928391.114677995</v>
      </c>
      <c r="T24" s="506">
        <f>'B1.8'!T24/'B1.5'!T$17*100</f>
        <v>41183102.096606381</v>
      </c>
    </row>
    <row r="25" spans="3:20" ht="15" x14ac:dyDescent="0.2">
      <c r="C25" s="81"/>
      <c r="D25" s="223"/>
      <c r="E25" s="115" t="s">
        <v>272</v>
      </c>
      <c r="F25" s="115"/>
      <c r="G25" s="115"/>
      <c r="H25" s="116"/>
      <c r="I25" s="117"/>
      <c r="J25" s="118">
        <f>'B1.8'!J25/'B1.5'!J$17*100</f>
        <v>857476.17286919826</v>
      </c>
      <c r="K25" s="121">
        <f>'B1.8'!K25/'B1.5'!K$17*100</f>
        <v>801237.74597548519</v>
      </c>
      <c r="L25" s="121">
        <f>'B1.8'!L25/'B1.5'!L$17*100</f>
        <v>731049.30392749247</v>
      </c>
      <c r="M25" s="118">
        <f>'B1.8'!M25/'B1.5'!M$17*100</f>
        <v>760547.59961885645</v>
      </c>
      <c r="N25" s="118">
        <f>'B1.8'!N25/'B1.5'!N$17*100</f>
        <v>778852.67558999988</v>
      </c>
      <c r="O25" s="121">
        <f>'B1.8'!O25/'B1.5'!O$17*100</f>
        <v>752153.58119165862</v>
      </c>
      <c r="P25" s="121">
        <f>'B1.8'!P25/'B1.5'!P$17*100</f>
        <v>845339.73185257032</v>
      </c>
      <c r="Q25" s="119">
        <f>'B1.8'!Q25/'B1.5'!Q$17*100</f>
        <v>856410.10747388413</v>
      </c>
      <c r="R25" s="118">
        <f>'B1.8'!R25/'B1.5'!R$17*100</f>
        <v>909969.44339796866</v>
      </c>
      <c r="S25" s="118">
        <f>'B1.8'!S25/'B1.5'!S$17*100</f>
        <v>1056927.1109123435</v>
      </c>
      <c r="T25" s="452">
        <f>'B1.8'!T25/'B1.5'!T$17*100</f>
        <v>0</v>
      </c>
    </row>
    <row r="26" spans="3:20" ht="12.75" customHeight="1" x14ac:dyDescent="0.2">
      <c r="C26" s="81"/>
      <c r="D26" s="258"/>
      <c r="E26" s="618" t="s">
        <v>48</v>
      </c>
      <c r="F26" s="86" t="s">
        <v>92</v>
      </c>
      <c r="G26" s="86"/>
      <c r="H26" s="87"/>
      <c r="I26" s="88"/>
      <c r="J26" s="89">
        <f>'B1.8'!J26/'B1.5'!J$17*100</f>
        <v>409034.59887130815</v>
      </c>
      <c r="K26" s="123">
        <f>'B1.8'!K26/'B1.5'!K$17*100</f>
        <v>357458.42910112365</v>
      </c>
      <c r="L26" s="123">
        <f>'B1.8'!L26/'B1.5'!L$17*100</f>
        <v>350678.91002014111</v>
      </c>
      <c r="M26" s="89">
        <f>'B1.8'!M26/'B1.5'!M$17*100</f>
        <v>363042.9901604816</v>
      </c>
      <c r="N26" s="89">
        <f>'B1.8'!N26/'B1.5'!N$17*100</f>
        <v>371121.49660999997</v>
      </c>
      <c r="O26" s="123">
        <f>'B1.8'!O26/'B1.5'!O$17*100</f>
        <v>414460.66703078459</v>
      </c>
      <c r="P26" s="123">
        <f>'B1.8'!P26/'B1.5'!P$17*100</f>
        <v>457639.50368574198</v>
      </c>
      <c r="Q26" s="90">
        <f>'B1.8'!Q26/'B1.5'!Q$17*100</f>
        <v>467888.70037986711</v>
      </c>
      <c r="R26" s="89">
        <f>'B1.8'!R26/'B1.5'!R$17*100</f>
        <v>494351.3522714682</v>
      </c>
      <c r="S26" s="89">
        <f>'B1.8'!S26/'B1.5'!S$17*100</f>
        <v>620263.07692307688</v>
      </c>
      <c r="T26" s="448">
        <f>'B1.8'!T26/'B1.5'!T$17*100</f>
        <v>0</v>
      </c>
    </row>
    <row r="27" spans="3:20" x14ac:dyDescent="0.2">
      <c r="C27" s="81"/>
      <c r="D27" s="126"/>
      <c r="E27" s="619"/>
      <c r="F27" s="128" t="s">
        <v>93</v>
      </c>
      <c r="G27" s="128"/>
      <c r="H27" s="129"/>
      <c r="I27" s="130"/>
      <c r="J27" s="131">
        <f>'B1.8'!J27/'B1.5'!J$17*100</f>
        <v>448441.57399789029</v>
      </c>
      <c r="K27" s="134">
        <f>'B1.8'!K27/'B1.5'!K$17*100</f>
        <v>443779.3168743616</v>
      </c>
      <c r="L27" s="134">
        <f>'B1.8'!L27/'B1.5'!L$17*100</f>
        <v>380370.39390735136</v>
      </c>
      <c r="M27" s="131">
        <f>'B1.8'!M27/'B1.5'!M$17*100</f>
        <v>397504.60945837497</v>
      </c>
      <c r="N27" s="131">
        <f>'B1.8'!N27/'B1.5'!N$17*100</f>
        <v>407731.17897999991</v>
      </c>
      <c r="O27" s="134">
        <f>'B1.8'!O27/'B1.5'!O$17*100</f>
        <v>337692.91416087397</v>
      </c>
      <c r="P27" s="134">
        <f>'B1.8'!P27/'B1.5'!P$17*100</f>
        <v>387700.22816682834</v>
      </c>
      <c r="Q27" s="132">
        <f>'B1.8'!Q27/'B1.5'!Q$17*100</f>
        <v>388521.40709401708</v>
      </c>
      <c r="R27" s="131">
        <f>'B1.8'!R27/'B1.5'!R$17*100</f>
        <v>415618.09112650045</v>
      </c>
      <c r="S27" s="131">
        <f>'B1.8'!S27/'B1.5'!S$17*100</f>
        <v>436664.03398926661</v>
      </c>
      <c r="T27" s="453">
        <f>'B1.8'!T27/'B1.5'!T$17*100</f>
        <v>0</v>
      </c>
    </row>
    <row r="28" spans="3:20" ht="15.75" thickBot="1" x14ac:dyDescent="0.25">
      <c r="C28" s="81"/>
      <c r="D28" s="95"/>
      <c r="E28" s="97" t="s">
        <v>273</v>
      </c>
      <c r="F28" s="97"/>
      <c r="G28" s="97"/>
      <c r="H28" s="98"/>
      <c r="I28" s="99"/>
      <c r="J28" s="259">
        <f>'B1.8'!J28/'B1.5'!J$17*100</f>
        <v>23860378.548554853</v>
      </c>
      <c r="K28" s="398">
        <f>'B1.8'!K28/'B1.5'!K$17*100</f>
        <v>23375427.334065348</v>
      </c>
      <c r="L28" s="398">
        <f>'B1.8'!L28/'B1.5'!L$17*100</f>
        <v>22490343.844672833</v>
      </c>
      <c r="M28" s="259">
        <f>'B1.8'!M28/'B1.5'!M$17*100</f>
        <v>24104104.119628876</v>
      </c>
      <c r="N28" s="259">
        <f>'B1.8'!N28/'B1.5'!N$17*100</f>
        <v>22911616.829129994</v>
      </c>
      <c r="O28" s="398">
        <f>'B1.8'!O28/'B1.5'!O$17*100</f>
        <v>16026877.820069499</v>
      </c>
      <c r="P28" s="398">
        <f>'B1.8'!P28/'B1.5'!P$17*100</f>
        <v>18672911.023617849</v>
      </c>
      <c r="Q28" s="260">
        <f>'B1.8'!Q28/'B1.5'!Q$17*100</f>
        <v>7400897.435897436</v>
      </c>
      <c r="R28" s="259">
        <f>'B1.8'!R28/'B1.5'!R$17*100</f>
        <v>7440708.7695568977</v>
      </c>
      <c r="S28" s="259">
        <f>'B1.8'!S28/'B1.5'!S$17*100</f>
        <v>7498999.9234167626</v>
      </c>
      <c r="T28" s="507">
        <f>'B1.8'!T28/'B1.5'!T$17*100</f>
        <v>8619940.4634539206</v>
      </c>
    </row>
    <row r="29" spans="3:20" ht="13.5" x14ac:dyDescent="0.25">
      <c r="D29" s="102" t="s">
        <v>55</v>
      </c>
      <c r="E29" s="103"/>
      <c r="F29" s="103"/>
      <c r="G29" s="103"/>
      <c r="H29" s="103"/>
      <c r="I29" s="102"/>
      <c r="J29" s="102"/>
      <c r="K29" s="102"/>
      <c r="L29" s="102"/>
      <c r="M29" s="102"/>
      <c r="N29" s="102"/>
      <c r="O29" s="102"/>
      <c r="P29" s="102"/>
      <c r="Q29" s="104"/>
      <c r="R29" s="104"/>
      <c r="S29" s="104"/>
      <c r="T29" s="104" t="s">
        <v>181</v>
      </c>
    </row>
    <row r="30" spans="3:20" ht="12.75" customHeight="1" x14ac:dyDescent="0.2">
      <c r="D30" s="572" t="s">
        <v>46</v>
      </c>
      <c r="E30" s="593" t="s">
        <v>95</v>
      </c>
      <c r="F30" s="593"/>
      <c r="G30" s="593"/>
      <c r="H30" s="593"/>
      <c r="I30" s="593"/>
      <c r="J30" s="593"/>
      <c r="K30" s="593"/>
      <c r="L30" s="593"/>
      <c r="M30" s="593"/>
      <c r="N30" s="593"/>
      <c r="O30" s="593"/>
      <c r="P30" s="593"/>
      <c r="Q30" s="593"/>
      <c r="R30" s="593"/>
      <c r="S30" s="593"/>
      <c r="T30" s="593"/>
    </row>
    <row r="31" spans="3:20" ht="12.75" customHeight="1" x14ac:dyDescent="0.2">
      <c r="D31" s="572" t="s">
        <v>56</v>
      </c>
      <c r="E31" s="593" t="s">
        <v>215</v>
      </c>
      <c r="F31" s="593"/>
      <c r="G31" s="593"/>
      <c r="H31" s="593"/>
      <c r="I31" s="593"/>
      <c r="J31" s="593"/>
      <c r="K31" s="593"/>
      <c r="L31" s="593"/>
      <c r="M31" s="593"/>
      <c r="N31" s="593"/>
      <c r="O31" s="593"/>
      <c r="P31" s="593"/>
      <c r="Q31" s="593"/>
      <c r="R31" s="593"/>
      <c r="S31" s="593"/>
      <c r="T31" s="593"/>
    </row>
    <row r="32" spans="3:20" ht="12.75" customHeight="1" x14ac:dyDescent="0.2">
      <c r="D32" s="572" t="s">
        <v>274</v>
      </c>
      <c r="E32" s="593" t="s">
        <v>217</v>
      </c>
      <c r="F32" s="593"/>
      <c r="G32" s="593"/>
      <c r="H32" s="593"/>
      <c r="I32" s="593"/>
      <c r="J32" s="593"/>
      <c r="K32" s="593"/>
      <c r="L32" s="593"/>
      <c r="M32" s="593"/>
      <c r="N32" s="593"/>
      <c r="O32" s="593"/>
      <c r="P32" s="593"/>
      <c r="Q32" s="593"/>
      <c r="R32" s="576"/>
      <c r="S32" s="576"/>
      <c r="T32" s="576"/>
    </row>
    <row r="33" spans="4:20" ht="12.75" customHeight="1" x14ac:dyDescent="0.2">
      <c r="D33" s="572" t="s">
        <v>216</v>
      </c>
      <c r="E33" s="593" t="s">
        <v>218</v>
      </c>
      <c r="F33" s="593"/>
      <c r="G33" s="593"/>
      <c r="H33" s="593"/>
      <c r="I33" s="593"/>
      <c r="J33" s="593"/>
      <c r="K33" s="593"/>
      <c r="L33" s="593"/>
      <c r="M33" s="593"/>
      <c r="N33" s="593"/>
      <c r="O33" s="593"/>
      <c r="P33" s="593"/>
      <c r="Q33" s="593"/>
      <c r="R33" s="576"/>
      <c r="S33" s="576"/>
      <c r="T33" s="576"/>
    </row>
    <row r="34" spans="4:20" ht="12.75" customHeight="1" x14ac:dyDescent="0.2">
      <c r="D34" s="572" t="s">
        <v>182</v>
      </c>
      <c r="E34" s="593" t="s">
        <v>219</v>
      </c>
      <c r="F34" s="593"/>
      <c r="G34" s="593"/>
      <c r="H34" s="593"/>
      <c r="I34" s="593"/>
      <c r="J34" s="593"/>
      <c r="K34" s="593"/>
      <c r="L34" s="593"/>
      <c r="M34" s="593"/>
      <c r="N34" s="593"/>
      <c r="O34" s="593"/>
      <c r="P34" s="593"/>
      <c r="Q34" s="593"/>
      <c r="R34" s="576"/>
      <c r="S34" s="576"/>
      <c r="T34" s="576"/>
    </row>
    <row r="35" spans="4:20" ht="12.75" customHeight="1" x14ac:dyDescent="0.2">
      <c r="D35" s="572" t="s">
        <v>186</v>
      </c>
      <c r="E35" s="593" t="s">
        <v>221</v>
      </c>
      <c r="F35" s="593"/>
      <c r="G35" s="593"/>
      <c r="H35" s="593"/>
      <c r="I35" s="593"/>
      <c r="J35" s="593"/>
      <c r="K35" s="593"/>
      <c r="L35" s="593"/>
      <c r="M35" s="593"/>
      <c r="N35" s="593"/>
      <c r="O35" s="593"/>
      <c r="P35" s="593"/>
      <c r="Q35" s="593"/>
      <c r="R35" s="576"/>
      <c r="S35" s="576"/>
      <c r="T35" s="576"/>
    </row>
    <row r="36" spans="4:20" ht="12.75" customHeight="1" x14ac:dyDescent="0.2">
      <c r="D36" s="572" t="s">
        <v>220</v>
      </c>
      <c r="E36" s="593" t="s">
        <v>223</v>
      </c>
      <c r="F36" s="593"/>
      <c r="G36" s="593"/>
      <c r="H36" s="593"/>
      <c r="I36" s="593"/>
      <c r="J36" s="593"/>
      <c r="K36" s="593"/>
      <c r="L36" s="593"/>
      <c r="M36" s="593"/>
      <c r="N36" s="593"/>
      <c r="O36" s="593"/>
      <c r="P36" s="593"/>
      <c r="Q36" s="593"/>
      <c r="R36" s="576"/>
      <c r="S36" s="576"/>
      <c r="T36" s="576"/>
    </row>
    <row r="37" spans="4:20" ht="12.75" customHeight="1" x14ac:dyDescent="0.2">
      <c r="D37" s="572" t="s">
        <v>222</v>
      </c>
      <c r="E37" s="593" t="s">
        <v>225</v>
      </c>
      <c r="F37" s="593"/>
      <c r="G37" s="593"/>
      <c r="H37" s="593"/>
      <c r="I37" s="593"/>
      <c r="J37" s="593"/>
      <c r="K37" s="593"/>
      <c r="L37" s="593"/>
      <c r="M37" s="593"/>
      <c r="N37" s="593"/>
      <c r="O37" s="593"/>
      <c r="P37" s="593"/>
      <c r="Q37" s="593"/>
      <c r="R37" s="576"/>
      <c r="S37" s="576"/>
      <c r="T37" s="576"/>
    </row>
    <row r="38" spans="4:20" ht="12.75" customHeight="1" x14ac:dyDescent="0.2">
      <c r="D38" s="572" t="s">
        <v>224</v>
      </c>
      <c r="E38" s="593" t="s">
        <v>227</v>
      </c>
      <c r="F38" s="593"/>
      <c r="G38" s="593"/>
      <c r="H38" s="593"/>
      <c r="I38" s="593"/>
      <c r="J38" s="593"/>
      <c r="K38" s="593"/>
      <c r="L38" s="593"/>
      <c r="M38" s="593"/>
      <c r="N38" s="593"/>
      <c r="O38" s="593"/>
      <c r="P38" s="593"/>
      <c r="Q38" s="593"/>
      <c r="R38" s="576"/>
      <c r="S38" s="576"/>
      <c r="T38" s="576"/>
    </row>
    <row r="39" spans="4:20" ht="12.75" customHeight="1" x14ac:dyDescent="0.2">
      <c r="D39" s="572" t="s">
        <v>226</v>
      </c>
      <c r="E39" s="593" t="s">
        <v>229</v>
      </c>
      <c r="F39" s="593"/>
      <c r="G39" s="593"/>
      <c r="H39" s="593"/>
      <c r="I39" s="593"/>
      <c r="J39" s="593"/>
      <c r="K39" s="593"/>
      <c r="L39" s="593"/>
      <c r="M39" s="593"/>
      <c r="N39" s="593"/>
      <c r="O39" s="593"/>
      <c r="P39" s="593"/>
      <c r="Q39" s="593"/>
      <c r="R39" s="576"/>
      <c r="S39" s="576"/>
      <c r="T39" s="576"/>
    </row>
    <row r="40" spans="4:20" ht="12.75" customHeight="1" x14ac:dyDescent="0.2">
      <c r="D40" s="572" t="s">
        <v>228</v>
      </c>
      <c r="E40" s="593" t="s">
        <v>183</v>
      </c>
      <c r="F40" s="593"/>
      <c r="G40" s="593"/>
      <c r="H40" s="593"/>
      <c r="I40" s="593"/>
      <c r="J40" s="593"/>
      <c r="K40" s="593"/>
      <c r="L40" s="593"/>
      <c r="M40" s="593"/>
      <c r="N40" s="593"/>
      <c r="O40" s="593"/>
      <c r="P40" s="593"/>
      <c r="Q40" s="593"/>
      <c r="R40" s="576"/>
      <c r="S40" s="576"/>
      <c r="T40" s="576"/>
    </row>
    <row r="41" spans="4:20" x14ac:dyDescent="0.2">
      <c r="D41" s="572" t="s">
        <v>230</v>
      </c>
      <c r="E41" s="593" t="s">
        <v>184</v>
      </c>
      <c r="F41" s="593"/>
      <c r="G41" s="593"/>
      <c r="H41" s="593"/>
      <c r="I41" s="593"/>
      <c r="J41" s="593"/>
      <c r="K41" s="593"/>
      <c r="L41" s="593"/>
      <c r="M41" s="593"/>
      <c r="N41" s="593"/>
      <c r="O41" s="593"/>
      <c r="P41" s="593"/>
      <c r="Q41" s="593"/>
      <c r="R41" s="593"/>
      <c r="S41" s="593"/>
      <c r="T41" s="593"/>
    </row>
    <row r="42" spans="4:20" x14ac:dyDescent="0.2">
      <c r="D42" s="572" t="s">
        <v>231</v>
      </c>
      <c r="E42" s="593" t="s">
        <v>234</v>
      </c>
      <c r="F42" s="593"/>
      <c r="G42" s="593"/>
      <c r="H42" s="593"/>
      <c r="I42" s="593"/>
      <c r="J42" s="593"/>
      <c r="K42" s="593"/>
      <c r="L42" s="593"/>
      <c r="M42" s="593"/>
      <c r="N42" s="593"/>
      <c r="O42" s="593"/>
      <c r="P42" s="593"/>
      <c r="Q42" s="593"/>
      <c r="R42" s="593"/>
      <c r="S42" s="593"/>
      <c r="T42" s="593"/>
    </row>
    <row r="43" spans="4:20" x14ac:dyDescent="0.2">
      <c r="D43" s="572" t="s">
        <v>232</v>
      </c>
      <c r="E43" s="624" t="s">
        <v>235</v>
      </c>
      <c r="F43" s="624"/>
      <c r="G43" s="624"/>
      <c r="H43" s="624"/>
      <c r="I43" s="624"/>
      <c r="J43" s="624"/>
      <c r="K43" s="624"/>
      <c r="L43" s="624"/>
      <c r="M43" s="624"/>
      <c r="N43" s="624"/>
      <c r="O43" s="624"/>
      <c r="P43" s="624"/>
      <c r="Q43" s="624"/>
      <c r="R43" s="624"/>
      <c r="S43" s="624"/>
      <c r="T43" s="624"/>
    </row>
    <row r="44" spans="4:20" x14ac:dyDescent="0.2">
      <c r="D44" s="581" t="s">
        <v>233</v>
      </c>
      <c r="E44" s="593" t="s">
        <v>185</v>
      </c>
      <c r="F44" s="593"/>
      <c r="G44" s="593"/>
      <c r="H44" s="593"/>
      <c r="I44" s="593"/>
      <c r="J44" s="593"/>
      <c r="K44" s="593"/>
      <c r="L44" s="593"/>
      <c r="M44" s="593"/>
      <c r="N44" s="593"/>
      <c r="O44" s="593"/>
      <c r="P44" s="593"/>
      <c r="Q44" s="593"/>
      <c r="R44" s="593"/>
      <c r="S44" s="593"/>
      <c r="T44" s="593"/>
    </row>
  </sheetData>
  <mergeCells count="29">
    <mergeCell ref="E34:Q34"/>
    <mergeCell ref="E32:Q32"/>
    <mergeCell ref="D7:I11"/>
    <mergeCell ref="E44:T44"/>
    <mergeCell ref="E40:Q40"/>
    <mergeCell ref="E35:Q35"/>
    <mergeCell ref="E36:Q36"/>
    <mergeCell ref="E37:Q37"/>
    <mergeCell ref="E38:Q38"/>
    <mergeCell ref="E39:Q39"/>
    <mergeCell ref="E41:T41"/>
    <mergeCell ref="E42:T42"/>
    <mergeCell ref="E43:T43"/>
    <mergeCell ref="E33:Q33"/>
    <mergeCell ref="E26:E27"/>
    <mergeCell ref="E19:E21"/>
    <mergeCell ref="E30:T30"/>
    <mergeCell ref="E31:T31"/>
    <mergeCell ref="T7:T10"/>
    <mergeCell ref="J7:J10"/>
    <mergeCell ref="N7:N10"/>
    <mergeCell ref="O7:O10"/>
    <mergeCell ref="P7:P10"/>
    <mergeCell ref="Q7:Q10"/>
    <mergeCell ref="L7:L10"/>
    <mergeCell ref="M7:M10"/>
    <mergeCell ref="K7:K10"/>
    <mergeCell ref="R7:R10"/>
    <mergeCell ref="S7:S10"/>
  </mergeCells>
  <phoneticPr fontId="0" type="noConversion"/>
  <conditionalFormatting sqref="D6">
    <cfRule type="cellIs" dxfId="29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28" priority="3" stopIfTrue="1">
      <formula>#REF!=" ?"</formula>
    </cfRule>
  </conditionalFormatting>
  <conditionalFormatting sqref="G6">
    <cfRule type="expression" dxfId="27" priority="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8">
    <tabColor rgb="FFFF0000"/>
    <pageSetUpPr autoPageBreaks="0"/>
  </sheetPr>
  <dimension ref="C1:U26"/>
  <sheetViews>
    <sheetView showGridLines="0" topLeftCell="C3" zoomScale="90" zoomScaleNormal="90" workbookViewId="0">
      <selection activeCell="T16" sqref="T16"/>
    </sheetView>
  </sheetViews>
  <sheetFormatPr defaultColWidth="9.140625" defaultRowHeight="12.75" x14ac:dyDescent="0.2"/>
  <cols>
    <col min="1" max="2" width="0" style="1" hidden="1" customWidth="1"/>
    <col min="3" max="3" width="1.7109375" style="1" customWidth="1"/>
    <col min="4" max="4" width="1.140625" style="1" customWidth="1"/>
    <col min="5" max="5" width="2.140625" style="1" customWidth="1"/>
    <col min="6" max="6" width="1.7109375" style="1" customWidth="1"/>
    <col min="7" max="7" width="15.7109375" style="1" customWidth="1"/>
    <col min="8" max="20" width="10.28515625" style="1" customWidth="1"/>
    <col min="21" max="29" width="1.7109375" style="1" customWidth="1"/>
    <col min="30" max="30" width="10.42578125" style="1" bestFit="1" customWidth="1"/>
    <col min="31" max="31" width="12.28515625" style="1" customWidth="1"/>
    <col min="32" max="32" width="1.5703125" style="1" customWidth="1"/>
    <col min="33" max="44" width="1.7109375" style="1" customWidth="1"/>
    <col min="45" max="16384" width="9.140625" style="1"/>
  </cols>
  <sheetData>
    <row r="1" spans="3:21" hidden="1" x14ac:dyDescent="0.2"/>
    <row r="2" spans="3:21" hidden="1" x14ac:dyDescent="0.2"/>
    <row r="3" spans="3:21" ht="9" customHeight="1" x14ac:dyDescent="0.2">
      <c r="C3" s="65"/>
    </row>
    <row r="4" spans="3:21" s="2" customFormat="1" ht="15.75" x14ac:dyDescent="0.2">
      <c r="D4" s="3" t="s">
        <v>98</v>
      </c>
      <c r="E4" s="3"/>
      <c r="F4" s="3"/>
      <c r="G4" s="3"/>
      <c r="H4" s="4" t="s">
        <v>99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3:21" s="2" customFormat="1" ht="15.75" x14ac:dyDescent="0.2">
      <c r="D5" s="66" t="s">
        <v>247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spans="3:21" s="6" customFormat="1" ht="21" customHeight="1" thickBot="1" x14ac:dyDescent="0.25">
      <c r="D6" s="68"/>
      <c r="E6" s="69"/>
      <c r="F6" s="69"/>
      <c r="G6" s="69"/>
      <c r="H6" s="69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1"/>
      <c r="U6" s="7" t="s">
        <v>20</v>
      </c>
    </row>
    <row r="7" spans="3:21" ht="6" customHeight="1" x14ac:dyDescent="0.2">
      <c r="C7" s="72"/>
      <c r="D7" s="582" t="s">
        <v>100</v>
      </c>
      <c r="E7" s="583"/>
      <c r="F7" s="583"/>
      <c r="G7" s="583"/>
      <c r="H7" s="583"/>
      <c r="I7" s="584"/>
      <c r="J7" s="591">
        <v>2011</v>
      </c>
      <c r="K7" s="591">
        <v>2012</v>
      </c>
      <c r="L7" s="591">
        <v>2013</v>
      </c>
      <c r="M7" s="591">
        <v>2014</v>
      </c>
      <c r="N7" s="591">
        <v>2015</v>
      </c>
      <c r="O7" s="591">
        <v>2016</v>
      </c>
      <c r="P7" s="603">
        <v>2017</v>
      </c>
      <c r="Q7" s="626">
        <v>2018</v>
      </c>
      <c r="R7" s="591">
        <v>2019</v>
      </c>
      <c r="S7" s="591">
        <v>2020</v>
      </c>
      <c r="T7" s="598">
        <v>2021</v>
      </c>
      <c r="U7" s="73"/>
    </row>
    <row r="8" spans="3:21" ht="6" customHeight="1" x14ac:dyDescent="0.2">
      <c r="C8" s="72"/>
      <c r="D8" s="585"/>
      <c r="E8" s="586"/>
      <c r="F8" s="586"/>
      <c r="G8" s="586"/>
      <c r="H8" s="586"/>
      <c r="I8" s="587"/>
      <c r="J8" s="592"/>
      <c r="K8" s="592"/>
      <c r="L8" s="592"/>
      <c r="M8" s="592"/>
      <c r="N8" s="592"/>
      <c r="O8" s="592"/>
      <c r="P8" s="604"/>
      <c r="Q8" s="627"/>
      <c r="R8" s="592"/>
      <c r="S8" s="592"/>
      <c r="T8" s="599"/>
      <c r="U8" s="73"/>
    </row>
    <row r="9" spans="3:21" ht="6" customHeight="1" x14ac:dyDescent="0.2">
      <c r="C9" s="72"/>
      <c r="D9" s="585"/>
      <c r="E9" s="586"/>
      <c r="F9" s="586"/>
      <c r="G9" s="586"/>
      <c r="H9" s="586"/>
      <c r="I9" s="587"/>
      <c r="J9" s="592"/>
      <c r="K9" s="592"/>
      <c r="L9" s="592"/>
      <c r="M9" s="592"/>
      <c r="N9" s="592"/>
      <c r="O9" s="592"/>
      <c r="P9" s="604"/>
      <c r="Q9" s="627"/>
      <c r="R9" s="592"/>
      <c r="S9" s="592"/>
      <c r="T9" s="599"/>
      <c r="U9" s="73"/>
    </row>
    <row r="10" spans="3:21" ht="6" customHeight="1" x14ac:dyDescent="0.2">
      <c r="C10" s="72"/>
      <c r="D10" s="585"/>
      <c r="E10" s="586"/>
      <c r="F10" s="586"/>
      <c r="G10" s="586"/>
      <c r="H10" s="586"/>
      <c r="I10" s="587"/>
      <c r="J10" s="592"/>
      <c r="K10" s="592"/>
      <c r="L10" s="592"/>
      <c r="M10" s="592"/>
      <c r="N10" s="592"/>
      <c r="O10" s="592"/>
      <c r="P10" s="604"/>
      <c r="Q10" s="627"/>
      <c r="R10" s="592"/>
      <c r="S10" s="592"/>
      <c r="T10" s="599"/>
      <c r="U10" s="73"/>
    </row>
    <row r="11" spans="3:21" ht="15" customHeight="1" thickBot="1" x14ac:dyDescent="0.25">
      <c r="C11" s="72"/>
      <c r="D11" s="588"/>
      <c r="E11" s="589"/>
      <c r="F11" s="589"/>
      <c r="G11" s="589"/>
      <c r="H11" s="589"/>
      <c r="I11" s="590"/>
      <c r="J11" s="216"/>
      <c r="K11" s="216"/>
      <c r="L11" s="216"/>
      <c r="M11" s="216"/>
      <c r="N11" s="216"/>
      <c r="O11" s="217"/>
      <c r="P11" s="217"/>
      <c r="Q11" s="262"/>
      <c r="R11" s="216"/>
      <c r="S11" s="216"/>
      <c r="T11" s="463"/>
      <c r="U11" s="73"/>
    </row>
    <row r="12" spans="3:21" ht="13.5" thickTop="1" x14ac:dyDescent="0.2">
      <c r="C12" s="81"/>
      <c r="D12" s="263"/>
      <c r="E12" s="264" t="s">
        <v>15</v>
      </c>
      <c r="F12" s="264"/>
      <c r="G12" s="264"/>
      <c r="H12" s="265"/>
      <c r="I12" s="266"/>
      <c r="J12" s="267">
        <v>49113.066561828346</v>
      </c>
      <c r="K12" s="267">
        <v>49077.144847584939</v>
      </c>
      <c r="L12" s="267">
        <v>50642.219055785186</v>
      </c>
      <c r="M12" s="267">
        <v>52787.567040316731</v>
      </c>
      <c r="N12" s="267">
        <v>52455.005003533144</v>
      </c>
      <c r="O12" s="268">
        <v>51282.184005563358</v>
      </c>
      <c r="P12" s="268">
        <v>59172.526391823987</v>
      </c>
      <c r="Q12" s="269">
        <v>68222.100368694169</v>
      </c>
      <c r="R12" s="267">
        <v>77018.460097860341</v>
      </c>
      <c r="S12" s="267">
        <v>83685.772161241664</v>
      </c>
      <c r="T12" s="543"/>
      <c r="U12" s="73"/>
    </row>
    <row r="13" spans="3:21" ht="15" x14ac:dyDescent="0.2">
      <c r="C13" s="81"/>
      <c r="D13" s="251"/>
      <c r="E13" s="128"/>
      <c r="F13" s="128" t="s">
        <v>3</v>
      </c>
      <c r="G13" s="128"/>
      <c r="H13" s="129"/>
      <c r="I13" s="130"/>
      <c r="J13" s="270">
        <v>48755.155931758789</v>
      </c>
      <c r="K13" s="270">
        <v>48681.973604714032</v>
      </c>
      <c r="L13" s="270">
        <v>50315.255421727794</v>
      </c>
      <c r="M13" s="270">
        <v>52471.616957301703</v>
      </c>
      <c r="N13" s="270">
        <v>52085.792872271457</v>
      </c>
      <c r="O13" s="271">
        <v>50753.428074289186</v>
      </c>
      <c r="P13" s="271">
        <v>58608.345208542829</v>
      </c>
      <c r="Q13" s="272">
        <v>67420.699071355397</v>
      </c>
      <c r="R13" s="270">
        <v>76051.613165698902</v>
      </c>
      <c r="S13" s="270">
        <v>82869.353047558805</v>
      </c>
      <c r="T13" s="544"/>
      <c r="U13" s="73"/>
    </row>
    <row r="14" spans="3:21" ht="12.75" customHeight="1" x14ac:dyDescent="0.2">
      <c r="C14" s="81"/>
      <c r="D14" s="223"/>
      <c r="E14" s="115" t="s">
        <v>101</v>
      </c>
      <c r="F14" s="115"/>
      <c r="G14" s="115"/>
      <c r="H14" s="115"/>
      <c r="I14" s="273"/>
      <c r="J14" s="274">
        <v>68261.748810873716</v>
      </c>
      <c r="K14" s="274">
        <v>65637.488542221079</v>
      </c>
      <c r="L14" s="274">
        <v>66026.746846171314</v>
      </c>
      <c r="M14" s="274">
        <v>68840.43885120799</v>
      </c>
      <c r="N14" s="274">
        <v>69775.63837913984</v>
      </c>
      <c r="O14" s="275">
        <v>67969.667925033413</v>
      </c>
      <c r="P14" s="275">
        <v>77105.26852834491</v>
      </c>
      <c r="Q14" s="276">
        <v>88809.252703444043</v>
      </c>
      <c r="R14" s="274">
        <v>105515.0688451998</v>
      </c>
      <c r="S14" s="274">
        <v>112306.11768598325</v>
      </c>
      <c r="T14" s="545"/>
      <c r="U14" s="73"/>
    </row>
    <row r="15" spans="3:21" ht="15" x14ac:dyDescent="0.2">
      <c r="C15" s="81"/>
      <c r="D15" s="251"/>
      <c r="E15" s="277"/>
      <c r="F15" s="128" t="s">
        <v>4</v>
      </c>
      <c r="G15" s="277"/>
      <c r="H15" s="277"/>
      <c r="I15" s="130"/>
      <c r="J15" s="270">
        <v>64127.063341786336</v>
      </c>
      <c r="K15" s="270">
        <v>61723.615808092574</v>
      </c>
      <c r="L15" s="270">
        <v>62281.734757919679</v>
      </c>
      <c r="M15" s="270">
        <v>65147.170217780826</v>
      </c>
      <c r="N15" s="270">
        <v>66201.339705464823</v>
      </c>
      <c r="O15" s="271">
        <v>64389.677735895806</v>
      </c>
      <c r="P15" s="271">
        <v>73103.035664072901</v>
      </c>
      <c r="Q15" s="272">
        <v>84243.478376262952</v>
      </c>
      <c r="R15" s="270">
        <v>100435.99197325741</v>
      </c>
      <c r="S15" s="270">
        <v>106528.73342652179</v>
      </c>
      <c r="T15" s="544"/>
      <c r="U15" s="73"/>
    </row>
    <row r="16" spans="3:21" x14ac:dyDescent="0.2">
      <c r="C16" s="81"/>
      <c r="D16" s="223"/>
      <c r="E16" s="115" t="s">
        <v>212</v>
      </c>
      <c r="F16" s="115"/>
      <c r="G16" s="115"/>
      <c r="H16" s="116"/>
      <c r="I16" s="117"/>
      <c r="J16" s="274">
        <v>65548.422798334374</v>
      </c>
      <c r="K16" s="274">
        <v>68289.42121230223</v>
      </c>
      <c r="L16" s="274">
        <v>69166.907829121759</v>
      </c>
      <c r="M16" s="274">
        <v>73118.111948083329</v>
      </c>
      <c r="N16" s="274">
        <v>78211.567827899751</v>
      </c>
      <c r="O16" s="275">
        <v>76108.035419717373</v>
      </c>
      <c r="P16" s="275">
        <v>83331.682801067378</v>
      </c>
      <c r="Q16" s="276">
        <v>100887.30649513211</v>
      </c>
      <c r="R16" s="274">
        <v>111689.07826103258</v>
      </c>
      <c r="S16" s="274">
        <v>117478.3993962346</v>
      </c>
      <c r="T16" s="545"/>
      <c r="U16" s="73"/>
    </row>
    <row r="17" spans="3:21" ht="15" customHeight="1" x14ac:dyDescent="0.2">
      <c r="C17" s="81"/>
      <c r="D17" s="258"/>
      <c r="E17" s="628" t="s">
        <v>51</v>
      </c>
      <c r="F17" s="86" t="s">
        <v>5</v>
      </c>
      <c r="G17" s="86"/>
      <c r="H17" s="87"/>
      <c r="I17" s="88"/>
      <c r="J17" s="278">
        <v>55140.885954271725</v>
      </c>
      <c r="K17" s="278">
        <v>56685.569871140171</v>
      </c>
      <c r="L17" s="278">
        <v>58646.158803071172</v>
      </c>
      <c r="M17" s="278">
        <v>60461.984172513279</v>
      </c>
      <c r="N17" s="278">
        <v>62579.477574697739</v>
      </c>
      <c r="O17" s="279">
        <v>59477.224184604289</v>
      </c>
      <c r="P17" s="279">
        <v>65333.29015137926</v>
      </c>
      <c r="Q17" s="280">
        <v>77243.37565551851</v>
      </c>
      <c r="R17" s="278">
        <v>84571.456881055259</v>
      </c>
      <c r="S17" s="278">
        <v>86410.568305344088</v>
      </c>
      <c r="T17" s="546"/>
      <c r="U17" s="73"/>
    </row>
    <row r="18" spans="3:21" ht="15" x14ac:dyDescent="0.2">
      <c r="C18" s="81"/>
      <c r="D18" s="82"/>
      <c r="E18" s="629"/>
      <c r="F18" s="86" t="s">
        <v>213</v>
      </c>
      <c r="G18" s="86"/>
      <c r="H18" s="87"/>
      <c r="I18" s="88"/>
      <c r="J18" s="278">
        <v>71333.049476792919</v>
      </c>
      <c r="K18" s="278">
        <v>75551.697681619364</v>
      </c>
      <c r="L18" s="278">
        <v>78470.004849228339</v>
      </c>
      <c r="M18" s="278">
        <v>84673.958819689156</v>
      </c>
      <c r="N18" s="278">
        <v>103678.60964266458</v>
      </c>
      <c r="O18" s="279">
        <v>101403.37549099217</v>
      </c>
      <c r="P18" s="279">
        <v>111254.60030872725</v>
      </c>
      <c r="Q18" s="280">
        <v>136901.22945408599</v>
      </c>
      <c r="R18" s="278">
        <v>149698.44959866873</v>
      </c>
      <c r="S18" s="278">
        <v>175945.26983443872</v>
      </c>
      <c r="T18" s="546"/>
      <c r="U18" s="73"/>
    </row>
    <row r="19" spans="3:21" ht="15" x14ac:dyDescent="0.2">
      <c r="C19" s="81"/>
      <c r="D19" s="126"/>
      <c r="E19" s="630"/>
      <c r="F19" s="128" t="s">
        <v>6</v>
      </c>
      <c r="G19" s="128"/>
      <c r="H19" s="129"/>
      <c r="I19" s="130"/>
      <c r="J19" s="270">
        <v>71650.413239949063</v>
      </c>
      <c r="K19" s="270">
        <v>74017.113981983581</v>
      </c>
      <c r="L19" s="270">
        <v>71568.688477739299</v>
      </c>
      <c r="M19" s="270">
        <v>75443.167138757373</v>
      </c>
      <c r="N19" s="270">
        <v>64491.423143544198</v>
      </c>
      <c r="O19" s="271">
        <v>63467.230774421747</v>
      </c>
      <c r="P19" s="271">
        <v>68561.15363240955</v>
      </c>
      <c r="Q19" s="272">
        <v>81595.465227176173</v>
      </c>
      <c r="R19" s="270">
        <v>94042.889725042609</v>
      </c>
      <c r="S19" s="270">
        <v>73057.676311269737</v>
      </c>
      <c r="T19" s="544"/>
      <c r="U19" s="73"/>
    </row>
    <row r="20" spans="3:21" ht="13.5" thickBot="1" x14ac:dyDescent="0.25">
      <c r="C20" s="81"/>
      <c r="D20" s="95"/>
      <c r="E20" s="97" t="s">
        <v>102</v>
      </c>
      <c r="F20" s="97"/>
      <c r="G20" s="97"/>
      <c r="H20" s="98"/>
      <c r="I20" s="99"/>
      <c r="J20" s="380">
        <v>106887.69452331713</v>
      </c>
      <c r="K20" s="396">
        <v>107856.52914340899</v>
      </c>
      <c r="L20" s="396">
        <v>109895.92511756327</v>
      </c>
      <c r="M20" s="380">
        <v>108878.45475906834</v>
      </c>
      <c r="N20" s="380">
        <v>118145.22981450881</v>
      </c>
      <c r="O20" s="396">
        <v>118215.76990978574</v>
      </c>
      <c r="P20" s="396">
        <v>131092.38702176153</v>
      </c>
      <c r="Q20" s="379">
        <v>190654.59438603968</v>
      </c>
      <c r="R20" s="380">
        <v>189100.65166144382</v>
      </c>
      <c r="S20" s="380">
        <v>182769.47056685766</v>
      </c>
      <c r="T20" s="547"/>
      <c r="U20" s="73"/>
    </row>
    <row r="21" spans="3:21" ht="13.5" x14ac:dyDescent="0.25">
      <c r="D21" s="102" t="s">
        <v>55</v>
      </c>
      <c r="E21" s="103"/>
      <c r="F21" s="103"/>
      <c r="G21" s="103"/>
      <c r="H21" s="103"/>
      <c r="I21" s="102"/>
      <c r="J21" s="102"/>
      <c r="K21" s="102"/>
      <c r="L21" s="102"/>
      <c r="M21" s="102"/>
      <c r="N21" s="102"/>
      <c r="O21" s="102"/>
      <c r="P21" s="102"/>
      <c r="Q21" s="537"/>
      <c r="R21" s="537"/>
      <c r="S21" s="537"/>
      <c r="T21" s="104" t="s">
        <v>156</v>
      </c>
    </row>
    <row r="22" spans="3:21" ht="12.75" customHeight="1" x14ac:dyDescent="0.2">
      <c r="D22" s="105"/>
      <c r="E22" s="593" t="s">
        <v>104</v>
      </c>
      <c r="F22" s="593"/>
      <c r="G22" s="593"/>
      <c r="H22" s="593"/>
      <c r="I22" s="593"/>
      <c r="J22" s="593"/>
      <c r="K22" s="593"/>
      <c r="L22" s="593"/>
      <c r="M22" s="593"/>
      <c r="N22" s="593"/>
      <c r="O22" s="593"/>
      <c r="P22" s="593"/>
      <c r="Q22" s="593"/>
      <c r="R22" s="576"/>
      <c r="S22" s="576"/>
      <c r="T22" s="508"/>
    </row>
    <row r="23" spans="3:21" ht="12.75" customHeight="1" x14ac:dyDescent="0.2">
      <c r="D23" s="105"/>
      <c r="E23" s="593" t="s">
        <v>105</v>
      </c>
      <c r="F23" s="593"/>
      <c r="G23" s="593"/>
      <c r="H23" s="593"/>
      <c r="I23" s="593"/>
      <c r="J23" s="593"/>
      <c r="K23" s="593"/>
      <c r="L23" s="593"/>
      <c r="M23" s="593"/>
      <c r="N23" s="593"/>
      <c r="O23" s="593"/>
      <c r="P23" s="593"/>
      <c r="Q23" s="593"/>
      <c r="R23" s="593"/>
      <c r="S23" s="593"/>
      <c r="T23" s="593"/>
    </row>
    <row r="24" spans="3:21" ht="12.75" customHeight="1" x14ac:dyDescent="0.2">
      <c r="D24" s="105"/>
      <c r="E24" s="593" t="s">
        <v>106</v>
      </c>
      <c r="F24" s="593"/>
      <c r="G24" s="593"/>
      <c r="H24" s="593"/>
      <c r="I24" s="593"/>
      <c r="J24" s="593"/>
      <c r="K24" s="593"/>
      <c r="L24" s="593"/>
      <c r="M24" s="593"/>
      <c r="N24" s="593"/>
      <c r="O24" s="593"/>
      <c r="P24" s="593"/>
      <c r="Q24" s="593"/>
      <c r="R24" s="593"/>
      <c r="S24" s="593"/>
      <c r="T24" s="593"/>
    </row>
    <row r="25" spans="3:21" ht="12.75" customHeight="1" x14ac:dyDescent="0.2">
      <c r="D25" s="105"/>
      <c r="E25" s="593" t="s">
        <v>107</v>
      </c>
      <c r="F25" s="593"/>
      <c r="G25" s="593"/>
      <c r="H25" s="593"/>
      <c r="I25" s="593"/>
      <c r="J25" s="593"/>
      <c r="K25" s="593"/>
      <c r="L25" s="593"/>
      <c r="M25" s="593"/>
      <c r="N25" s="593"/>
      <c r="O25" s="593"/>
      <c r="P25" s="593"/>
      <c r="Q25" s="593"/>
      <c r="R25" s="593"/>
      <c r="S25" s="593"/>
      <c r="T25" s="593"/>
    </row>
    <row r="26" spans="3:21" ht="12.75" customHeight="1" x14ac:dyDescent="0.2">
      <c r="D26" s="105" t="s">
        <v>46</v>
      </c>
      <c r="E26" s="593" t="s">
        <v>95</v>
      </c>
      <c r="F26" s="593"/>
      <c r="G26" s="593"/>
      <c r="H26" s="593"/>
      <c r="I26" s="593"/>
      <c r="J26" s="593"/>
      <c r="K26" s="593"/>
      <c r="L26" s="593"/>
      <c r="M26" s="593"/>
      <c r="N26" s="593"/>
      <c r="O26" s="593"/>
      <c r="P26" s="593"/>
      <c r="Q26" s="593"/>
      <c r="R26" s="593"/>
      <c r="S26" s="593"/>
      <c r="T26" s="593"/>
    </row>
  </sheetData>
  <mergeCells count="18">
    <mergeCell ref="J7:J10"/>
    <mergeCell ref="K7:K10"/>
    <mergeCell ref="Q7:Q10"/>
    <mergeCell ref="R7:R10"/>
    <mergeCell ref="S7:S10"/>
    <mergeCell ref="E26:T26"/>
    <mergeCell ref="E25:T25"/>
    <mergeCell ref="D7:I11"/>
    <mergeCell ref="T7:T10"/>
    <mergeCell ref="N7:N10"/>
    <mergeCell ref="O7:O10"/>
    <mergeCell ref="L7:L10"/>
    <mergeCell ref="M7:M10"/>
    <mergeCell ref="E24:T24"/>
    <mergeCell ref="E23:T23"/>
    <mergeCell ref="E22:Q22"/>
    <mergeCell ref="E17:E19"/>
    <mergeCell ref="P7:P10"/>
  </mergeCells>
  <phoneticPr fontId="0" type="noConversion"/>
  <conditionalFormatting sqref="D6">
    <cfRule type="cellIs" dxfId="26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25" priority="3" stopIfTrue="1">
      <formula>#REF!=" ?"</formula>
    </cfRule>
  </conditionalFormatting>
  <conditionalFormatting sqref="G6">
    <cfRule type="expression" dxfId="24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28">
    <tabColor rgb="FFFF0000"/>
    <pageSetUpPr autoPageBreaks="0"/>
  </sheetPr>
  <dimension ref="C1:AT38"/>
  <sheetViews>
    <sheetView showGridLines="0" topLeftCell="C3" zoomScale="90" zoomScaleNormal="90" workbookViewId="0">
      <selection activeCell="T16" sqref="T16"/>
    </sheetView>
  </sheetViews>
  <sheetFormatPr defaultColWidth="9.140625" defaultRowHeight="12.75" x14ac:dyDescent="0.2"/>
  <cols>
    <col min="1" max="2" width="0" style="1" hidden="1" customWidth="1"/>
    <col min="3" max="3" width="1.7109375" style="1" customWidth="1"/>
    <col min="4" max="4" width="1.140625" style="1" customWidth="1"/>
    <col min="5" max="5" width="2.140625" style="1" customWidth="1"/>
    <col min="6" max="6" width="1.7109375" style="1" customWidth="1"/>
    <col min="7" max="7" width="15.7109375" style="1" customWidth="1"/>
    <col min="8" max="8" width="16.85546875" style="1" customWidth="1"/>
    <col min="9" max="9" width="3.42578125" style="1" customWidth="1"/>
    <col min="10" max="20" width="10.140625" style="1" customWidth="1"/>
    <col min="21" max="44" width="1.7109375" style="1" customWidth="1"/>
    <col min="45" max="45" width="10.5703125" style="1" bestFit="1" customWidth="1"/>
    <col min="46" max="16384" width="9.140625" style="1"/>
  </cols>
  <sheetData>
    <row r="1" spans="3:46" hidden="1" x14ac:dyDescent="0.2"/>
    <row r="2" spans="3:46" hidden="1" x14ac:dyDescent="0.2"/>
    <row r="3" spans="3:46" ht="9" customHeight="1" x14ac:dyDescent="0.2">
      <c r="C3" s="65"/>
    </row>
    <row r="4" spans="3:46" s="2" customFormat="1" ht="15.75" x14ac:dyDescent="0.2">
      <c r="D4" s="3" t="s">
        <v>108</v>
      </c>
      <c r="E4" s="3"/>
      <c r="F4" s="3"/>
      <c r="G4" s="3"/>
      <c r="H4" s="4" t="s">
        <v>109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3:46" s="2" customFormat="1" ht="15.75" x14ac:dyDescent="0.2">
      <c r="D5" s="66" t="s">
        <v>248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spans="3:46" s="6" customFormat="1" ht="10.5" customHeight="1" thickBot="1" x14ac:dyDescent="0.25">
      <c r="D6" s="68"/>
      <c r="E6" s="69"/>
      <c r="F6" s="69"/>
      <c r="G6" s="69"/>
      <c r="H6" s="69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1"/>
      <c r="U6" s="7" t="s">
        <v>20</v>
      </c>
    </row>
    <row r="7" spans="3:46" ht="6" customHeight="1" x14ac:dyDescent="0.2">
      <c r="C7" s="72"/>
      <c r="D7" s="582" t="s">
        <v>100</v>
      </c>
      <c r="E7" s="583"/>
      <c r="F7" s="583"/>
      <c r="G7" s="583"/>
      <c r="H7" s="583"/>
      <c r="I7" s="584"/>
      <c r="J7" s="591">
        <v>2011</v>
      </c>
      <c r="K7" s="591">
        <v>2012</v>
      </c>
      <c r="L7" s="591">
        <v>2013</v>
      </c>
      <c r="M7" s="591">
        <v>2014</v>
      </c>
      <c r="N7" s="591">
        <v>2015</v>
      </c>
      <c r="O7" s="591">
        <v>2016</v>
      </c>
      <c r="P7" s="591">
        <v>2017</v>
      </c>
      <c r="Q7" s="591">
        <v>2018</v>
      </c>
      <c r="R7" s="591">
        <v>2019</v>
      </c>
      <c r="S7" s="591">
        <v>2020</v>
      </c>
      <c r="T7" s="598">
        <v>2020</v>
      </c>
      <c r="U7" s="73"/>
    </row>
    <row r="8" spans="3:46" ht="6" customHeight="1" x14ac:dyDescent="0.2">
      <c r="C8" s="72"/>
      <c r="D8" s="585"/>
      <c r="E8" s="586"/>
      <c r="F8" s="586"/>
      <c r="G8" s="586"/>
      <c r="H8" s="586"/>
      <c r="I8" s="587"/>
      <c r="J8" s="592"/>
      <c r="K8" s="592"/>
      <c r="L8" s="592"/>
      <c r="M8" s="592"/>
      <c r="N8" s="592"/>
      <c r="O8" s="592"/>
      <c r="P8" s="592"/>
      <c r="Q8" s="592"/>
      <c r="R8" s="592"/>
      <c r="S8" s="592"/>
      <c r="T8" s="599"/>
      <c r="U8" s="73"/>
    </row>
    <row r="9" spans="3:46" ht="6" customHeight="1" x14ac:dyDescent="0.2">
      <c r="C9" s="72"/>
      <c r="D9" s="585"/>
      <c r="E9" s="586"/>
      <c r="F9" s="586"/>
      <c r="G9" s="586"/>
      <c r="H9" s="586"/>
      <c r="I9" s="587"/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9"/>
      <c r="U9" s="73"/>
    </row>
    <row r="10" spans="3:46" ht="6" customHeight="1" x14ac:dyDescent="0.2">
      <c r="C10" s="72"/>
      <c r="D10" s="585"/>
      <c r="E10" s="586"/>
      <c r="F10" s="586"/>
      <c r="G10" s="586"/>
      <c r="H10" s="586"/>
      <c r="I10" s="587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9"/>
      <c r="U10" s="73"/>
    </row>
    <row r="11" spans="3:46" ht="15" customHeight="1" thickBot="1" x14ac:dyDescent="0.25">
      <c r="C11" s="72"/>
      <c r="D11" s="588"/>
      <c r="E11" s="589"/>
      <c r="F11" s="589"/>
      <c r="G11" s="589"/>
      <c r="H11" s="589"/>
      <c r="I11" s="590"/>
      <c r="J11" s="217"/>
      <c r="K11" s="216"/>
      <c r="L11" s="216"/>
      <c r="M11" s="216"/>
      <c r="N11" s="216"/>
      <c r="O11" s="217"/>
      <c r="P11" s="217"/>
      <c r="Q11" s="217"/>
      <c r="R11" s="216"/>
      <c r="S11" s="216"/>
      <c r="T11" s="463"/>
      <c r="U11" s="73"/>
    </row>
    <row r="12" spans="3:46" ht="13.5" thickTop="1" x14ac:dyDescent="0.2">
      <c r="C12" s="81"/>
      <c r="D12" s="248"/>
      <c r="E12" s="229" t="s">
        <v>15</v>
      </c>
      <c r="F12" s="229"/>
      <c r="G12" s="229"/>
      <c r="H12" s="230"/>
      <c r="I12" s="231"/>
      <c r="J12" s="268">
        <f>'B1.10'!J12/'B1.11'!J$22*100</f>
        <v>51807.032238215557</v>
      </c>
      <c r="K12" s="267">
        <f>'B1.10'!K12/'B1.11'!K$22*100</f>
        <v>50129.872163008105</v>
      </c>
      <c r="L12" s="267">
        <f>'B1.10'!L12/'B1.11'!L$22*100</f>
        <v>50999.213550639666</v>
      </c>
      <c r="M12" s="267">
        <f>'B1.10'!M12/'B1.11'!M$22*100</f>
        <v>52946.406259094008</v>
      </c>
      <c r="N12" s="267">
        <f>'B1.10'!N12/'B1.11'!N$22*100</f>
        <v>52455.005003533144</v>
      </c>
      <c r="O12" s="268">
        <f>'B1.10'!O12/'B1.11'!O$22*100</f>
        <v>50925.704077024187</v>
      </c>
      <c r="P12" s="268">
        <f>'B1.10'!P12/'B1.11'!P$22*100</f>
        <v>57393.333066754596</v>
      </c>
      <c r="Q12" s="268">
        <f>'B1.10'!Q12/'B1.11'!Q$22*100</f>
        <v>64788.319438456005</v>
      </c>
      <c r="R12" s="267">
        <f>'B1.10'!R12/'B1.11'!R$22*100</f>
        <v>71115.844965706681</v>
      </c>
      <c r="S12" s="267">
        <f>'B1.10'!S12/'B1.11'!S$22*100</f>
        <v>74853.105689840493</v>
      </c>
      <c r="T12" s="543" t="e">
        <f>'B1.10'!T12/'B1.11'!T$22*100</f>
        <v>#DIV/0!</v>
      </c>
      <c r="U12" s="73"/>
      <c r="AS12" s="15"/>
      <c r="AT12" s="12"/>
    </row>
    <row r="13" spans="3:46" ht="15" x14ac:dyDescent="0.2">
      <c r="C13" s="81"/>
      <c r="D13" s="251"/>
      <c r="E13" s="128"/>
      <c r="F13" s="128" t="s">
        <v>3</v>
      </c>
      <c r="G13" s="128"/>
      <c r="H13" s="129"/>
      <c r="I13" s="130"/>
      <c r="J13" s="271">
        <f>'B1.10'!J13/'B1.11'!J$22*100</f>
        <v>51429.489379492392</v>
      </c>
      <c r="K13" s="270">
        <f>'B1.10'!K13/'B1.11'!K$22*100</f>
        <v>49726.224315336091</v>
      </c>
      <c r="L13" s="270">
        <f>'B1.10'!L13/'B1.11'!L$22*100</f>
        <v>50669.945036986697</v>
      </c>
      <c r="M13" s="270">
        <f>'B1.10'!M13/'B1.11'!M$22*100</f>
        <v>52629.505473722871</v>
      </c>
      <c r="N13" s="270">
        <f>'B1.10'!N13/'B1.11'!N$22*100</f>
        <v>52085.79287227145</v>
      </c>
      <c r="O13" s="271">
        <f>'B1.10'!O13/'B1.11'!O$22*100</f>
        <v>50400.623708330866</v>
      </c>
      <c r="P13" s="271">
        <f>'B1.10'!P13/'B1.11'!P$22*100</f>
        <v>56846.115624192847</v>
      </c>
      <c r="Q13" s="271">
        <f>'B1.10'!Q13/'B1.11'!Q$22*100</f>
        <v>64027.254578685082</v>
      </c>
      <c r="R13" s="270">
        <f>'B1.10'!R13/'B1.11'!R$22*100</f>
        <v>70223.096182547466</v>
      </c>
      <c r="S13" s="270">
        <f>'B1.10'!S13/'B1.11'!S$22*100</f>
        <v>74122.856035383549</v>
      </c>
      <c r="T13" s="544" t="e">
        <f>'B1.10'!T13/'B1.11'!T$22*100</f>
        <v>#DIV/0!</v>
      </c>
      <c r="U13" s="73"/>
      <c r="AS13" s="15"/>
      <c r="AT13" s="12"/>
    </row>
    <row r="14" spans="3:46" x14ac:dyDescent="0.2">
      <c r="C14" s="81"/>
      <c r="D14" s="223"/>
      <c r="E14" s="115" t="s">
        <v>101</v>
      </c>
      <c r="F14" s="115"/>
      <c r="G14" s="115"/>
      <c r="H14" s="116"/>
      <c r="I14" s="117"/>
      <c r="J14" s="275">
        <f>'B1.10'!J14/'B1.11'!J$22*100</f>
        <v>72006.064146491262</v>
      </c>
      <c r="K14" s="274">
        <f>'B1.10'!K14/'B1.11'!K$22*100</f>
        <v>67045.442841901007</v>
      </c>
      <c r="L14" s="274">
        <f>'B1.10'!L14/'B1.11'!L$22*100</f>
        <v>66492.192191511902</v>
      </c>
      <c r="M14" s="274">
        <f>'B1.10'!M14/'B1.11'!M$22*100</f>
        <v>69047.581595995973</v>
      </c>
      <c r="N14" s="274">
        <f>'B1.10'!N14/'B1.11'!N$22*100</f>
        <v>69775.63837913984</v>
      </c>
      <c r="O14" s="275">
        <f>'B1.10'!O14/'B1.11'!O$22*100</f>
        <v>67497.187611751157</v>
      </c>
      <c r="P14" s="275">
        <f>'B1.10'!P14/'B1.11'!P$22*100</f>
        <v>74786.875391217181</v>
      </c>
      <c r="Q14" s="275">
        <f>'B1.10'!Q14/'B1.11'!Q$22*100</f>
        <v>84339.271323308683</v>
      </c>
      <c r="R14" s="274">
        <f>'B1.10'!R14/'B1.11'!R$22*100</f>
        <v>97428.503088827158</v>
      </c>
      <c r="S14" s="274">
        <f>'B1.10'!S14/'B1.11'!S$22*100</f>
        <v>100452.69918245371</v>
      </c>
      <c r="T14" s="545" t="e">
        <f>'B1.10'!T14/'B1.11'!T$22*100</f>
        <v>#DIV/0!</v>
      </c>
      <c r="U14" s="73"/>
      <c r="AS14" s="15"/>
      <c r="AT14" s="12"/>
    </row>
    <row r="15" spans="3:46" ht="15" x14ac:dyDescent="0.2">
      <c r="C15" s="81"/>
      <c r="D15" s="251"/>
      <c r="E15" s="128"/>
      <c r="F15" s="128" t="s">
        <v>4</v>
      </c>
      <c r="G15" s="128"/>
      <c r="H15" s="129"/>
      <c r="I15" s="130"/>
      <c r="J15" s="271">
        <f>'B1.10'!J15/'B1.11'!J$22*100</f>
        <v>67644.581584162806</v>
      </c>
      <c r="K15" s="270">
        <f>'B1.10'!K15/'B1.11'!K$22*100</f>
        <v>63047.615738603236</v>
      </c>
      <c r="L15" s="270">
        <f>'B1.10'!L15/'B1.11'!L$22*100</f>
        <v>62720.780219455868</v>
      </c>
      <c r="M15" s="270">
        <f>'B1.10'!M15/'B1.11'!M$22*100</f>
        <v>65343.199817232518</v>
      </c>
      <c r="N15" s="270">
        <f>'B1.10'!N15/'B1.11'!N$22*100</f>
        <v>66201.339705464823</v>
      </c>
      <c r="O15" s="271">
        <f>'B1.10'!O15/'B1.11'!O$22*100</f>
        <v>63942.083153819069</v>
      </c>
      <c r="P15" s="271">
        <f>'B1.10'!P15/'B1.11'!P$22*100</f>
        <v>70904.981245463539</v>
      </c>
      <c r="Q15" s="271">
        <f>'B1.10'!Q15/'B1.11'!Q$22*100</f>
        <v>80003.303301294349</v>
      </c>
      <c r="R15" s="270">
        <f>'B1.10'!R15/'B1.11'!R$22*100</f>
        <v>92738.68141575015</v>
      </c>
      <c r="S15" s="270">
        <f>'B1.10'!S15/'B1.11'!S$22*100</f>
        <v>95285.092510305723</v>
      </c>
      <c r="T15" s="544" t="e">
        <f>'B1.10'!T15/'B1.11'!T$22*100</f>
        <v>#DIV/0!</v>
      </c>
      <c r="U15" s="73"/>
      <c r="AS15" s="15"/>
      <c r="AT15" s="12"/>
    </row>
    <row r="16" spans="3:46" x14ac:dyDescent="0.2">
      <c r="C16" s="81"/>
      <c r="D16" s="223"/>
      <c r="E16" s="115" t="s">
        <v>212</v>
      </c>
      <c r="F16" s="115"/>
      <c r="G16" s="115"/>
      <c r="H16" s="116"/>
      <c r="I16" s="117"/>
      <c r="J16" s="275">
        <f>'B1.10'!J16/'B1.11'!J$22*100</f>
        <v>69143.905905416017</v>
      </c>
      <c r="K16" s="274">
        <f>'B1.10'!K16/'B1.11'!K$22*100</f>
        <v>69754.260686723428</v>
      </c>
      <c r="L16" s="274">
        <f>'B1.10'!L16/'B1.11'!L$22*100</f>
        <v>69654.489253899053</v>
      </c>
      <c r="M16" s="274">
        <f>'B1.10'!M16/'B1.11'!M$22*100</f>
        <v>73338.126327064529</v>
      </c>
      <c r="N16" s="274">
        <f>'B1.10'!N16/'B1.11'!N$22*100</f>
        <v>78211.567827899751</v>
      </c>
      <c r="O16" s="275">
        <f>'B1.10'!O16/'B1.11'!O$22*100</f>
        <v>75578.982541923906</v>
      </c>
      <c r="P16" s="275">
        <f>'B1.10'!P16/'B1.11'!P$22*100</f>
        <v>80826.074491820924</v>
      </c>
      <c r="Q16" s="275">
        <f>'B1.10'!Q16/'B1.11'!Q$22*100</f>
        <v>95809.407877618345</v>
      </c>
      <c r="R16" s="274">
        <f>'B1.10'!R16/'B1.11'!R$22*100</f>
        <v>103129.34280797098</v>
      </c>
      <c r="S16" s="274">
        <f>'B1.10'!S16/'B1.11'!S$22*100</f>
        <v>105079.06922740125</v>
      </c>
      <c r="T16" s="545" t="e">
        <f>'B1.10'!T16/'B1.11'!T$22*100</f>
        <v>#DIV/0!</v>
      </c>
      <c r="U16" s="73"/>
      <c r="AS16" s="15"/>
      <c r="AT16" s="12"/>
    </row>
    <row r="17" spans="3:46" ht="15" customHeight="1" x14ac:dyDescent="0.2">
      <c r="C17" s="81"/>
      <c r="D17" s="258"/>
      <c r="E17" s="628" t="s">
        <v>51</v>
      </c>
      <c r="F17" s="86" t="s">
        <v>5</v>
      </c>
      <c r="G17" s="86"/>
      <c r="H17" s="87"/>
      <c r="I17" s="88"/>
      <c r="J17" s="279">
        <f>'B1.10'!J17/'B1.11'!J$22*100</f>
        <v>58165.491512944856</v>
      </c>
      <c r="K17" s="278">
        <f>'B1.10'!K17/'B1.11'!K$22*100</f>
        <v>57901.501400551751</v>
      </c>
      <c r="L17" s="278">
        <f>'B1.10'!L17/'B1.11'!L$22*100</f>
        <v>59059.575833908537</v>
      </c>
      <c r="M17" s="278">
        <f>'B1.10'!M17/'B1.11'!M$22*100</f>
        <v>60643.915920274107</v>
      </c>
      <c r="N17" s="278">
        <f>'B1.10'!N17/'B1.11'!N$22*100</f>
        <v>62579.477574697739</v>
      </c>
      <c r="O17" s="279">
        <f>'B1.10'!O17/'B1.11'!O$22*100</f>
        <v>59063.777740421334</v>
      </c>
      <c r="P17" s="279">
        <f>'B1.10'!P17/'B1.11'!P$22*100</f>
        <v>63368.855626944001</v>
      </c>
      <c r="Q17" s="279">
        <f>'B1.10'!Q17/'B1.11'!Q$22*100</f>
        <v>73355.532436389854</v>
      </c>
      <c r="R17" s="278">
        <f>'B1.10'!R17/'B1.11'!R$22*100</f>
        <v>78089.987886477611</v>
      </c>
      <c r="S17" s="278">
        <f>'B1.10'!S17/'B1.11'!S$22*100</f>
        <v>77290.31154324158</v>
      </c>
      <c r="T17" s="546" t="e">
        <f>'B1.10'!T17/'B1.11'!T$22*100</f>
        <v>#DIV/0!</v>
      </c>
      <c r="U17" s="73"/>
      <c r="AS17" s="15"/>
      <c r="AT17" s="12"/>
    </row>
    <row r="18" spans="3:46" ht="15" x14ac:dyDescent="0.2">
      <c r="C18" s="81"/>
      <c r="D18" s="82"/>
      <c r="E18" s="629"/>
      <c r="F18" s="86" t="s">
        <v>213</v>
      </c>
      <c r="G18" s="86"/>
      <c r="H18" s="87"/>
      <c r="I18" s="88"/>
      <c r="J18" s="279">
        <f>'B1.10'!J18/'B1.11'!J$22*100</f>
        <v>75245.832781427132</v>
      </c>
      <c r="K18" s="278">
        <f>'B1.10'!K18/'B1.11'!K$22*100</f>
        <v>77172.316324432439</v>
      </c>
      <c r="L18" s="278">
        <f>'B1.10'!L18/'B1.11'!L$22*100</f>
        <v>79023.167018356849</v>
      </c>
      <c r="M18" s="278">
        <f>'B1.10'!M18/'B1.11'!M$22*100</f>
        <v>84928.745054853716</v>
      </c>
      <c r="N18" s="278">
        <f>'B1.10'!N18/'B1.11'!N$22*100</f>
        <v>103678.60964266458</v>
      </c>
      <c r="O18" s="279">
        <f>'B1.10'!O18/'B1.11'!O$22*100</f>
        <v>100698.48608837355</v>
      </c>
      <c r="P18" s="279">
        <f>'B1.10'!P18/'B1.11'!P$22*100</f>
        <v>107909.40864086058</v>
      </c>
      <c r="Q18" s="279">
        <f>'B1.10'!Q18/'B1.11'!Q$22*100</f>
        <v>130010.66424889457</v>
      </c>
      <c r="R18" s="278">
        <f>'B1.10'!R18/'B1.11'!R$22*100</f>
        <v>138225.71523422783</v>
      </c>
      <c r="S18" s="278">
        <f>'B1.10'!S18/'B1.11'!S$22*100</f>
        <v>157375.01774100066</v>
      </c>
      <c r="T18" s="546" t="e">
        <f>'B1.10'!T18/'B1.11'!T$22*100</f>
        <v>#DIV/0!</v>
      </c>
      <c r="U18" s="73"/>
      <c r="AS18" s="15"/>
      <c r="AT18" s="12"/>
    </row>
    <row r="19" spans="3:46" ht="15" x14ac:dyDescent="0.2">
      <c r="C19" s="81"/>
      <c r="D19" s="126"/>
      <c r="E19" s="630"/>
      <c r="F19" s="128" t="s">
        <v>6</v>
      </c>
      <c r="G19" s="128"/>
      <c r="H19" s="129"/>
      <c r="I19" s="130"/>
      <c r="J19" s="271">
        <f>'B1.10'!J19/'B1.11'!J$22*100</f>
        <v>75580.604683490572</v>
      </c>
      <c r="K19" s="270">
        <f>'B1.10'!K19/'B1.11'!K$22*100</f>
        <v>75604.815099063926</v>
      </c>
      <c r="L19" s="270">
        <f>'B1.10'!L19/'B1.11'!L$22*100</f>
        <v>72073.200883926795</v>
      </c>
      <c r="M19" s="270">
        <f>'B1.10'!M19/'B1.11'!M$22*100</f>
        <v>75670.17767177269</v>
      </c>
      <c r="N19" s="270">
        <f>'B1.10'!N19/'B1.11'!N$22*100</f>
        <v>64491.423143544191</v>
      </c>
      <c r="O19" s="271">
        <f>'B1.10'!O19/'B1.11'!O$22*100</f>
        <v>63026.048435374127</v>
      </c>
      <c r="P19" s="271">
        <f>'B1.10'!P19/'B1.11'!P$22*100</f>
        <v>66499.664046953985</v>
      </c>
      <c r="Q19" s="271">
        <f>'B1.10'!Q19/'B1.11'!Q$22*100</f>
        <v>77488.570965979277</v>
      </c>
      <c r="R19" s="270">
        <f>'B1.10'!R19/'B1.11'!R$22*100</f>
        <v>86835.539912320048</v>
      </c>
      <c r="S19" s="270">
        <f>'B1.10'!S19/'B1.11'!S$22*100</f>
        <v>65346.758775733222</v>
      </c>
      <c r="T19" s="544" t="e">
        <f>'B1.10'!T19/'B1.11'!T$22*100</f>
        <v>#DIV/0!</v>
      </c>
      <c r="U19" s="73"/>
      <c r="AS19" s="15"/>
      <c r="AT19" s="12"/>
    </row>
    <row r="20" spans="3:46" ht="18" customHeight="1" thickBot="1" x14ac:dyDescent="0.25">
      <c r="C20" s="81"/>
      <c r="D20" s="95"/>
      <c r="E20" s="97" t="s">
        <v>110</v>
      </c>
      <c r="F20" s="97"/>
      <c r="G20" s="97"/>
      <c r="H20" s="98"/>
      <c r="I20" s="99"/>
      <c r="J20" s="282">
        <f>'B1.10'!J20/'B1.11'!J$22*100</f>
        <v>112750.73261953285</v>
      </c>
      <c r="K20" s="282">
        <f>'B1.10'!K20/'B1.11'!K$22*100</f>
        <v>110170.10127008068</v>
      </c>
      <c r="L20" s="282">
        <f>'B1.10'!L20/'B1.11'!L$22*100</f>
        <v>110670.61945373943</v>
      </c>
      <c r="M20" s="281">
        <f>'B1.10'!M20/'B1.11'!M$22*100</f>
        <v>109206.07297800234</v>
      </c>
      <c r="N20" s="281">
        <f>'B1.10'!N20/'B1.11'!N$22*100</f>
        <v>118145.22981450881</v>
      </c>
      <c r="O20" s="282">
        <f>'B1.10'!O20/'B1.11'!O$22*100</f>
        <v>117394.01182699675</v>
      </c>
      <c r="P20" s="282">
        <f>'B1.10'!P20/'B1.11'!P$22*100</f>
        <v>127150.71486106842</v>
      </c>
      <c r="Q20" s="282">
        <f>'B1.10'!Q20/'B1.11'!Q$22*100</f>
        <v>181058.49419376987</v>
      </c>
      <c r="R20" s="281">
        <f>'B1.10'!R20/'B1.11'!R$22*100</f>
        <v>174608.17327926483</v>
      </c>
      <c r="S20" s="281">
        <f>'B1.10'!S20/'B1.11'!S$22*100</f>
        <v>163478.9539954004</v>
      </c>
      <c r="T20" s="548" t="e">
        <f>'B1.10'!T20/'B1.11'!T$22*100</f>
        <v>#DIV/0!</v>
      </c>
      <c r="U20" s="73"/>
      <c r="AS20" s="15"/>
      <c r="AT20" s="12"/>
    </row>
    <row r="21" spans="3:46" ht="13.5" thickBot="1" x14ac:dyDescent="0.25">
      <c r="C21" s="81"/>
      <c r="D21" s="142" t="s">
        <v>78</v>
      </c>
      <c r="E21" s="143"/>
      <c r="F21" s="143"/>
      <c r="G21" s="143"/>
      <c r="H21" s="143"/>
      <c r="I21" s="143"/>
      <c r="J21" s="161"/>
      <c r="K21" s="161"/>
      <c r="L21" s="161"/>
      <c r="M21" s="146"/>
      <c r="N21" s="146"/>
      <c r="O21" s="161"/>
      <c r="P21" s="161"/>
      <c r="Q21" s="161"/>
      <c r="R21" s="146"/>
      <c r="S21" s="146"/>
      <c r="T21" s="145"/>
      <c r="U21" s="73"/>
      <c r="AS21" s="15"/>
      <c r="AT21" s="12"/>
    </row>
    <row r="22" spans="3:46" x14ac:dyDescent="0.2">
      <c r="C22" s="81"/>
      <c r="D22" s="248"/>
      <c r="E22" s="229" t="s">
        <v>167</v>
      </c>
      <c r="F22" s="229"/>
      <c r="G22" s="229"/>
      <c r="H22" s="230"/>
      <c r="I22" s="231"/>
      <c r="J22" s="286">
        <v>94.8</v>
      </c>
      <c r="K22" s="286">
        <v>97.9</v>
      </c>
      <c r="L22" s="286">
        <v>99.3</v>
      </c>
      <c r="M22" s="285">
        <v>99.7</v>
      </c>
      <c r="N22" s="285">
        <v>100</v>
      </c>
      <c r="O22" s="286">
        <v>100.7</v>
      </c>
      <c r="P22" s="286">
        <v>103.1</v>
      </c>
      <c r="Q22" s="286">
        <v>105.3</v>
      </c>
      <c r="R22" s="285">
        <v>108.3</v>
      </c>
      <c r="S22" s="285">
        <v>111.8</v>
      </c>
      <c r="T22" s="473"/>
      <c r="U22" s="73"/>
      <c r="AS22" s="15"/>
      <c r="AT22" s="12"/>
    </row>
    <row r="23" spans="3:46" ht="13.5" thickBot="1" x14ac:dyDescent="0.25">
      <c r="C23" s="81"/>
      <c r="D23" s="288"/>
      <c r="E23" s="86" t="s">
        <v>79</v>
      </c>
      <c r="F23" s="86"/>
      <c r="G23" s="86"/>
      <c r="H23" s="87"/>
      <c r="I23" s="88"/>
      <c r="J23" s="290">
        <v>1.9E-2</v>
      </c>
      <c r="K23" s="290">
        <v>3.3000000000000002E-2</v>
      </c>
      <c r="L23" s="290">
        <v>1.4E-2</v>
      </c>
      <c r="M23" s="289">
        <v>4.0000000000000001E-3</v>
      </c>
      <c r="N23" s="289">
        <v>3.0000000000000001E-3</v>
      </c>
      <c r="O23" s="290">
        <v>7.0000000000000001E-3</v>
      </c>
      <c r="P23" s="290">
        <v>2.5000000000000001E-2</v>
      </c>
      <c r="Q23" s="290">
        <v>2.1000000000000001E-2</v>
      </c>
      <c r="R23" s="289">
        <v>2.8000000000000001E-2</v>
      </c>
      <c r="S23" s="289">
        <v>3.2000000000000001E-2</v>
      </c>
      <c r="T23" s="474"/>
      <c r="U23" s="73"/>
      <c r="AS23" s="15"/>
      <c r="AT23" s="12"/>
    </row>
    <row r="24" spans="3:46" ht="13.5" x14ac:dyDescent="0.25">
      <c r="D24" s="102" t="s">
        <v>55</v>
      </c>
      <c r="E24" s="103"/>
      <c r="F24" s="103"/>
      <c r="G24" s="103"/>
      <c r="H24" s="103"/>
      <c r="I24" s="102"/>
      <c r="J24" s="102"/>
      <c r="K24" s="102"/>
      <c r="L24" s="102"/>
      <c r="M24" s="102"/>
      <c r="N24" s="102"/>
      <c r="O24" s="102"/>
      <c r="P24" s="102"/>
      <c r="Q24" s="104"/>
      <c r="R24" s="104"/>
      <c r="S24" s="104"/>
      <c r="T24" s="104" t="s">
        <v>156</v>
      </c>
      <c r="AR24" s="15"/>
      <c r="AS24" s="12"/>
    </row>
    <row r="25" spans="3:46" ht="12" customHeight="1" x14ac:dyDescent="0.2">
      <c r="D25" s="105"/>
      <c r="E25" s="593" t="s">
        <v>104</v>
      </c>
      <c r="F25" s="593"/>
      <c r="G25" s="593"/>
      <c r="H25" s="593"/>
      <c r="I25" s="593"/>
      <c r="J25" s="593"/>
      <c r="K25" s="593"/>
      <c r="L25" s="593"/>
      <c r="M25" s="593"/>
      <c r="N25" s="593"/>
      <c r="O25" s="593"/>
      <c r="P25" s="593"/>
      <c r="Q25" s="593"/>
      <c r="R25" s="576"/>
      <c r="S25" s="576"/>
      <c r="T25" s="508"/>
    </row>
    <row r="26" spans="3:46" ht="12" customHeight="1" x14ac:dyDescent="0.2">
      <c r="D26" s="105"/>
      <c r="E26" s="593" t="s">
        <v>105</v>
      </c>
      <c r="F26" s="593"/>
      <c r="G26" s="593"/>
      <c r="H26" s="593"/>
      <c r="I26" s="593"/>
      <c r="J26" s="593"/>
      <c r="K26" s="593"/>
      <c r="L26" s="593"/>
      <c r="M26" s="593"/>
      <c r="N26" s="593"/>
      <c r="O26" s="593"/>
      <c r="P26" s="593"/>
      <c r="Q26" s="593"/>
      <c r="R26" s="576"/>
      <c r="S26" s="576"/>
      <c r="T26" s="508"/>
    </row>
    <row r="27" spans="3:46" ht="12" customHeight="1" x14ac:dyDescent="0.2">
      <c r="D27" s="105"/>
      <c r="E27" s="593" t="s">
        <v>106</v>
      </c>
      <c r="F27" s="593"/>
      <c r="G27" s="593"/>
      <c r="H27" s="593"/>
      <c r="I27" s="593"/>
      <c r="J27" s="593"/>
      <c r="K27" s="593"/>
      <c r="L27" s="593"/>
      <c r="M27" s="593"/>
      <c r="N27" s="593"/>
      <c r="O27" s="593"/>
      <c r="P27" s="593"/>
      <c r="Q27" s="593"/>
      <c r="R27" s="576"/>
      <c r="S27" s="576"/>
      <c r="T27" s="508"/>
    </row>
    <row r="28" spans="3:46" ht="12" customHeight="1" x14ac:dyDescent="0.2">
      <c r="D28" s="105"/>
      <c r="E28" s="593" t="s">
        <v>107</v>
      </c>
      <c r="F28" s="593"/>
      <c r="G28" s="593"/>
      <c r="H28" s="593"/>
      <c r="I28" s="593"/>
      <c r="J28" s="593"/>
      <c r="K28" s="593"/>
      <c r="L28" s="593"/>
      <c r="M28" s="593"/>
      <c r="N28" s="593"/>
      <c r="O28" s="593"/>
      <c r="P28" s="593"/>
      <c r="Q28" s="593"/>
      <c r="R28" s="576"/>
      <c r="S28" s="576"/>
      <c r="T28" s="508"/>
    </row>
    <row r="29" spans="3:46" ht="12" customHeight="1" x14ac:dyDescent="0.2">
      <c r="D29" s="105" t="s">
        <v>46</v>
      </c>
      <c r="E29" s="593" t="s">
        <v>95</v>
      </c>
      <c r="F29" s="593"/>
      <c r="G29" s="593"/>
      <c r="H29" s="593"/>
      <c r="I29" s="593"/>
      <c r="J29" s="593"/>
      <c r="K29" s="593"/>
      <c r="L29" s="593"/>
      <c r="M29" s="593"/>
      <c r="N29" s="593"/>
      <c r="O29" s="593"/>
      <c r="P29" s="593"/>
      <c r="Q29" s="593"/>
      <c r="R29" s="576"/>
      <c r="S29" s="576"/>
      <c r="T29" s="508"/>
    </row>
    <row r="30" spans="3:46" s="509" customFormat="1" ht="24" customHeight="1" x14ac:dyDescent="0.2">
      <c r="D30" s="593" t="s">
        <v>211</v>
      </c>
      <c r="E30" s="593"/>
      <c r="F30" s="593"/>
      <c r="G30" s="593"/>
      <c r="H30" s="593"/>
      <c r="I30" s="593"/>
      <c r="J30" s="593"/>
      <c r="K30" s="593"/>
      <c r="L30" s="593"/>
      <c r="M30" s="593"/>
      <c r="N30" s="593"/>
      <c r="O30" s="593"/>
      <c r="P30" s="593"/>
      <c r="Q30" s="593"/>
      <c r="R30" s="593"/>
      <c r="S30" s="593"/>
      <c r="T30" s="593"/>
    </row>
    <row r="31" spans="3:46" x14ac:dyDescent="0.2">
      <c r="J31" s="11"/>
      <c r="K31" s="11"/>
      <c r="L31" s="11"/>
      <c r="M31" s="11"/>
      <c r="N31" s="11"/>
      <c r="O31" s="11"/>
      <c r="P31" s="11"/>
    </row>
    <row r="32" spans="3:46" x14ac:dyDescent="0.2">
      <c r="J32" s="11"/>
      <c r="K32" s="11"/>
      <c r="L32" s="11"/>
      <c r="M32" s="11"/>
      <c r="N32" s="11"/>
      <c r="O32" s="11"/>
      <c r="P32" s="11"/>
    </row>
    <row r="33" spans="10:19" x14ac:dyDescent="0.2">
      <c r="J33" s="11"/>
      <c r="K33" s="11"/>
      <c r="L33" s="11"/>
      <c r="M33" s="11"/>
      <c r="N33" s="11"/>
      <c r="O33" s="11"/>
      <c r="P33" s="11"/>
    </row>
    <row r="36" spans="10:19" x14ac:dyDescent="0.2">
      <c r="J36" s="11"/>
      <c r="K36" s="11"/>
      <c r="L36" s="11"/>
      <c r="M36" s="11"/>
      <c r="N36" s="11"/>
      <c r="O36" s="11"/>
      <c r="P36" s="11"/>
      <c r="Q36" s="11"/>
      <c r="R36" s="11"/>
      <c r="S36" s="11"/>
    </row>
    <row r="37" spans="10:19" x14ac:dyDescent="0.2"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10:19" x14ac:dyDescent="0.2">
      <c r="J38" s="11"/>
      <c r="K38" s="11"/>
      <c r="L38" s="11"/>
      <c r="M38" s="11"/>
      <c r="N38" s="11"/>
      <c r="O38" s="11"/>
      <c r="P38" s="11"/>
      <c r="Q38" s="11"/>
      <c r="R38" s="11"/>
      <c r="S38" s="11"/>
    </row>
  </sheetData>
  <mergeCells count="19">
    <mergeCell ref="N7:N10"/>
    <mergeCell ref="O7:O10"/>
    <mergeCell ref="P7:P10"/>
    <mergeCell ref="Q7:Q10"/>
    <mergeCell ref="E17:E19"/>
    <mergeCell ref="R7:R10"/>
    <mergeCell ref="S7:S10"/>
    <mergeCell ref="D30:T30"/>
    <mergeCell ref="D7:I11"/>
    <mergeCell ref="K7:K10"/>
    <mergeCell ref="M7:M10"/>
    <mergeCell ref="L7:L10"/>
    <mergeCell ref="E25:Q25"/>
    <mergeCell ref="E26:Q26"/>
    <mergeCell ref="E27:Q27"/>
    <mergeCell ref="E28:Q28"/>
    <mergeCell ref="E29:Q29"/>
    <mergeCell ref="T7:T10"/>
    <mergeCell ref="J7:J10"/>
  </mergeCells>
  <phoneticPr fontId="0" type="noConversion"/>
  <conditionalFormatting sqref="D6">
    <cfRule type="cellIs" dxfId="23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22" priority="3" stopIfTrue="1">
      <formula>#REF!=" ?"</formula>
    </cfRule>
  </conditionalFormatting>
  <conditionalFormatting sqref="G6">
    <cfRule type="expression" dxfId="21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8">
    <tabColor rgb="FFFF0000"/>
    <pageSetUpPr autoPageBreaks="0"/>
  </sheetPr>
  <dimension ref="C1:U48"/>
  <sheetViews>
    <sheetView showGridLines="0" topLeftCell="C3" zoomScale="90" zoomScaleNormal="90" workbookViewId="0">
      <selection activeCell="T16" sqref="T16"/>
    </sheetView>
  </sheetViews>
  <sheetFormatPr defaultColWidth="9.140625" defaultRowHeight="12.75" x14ac:dyDescent="0.2"/>
  <cols>
    <col min="1" max="2" width="0" style="1" hidden="1" customWidth="1"/>
    <col min="3" max="3" width="1.7109375" style="1" customWidth="1"/>
    <col min="4" max="4" width="5.42578125" style="1" customWidth="1"/>
    <col min="5" max="5" width="2.5703125" style="1" customWidth="1"/>
    <col min="6" max="6" width="1.7109375" style="1" customWidth="1"/>
    <col min="7" max="7" width="11.7109375" style="1" customWidth="1"/>
    <col min="8" max="8" width="35.28515625" style="1" customWidth="1"/>
    <col min="9" max="9" width="6.7109375" style="1" customWidth="1"/>
    <col min="10" max="20" width="9.28515625" style="1" customWidth="1"/>
    <col min="21" max="44" width="1.7109375" style="1" customWidth="1"/>
    <col min="45" max="16384" width="9.140625" style="1"/>
  </cols>
  <sheetData>
    <row r="1" spans="3:21" hidden="1" x14ac:dyDescent="0.2"/>
    <row r="2" spans="3:21" hidden="1" x14ac:dyDescent="0.2"/>
    <row r="3" spans="3:21" ht="9" customHeight="1" x14ac:dyDescent="0.2">
      <c r="C3" s="65"/>
    </row>
    <row r="4" spans="3:21" s="2" customFormat="1" ht="15.75" x14ac:dyDescent="0.2">
      <c r="D4" s="3" t="s">
        <v>111</v>
      </c>
      <c r="E4" s="3"/>
      <c r="F4" s="3"/>
      <c r="G4" s="3"/>
      <c r="H4" s="4" t="s">
        <v>112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3:21" s="2" customFormat="1" ht="15.75" x14ac:dyDescent="0.2">
      <c r="D5" s="66" t="s">
        <v>276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spans="3:21" s="6" customFormat="1" ht="18.600000000000001" customHeight="1" thickBot="1" x14ac:dyDescent="0.25">
      <c r="D6" s="68"/>
      <c r="E6" s="69"/>
      <c r="F6" s="69"/>
      <c r="G6" s="69"/>
      <c r="H6" s="69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1" t="s">
        <v>89</v>
      </c>
      <c r="U6" s="7" t="s">
        <v>20</v>
      </c>
    </row>
    <row r="7" spans="3:21" ht="6" customHeight="1" x14ac:dyDescent="0.2">
      <c r="C7" s="72"/>
      <c r="D7" s="582" t="s">
        <v>113</v>
      </c>
      <c r="E7" s="583"/>
      <c r="F7" s="583"/>
      <c r="G7" s="583"/>
      <c r="H7" s="583"/>
      <c r="I7" s="584"/>
      <c r="J7" s="591">
        <v>2011</v>
      </c>
      <c r="K7" s="591">
        <v>2012</v>
      </c>
      <c r="L7" s="591">
        <v>2013</v>
      </c>
      <c r="M7" s="591">
        <v>2014</v>
      </c>
      <c r="N7" s="591">
        <v>2015</v>
      </c>
      <c r="O7" s="591">
        <v>2016</v>
      </c>
      <c r="P7" s="603">
        <v>2017</v>
      </c>
      <c r="Q7" s="609" t="s">
        <v>188</v>
      </c>
      <c r="R7" s="591" t="s">
        <v>187</v>
      </c>
      <c r="S7" s="591" t="s">
        <v>238</v>
      </c>
      <c r="T7" s="598" t="s">
        <v>249</v>
      </c>
      <c r="U7" s="73"/>
    </row>
    <row r="8" spans="3:21" ht="6" customHeight="1" x14ac:dyDescent="0.2">
      <c r="C8" s="72"/>
      <c r="D8" s="585"/>
      <c r="E8" s="586"/>
      <c r="F8" s="586"/>
      <c r="G8" s="586"/>
      <c r="H8" s="586"/>
      <c r="I8" s="587"/>
      <c r="J8" s="592"/>
      <c r="K8" s="592"/>
      <c r="L8" s="592"/>
      <c r="M8" s="592"/>
      <c r="N8" s="592"/>
      <c r="O8" s="592"/>
      <c r="P8" s="604"/>
      <c r="Q8" s="610"/>
      <c r="R8" s="592"/>
      <c r="S8" s="592"/>
      <c r="T8" s="599"/>
      <c r="U8" s="73"/>
    </row>
    <row r="9" spans="3:21" ht="6" customHeight="1" x14ac:dyDescent="0.2">
      <c r="C9" s="72"/>
      <c r="D9" s="585"/>
      <c r="E9" s="586"/>
      <c r="F9" s="586"/>
      <c r="G9" s="586"/>
      <c r="H9" s="586"/>
      <c r="I9" s="587"/>
      <c r="J9" s="592"/>
      <c r="K9" s="592"/>
      <c r="L9" s="592"/>
      <c r="M9" s="592"/>
      <c r="N9" s="592"/>
      <c r="O9" s="592"/>
      <c r="P9" s="604"/>
      <c r="Q9" s="610"/>
      <c r="R9" s="592"/>
      <c r="S9" s="592"/>
      <c r="T9" s="599"/>
      <c r="U9" s="73"/>
    </row>
    <row r="10" spans="3:21" ht="6" customHeight="1" x14ac:dyDescent="0.2">
      <c r="C10" s="72"/>
      <c r="D10" s="585"/>
      <c r="E10" s="586"/>
      <c r="F10" s="586"/>
      <c r="G10" s="586"/>
      <c r="H10" s="586"/>
      <c r="I10" s="587"/>
      <c r="J10" s="592"/>
      <c r="K10" s="592"/>
      <c r="L10" s="592"/>
      <c r="M10" s="592"/>
      <c r="N10" s="592"/>
      <c r="O10" s="592"/>
      <c r="P10" s="604"/>
      <c r="Q10" s="610"/>
      <c r="R10" s="592"/>
      <c r="S10" s="592"/>
      <c r="T10" s="599"/>
      <c r="U10" s="73"/>
    </row>
    <row r="11" spans="3:21" ht="15" customHeight="1" thickBot="1" x14ac:dyDescent="0.25">
      <c r="C11" s="72"/>
      <c r="D11" s="588"/>
      <c r="E11" s="589"/>
      <c r="F11" s="589"/>
      <c r="G11" s="589"/>
      <c r="H11" s="589"/>
      <c r="I11" s="590"/>
      <c r="J11" s="216"/>
      <c r="K11" s="216"/>
      <c r="L11" s="216"/>
      <c r="M11" s="216"/>
      <c r="N11" s="217"/>
      <c r="O11" s="217"/>
      <c r="P11" s="217"/>
      <c r="Q11" s="227"/>
      <c r="R11" s="216"/>
      <c r="S11" s="216"/>
      <c r="T11" s="463"/>
      <c r="U11" s="73"/>
    </row>
    <row r="12" spans="3:21" ht="13.5" thickTop="1" x14ac:dyDescent="0.2">
      <c r="C12" s="81"/>
      <c r="D12" s="157"/>
      <c r="E12" s="631" t="s">
        <v>210</v>
      </c>
      <c r="F12" s="631"/>
      <c r="G12" s="631"/>
      <c r="H12" s="631"/>
      <c r="I12" s="632"/>
      <c r="J12" s="292">
        <f t="shared" ref="J12:M12" si="0">J13+J16</f>
        <v>5088128.125</v>
      </c>
      <c r="K12" s="292">
        <f t="shared" si="0"/>
        <v>5117480.2225799998</v>
      </c>
      <c r="L12" s="292">
        <f t="shared" si="0"/>
        <v>5193374.17</v>
      </c>
      <c r="M12" s="292">
        <f t="shared" si="0"/>
        <v>5335669.3599999994</v>
      </c>
      <c r="N12" s="429">
        <f>N13+N16</f>
        <v>5613875.2699999996</v>
      </c>
      <c r="O12" s="429">
        <f>O13+O16</f>
        <v>5985393.7400000002</v>
      </c>
      <c r="P12" s="429">
        <f t="shared" ref="P12:T12" si="1">P13+P16</f>
        <v>6718192.1400000006</v>
      </c>
      <c r="Q12" s="511">
        <f t="shared" si="1"/>
        <v>7636504.5688800011</v>
      </c>
      <c r="R12" s="292">
        <f t="shared" ref="R12:S12" si="2">R13+R16</f>
        <v>8670424.1018199995</v>
      </c>
      <c r="S12" s="292">
        <f t="shared" si="2"/>
        <v>10347812.034460001</v>
      </c>
      <c r="T12" s="450">
        <f t="shared" si="1"/>
        <v>0</v>
      </c>
      <c r="U12" s="73"/>
    </row>
    <row r="13" spans="3:21" x14ac:dyDescent="0.2">
      <c r="C13" s="14"/>
      <c r="D13" s="635" t="s">
        <v>48</v>
      </c>
      <c r="E13" s="636"/>
      <c r="F13" s="534" t="s">
        <v>114</v>
      </c>
      <c r="G13" s="253"/>
      <c r="H13" s="254"/>
      <c r="I13" s="255"/>
      <c r="J13" s="256">
        <v>4008208</v>
      </c>
      <c r="K13" s="256">
        <v>3984927</v>
      </c>
      <c r="L13" s="256">
        <v>4004119.17</v>
      </c>
      <c r="M13" s="256">
        <v>4093501.36</v>
      </c>
      <c r="N13" s="397">
        <v>4238874.12</v>
      </c>
      <c r="O13" s="397">
        <v>4547489.1100000003</v>
      </c>
      <c r="P13" s="397">
        <v>5126862.33</v>
      </c>
      <c r="Q13" s="257">
        <f>SUM(Q14:Q15)</f>
        <v>5908983.6743800007</v>
      </c>
      <c r="R13" s="256">
        <f>SUM(R14:R15)</f>
        <v>6795485.1649199994</v>
      </c>
      <c r="S13" s="256">
        <f>SUM(S14:S15)</f>
        <v>8172066.0424600001</v>
      </c>
      <c r="T13" s="506">
        <f>SUM(T14:T15)</f>
        <v>0</v>
      </c>
      <c r="U13" s="73"/>
    </row>
    <row r="14" spans="3:21" x14ac:dyDescent="0.2">
      <c r="C14" s="14"/>
      <c r="D14" s="637"/>
      <c r="E14" s="638"/>
      <c r="F14" s="513"/>
      <c r="G14" s="115" t="s">
        <v>207</v>
      </c>
      <c r="H14" s="116"/>
      <c r="I14" s="117"/>
      <c r="J14" s="118"/>
      <c r="K14" s="118"/>
      <c r="L14" s="118"/>
      <c r="M14" s="118"/>
      <c r="N14" s="121"/>
      <c r="O14" s="121"/>
      <c r="P14" s="121"/>
      <c r="Q14" s="119">
        <v>5881931.5643800003</v>
      </c>
      <c r="R14" s="118">
        <v>6769061.5349199995</v>
      </c>
      <c r="S14" s="118">
        <v>8144638.17246</v>
      </c>
      <c r="T14" s="452"/>
      <c r="U14" s="73"/>
    </row>
    <row r="15" spans="3:21" x14ac:dyDescent="0.2">
      <c r="C15" s="14"/>
      <c r="D15" s="637"/>
      <c r="E15" s="638"/>
      <c r="F15" s="517"/>
      <c r="G15" s="517" t="s">
        <v>146</v>
      </c>
      <c r="H15" s="518"/>
      <c r="I15" s="523"/>
      <c r="J15" s="514"/>
      <c r="K15" s="514"/>
      <c r="L15" s="514"/>
      <c r="M15" s="514"/>
      <c r="N15" s="515"/>
      <c r="O15" s="515"/>
      <c r="P15" s="515"/>
      <c r="Q15" s="516">
        <v>27052.11</v>
      </c>
      <c r="R15" s="514">
        <v>26423.63</v>
      </c>
      <c r="S15" s="514">
        <v>27427.87</v>
      </c>
      <c r="T15" s="549"/>
      <c r="U15" s="73"/>
    </row>
    <row r="16" spans="3:21" x14ac:dyDescent="0.2">
      <c r="C16" s="14"/>
      <c r="D16" s="637"/>
      <c r="E16" s="638"/>
      <c r="F16" s="535" t="s">
        <v>209</v>
      </c>
      <c r="G16" s="524"/>
      <c r="H16" s="525"/>
      <c r="I16" s="526"/>
      <c r="J16" s="527">
        <v>1079920.125</v>
      </c>
      <c r="K16" s="527">
        <v>1132553.2225799998</v>
      </c>
      <c r="L16" s="527">
        <v>1189255</v>
      </c>
      <c r="M16" s="527">
        <v>1242168</v>
      </c>
      <c r="N16" s="528">
        <v>1375001.15</v>
      </c>
      <c r="O16" s="528">
        <v>1437904.63</v>
      </c>
      <c r="P16" s="528">
        <v>1591329.81</v>
      </c>
      <c r="Q16" s="532">
        <f>SUM(Q17:Q35)</f>
        <v>1727520.8944999999</v>
      </c>
      <c r="R16" s="527">
        <f>SUM(R17:R35)</f>
        <v>1874938.9368999999</v>
      </c>
      <c r="S16" s="527">
        <f>SUM(S17:S35)</f>
        <v>2175745.9920000001</v>
      </c>
      <c r="T16" s="550">
        <f>SUM(T17:T35)</f>
        <v>0</v>
      </c>
      <c r="U16" s="73"/>
    </row>
    <row r="17" spans="3:20" x14ac:dyDescent="0.2">
      <c r="C17" s="14"/>
      <c r="D17" s="637"/>
      <c r="E17" s="638"/>
      <c r="F17" s="529"/>
      <c r="G17" s="115" t="s">
        <v>189</v>
      </c>
      <c r="H17" s="116"/>
      <c r="I17" s="117"/>
      <c r="J17" s="118"/>
      <c r="K17" s="118"/>
      <c r="L17" s="118"/>
      <c r="M17" s="118"/>
      <c r="N17" s="118"/>
      <c r="O17" s="118"/>
      <c r="P17" s="121"/>
      <c r="Q17" s="119">
        <v>97130.933000000005</v>
      </c>
      <c r="R17" s="118">
        <v>106255.73832999999</v>
      </c>
      <c r="S17" s="118">
        <v>131051.758</v>
      </c>
      <c r="T17" s="452"/>
    </row>
    <row r="18" spans="3:20" x14ac:dyDescent="0.2">
      <c r="C18" s="14"/>
      <c r="D18" s="637"/>
      <c r="E18" s="638"/>
      <c r="F18" s="530"/>
      <c r="G18" s="633" t="s">
        <v>190</v>
      </c>
      <c r="H18" s="633"/>
      <c r="I18" s="88"/>
      <c r="J18" s="89"/>
      <c r="K18" s="89"/>
      <c r="L18" s="89"/>
      <c r="M18" s="89"/>
      <c r="N18" s="89"/>
      <c r="O18" s="89"/>
      <c r="P18" s="123"/>
      <c r="Q18" s="90">
        <v>15040.062</v>
      </c>
      <c r="R18" s="89">
        <v>15724.797</v>
      </c>
      <c r="S18" s="89">
        <v>17318.662</v>
      </c>
      <c r="T18" s="448"/>
    </row>
    <row r="19" spans="3:20" x14ac:dyDescent="0.2">
      <c r="C19" s="14"/>
      <c r="D19" s="637"/>
      <c r="E19" s="638"/>
      <c r="F19" s="530"/>
      <c r="G19" s="86" t="s">
        <v>191</v>
      </c>
      <c r="H19" s="87"/>
      <c r="I19" s="88"/>
      <c r="J19" s="89"/>
      <c r="K19" s="89"/>
      <c r="L19" s="89"/>
      <c r="M19" s="89"/>
      <c r="N19" s="89"/>
      <c r="O19" s="89"/>
      <c r="P19" s="123"/>
      <c r="Q19" s="90">
        <v>385795.62771999999</v>
      </c>
      <c r="R19" s="89">
        <v>428133.24027000001</v>
      </c>
      <c r="S19" s="89">
        <v>497299.45199999999</v>
      </c>
      <c r="T19" s="448"/>
    </row>
    <row r="20" spans="3:20" x14ac:dyDescent="0.2">
      <c r="C20" s="14"/>
      <c r="D20" s="637"/>
      <c r="E20" s="638"/>
      <c r="F20" s="530"/>
      <c r="G20" s="633" t="s">
        <v>192</v>
      </c>
      <c r="H20" s="633"/>
      <c r="I20" s="634"/>
      <c r="J20" s="89"/>
      <c r="K20" s="89"/>
      <c r="L20" s="89"/>
      <c r="M20" s="89"/>
      <c r="N20" s="89"/>
      <c r="O20" s="89"/>
      <c r="P20" s="123"/>
      <c r="Q20" s="90">
        <v>122798.77899999999</v>
      </c>
      <c r="R20" s="89">
        <v>156283.49799999999</v>
      </c>
      <c r="S20" s="89">
        <v>179937.682</v>
      </c>
      <c r="T20" s="448"/>
    </row>
    <row r="21" spans="3:20" x14ac:dyDescent="0.2">
      <c r="C21" s="14"/>
      <c r="D21" s="637"/>
      <c r="E21" s="638"/>
      <c r="F21" s="530"/>
      <c r="G21" s="86" t="s">
        <v>193</v>
      </c>
      <c r="H21" s="87"/>
      <c r="I21" s="88"/>
      <c r="J21" s="89"/>
      <c r="K21" s="89"/>
      <c r="L21" s="89"/>
      <c r="M21" s="89"/>
      <c r="N21" s="89"/>
      <c r="O21" s="89"/>
      <c r="P21" s="123"/>
      <c r="Q21" s="90">
        <v>391182.79499999998</v>
      </c>
      <c r="R21" s="89">
        <v>426819.32</v>
      </c>
      <c r="S21" s="89">
        <v>479278.01299999998</v>
      </c>
      <c r="T21" s="448"/>
    </row>
    <row r="22" spans="3:20" x14ac:dyDescent="0.2">
      <c r="C22" s="14"/>
      <c r="D22" s="637"/>
      <c r="E22" s="638"/>
      <c r="F22" s="530"/>
      <c r="G22" s="86" t="s">
        <v>194</v>
      </c>
      <c r="H22" s="87"/>
      <c r="I22" s="88"/>
      <c r="J22" s="89"/>
      <c r="K22" s="89"/>
      <c r="L22" s="89"/>
      <c r="M22" s="89"/>
      <c r="N22" s="89"/>
      <c r="O22" s="89"/>
      <c r="P22" s="123"/>
      <c r="Q22" s="90">
        <v>137923.87899999999</v>
      </c>
      <c r="R22" s="89">
        <v>142450.49799999999</v>
      </c>
      <c r="S22" s="89">
        <v>171872.587</v>
      </c>
      <c r="T22" s="448"/>
    </row>
    <row r="23" spans="3:20" x14ac:dyDescent="0.2">
      <c r="C23" s="14"/>
      <c r="D23" s="637"/>
      <c r="E23" s="638"/>
      <c r="F23" s="530"/>
      <c r="G23" s="633" t="s">
        <v>195</v>
      </c>
      <c r="H23" s="633"/>
      <c r="I23" s="634"/>
      <c r="J23" s="89"/>
      <c r="K23" s="89"/>
      <c r="L23" s="89"/>
      <c r="M23" s="89"/>
      <c r="N23" s="89"/>
      <c r="O23" s="89"/>
      <c r="P23" s="123"/>
      <c r="Q23" s="90">
        <v>16146.198</v>
      </c>
      <c r="R23" s="89">
        <v>17161.024000000001</v>
      </c>
      <c r="S23" s="89">
        <v>21219.883999999998</v>
      </c>
      <c r="T23" s="448"/>
    </row>
    <row r="24" spans="3:20" x14ac:dyDescent="0.2">
      <c r="C24" s="14"/>
      <c r="D24" s="637"/>
      <c r="E24" s="638"/>
      <c r="F24" s="530"/>
      <c r="G24" s="633" t="s">
        <v>196</v>
      </c>
      <c r="H24" s="633"/>
      <c r="I24" s="634"/>
      <c r="J24" s="89"/>
      <c r="K24" s="89"/>
      <c r="L24" s="89"/>
      <c r="M24" s="89"/>
      <c r="N24" s="89"/>
      <c r="O24" s="89"/>
      <c r="P24" s="123"/>
      <c r="Q24" s="90">
        <v>46267.089</v>
      </c>
      <c r="R24" s="89">
        <v>47717.635999999999</v>
      </c>
      <c r="S24" s="89">
        <v>49484.445</v>
      </c>
      <c r="T24" s="448"/>
    </row>
    <row r="25" spans="3:20" x14ac:dyDescent="0.2">
      <c r="C25" s="14"/>
      <c r="D25" s="637"/>
      <c r="E25" s="638"/>
      <c r="F25" s="530"/>
      <c r="G25" s="86" t="s">
        <v>139</v>
      </c>
      <c r="H25" s="87"/>
      <c r="I25" s="88"/>
      <c r="J25" s="89"/>
      <c r="K25" s="89"/>
      <c r="L25" s="89"/>
      <c r="M25" s="89"/>
      <c r="N25" s="89"/>
      <c r="O25" s="89"/>
      <c r="P25" s="123"/>
      <c r="Q25" s="90">
        <v>41436.175000000003</v>
      </c>
      <c r="R25" s="89">
        <v>47344.76483</v>
      </c>
      <c r="S25" s="89">
        <v>55805.694000000003</v>
      </c>
      <c r="T25" s="448"/>
    </row>
    <row r="26" spans="3:20" x14ac:dyDescent="0.2">
      <c r="C26" s="14"/>
      <c r="D26" s="637"/>
      <c r="E26" s="638"/>
      <c r="F26" s="530"/>
      <c r="G26" s="86" t="s">
        <v>197</v>
      </c>
      <c r="H26" s="87"/>
      <c r="I26" s="88"/>
      <c r="J26" s="89"/>
      <c r="K26" s="89"/>
      <c r="L26" s="89"/>
      <c r="M26" s="89"/>
      <c r="N26" s="89"/>
      <c r="O26" s="89"/>
      <c r="P26" s="123"/>
      <c r="Q26" s="90">
        <v>15953.45853</v>
      </c>
      <c r="R26" s="89">
        <v>17245.990000000002</v>
      </c>
      <c r="S26" s="89">
        <v>18944.495999999999</v>
      </c>
      <c r="T26" s="448"/>
    </row>
    <row r="27" spans="3:20" x14ac:dyDescent="0.2">
      <c r="C27" s="14"/>
      <c r="D27" s="637"/>
      <c r="E27" s="638"/>
      <c r="F27" s="530"/>
      <c r="G27" s="86" t="s">
        <v>198</v>
      </c>
      <c r="H27" s="87"/>
      <c r="I27" s="88"/>
      <c r="J27" s="89"/>
      <c r="K27" s="89"/>
      <c r="L27" s="89"/>
      <c r="M27" s="89"/>
      <c r="N27" s="89"/>
      <c r="O27" s="89"/>
      <c r="P27" s="123"/>
      <c r="Q27" s="90">
        <v>73199.343999999997</v>
      </c>
      <c r="R27" s="89">
        <v>78182.682000000001</v>
      </c>
      <c r="S27" s="89">
        <v>84160.365000000005</v>
      </c>
      <c r="T27" s="448"/>
    </row>
    <row r="28" spans="3:20" x14ac:dyDescent="0.2">
      <c r="C28" s="14"/>
      <c r="D28" s="637"/>
      <c r="E28" s="638"/>
      <c r="F28" s="530"/>
      <c r="G28" s="86" t="s">
        <v>199</v>
      </c>
      <c r="H28" s="87"/>
      <c r="I28" s="88"/>
      <c r="J28" s="89"/>
      <c r="K28" s="89"/>
      <c r="L28" s="89"/>
      <c r="M28" s="89"/>
      <c r="N28" s="89"/>
      <c r="O28" s="89"/>
      <c r="P28" s="123"/>
      <c r="Q28" s="90">
        <v>107478.978</v>
      </c>
      <c r="R28" s="89">
        <v>115803.44899999999</v>
      </c>
      <c r="S28" s="89">
        <v>125969.067</v>
      </c>
      <c r="T28" s="448"/>
    </row>
    <row r="29" spans="3:20" x14ac:dyDescent="0.2">
      <c r="C29" s="14"/>
      <c r="D29" s="637"/>
      <c r="E29" s="638"/>
      <c r="F29" s="530"/>
      <c r="G29" s="86" t="s">
        <v>200</v>
      </c>
      <c r="H29" s="87"/>
      <c r="I29" s="88"/>
      <c r="J29" s="89"/>
      <c r="K29" s="89"/>
      <c r="L29" s="89"/>
      <c r="M29" s="89"/>
      <c r="N29" s="89"/>
      <c r="O29" s="89"/>
      <c r="P29" s="123"/>
      <c r="Q29" s="90">
        <v>6448.7920000000004</v>
      </c>
      <c r="R29" s="89">
        <v>6929.085</v>
      </c>
      <c r="S29" s="89">
        <v>7597.1670000000004</v>
      </c>
      <c r="T29" s="448"/>
    </row>
    <row r="30" spans="3:20" x14ac:dyDescent="0.2">
      <c r="C30" s="14"/>
      <c r="D30" s="637"/>
      <c r="E30" s="638"/>
      <c r="F30" s="530"/>
      <c r="G30" s="86" t="s">
        <v>201</v>
      </c>
      <c r="H30" s="87"/>
      <c r="I30" s="88"/>
      <c r="J30" s="89"/>
      <c r="K30" s="89"/>
      <c r="L30" s="89"/>
      <c r="M30" s="89"/>
      <c r="N30" s="89"/>
      <c r="O30" s="89"/>
      <c r="P30" s="123"/>
      <c r="Q30" s="90">
        <v>12622.974</v>
      </c>
      <c r="R30" s="89">
        <v>14241.588</v>
      </c>
      <c r="S30" s="89">
        <v>18947.588</v>
      </c>
      <c r="T30" s="448"/>
    </row>
    <row r="31" spans="3:20" x14ac:dyDescent="0.2">
      <c r="C31" s="14"/>
      <c r="D31" s="637"/>
      <c r="E31" s="638"/>
      <c r="F31" s="530"/>
      <c r="G31" s="86" t="s">
        <v>202</v>
      </c>
      <c r="H31" s="87"/>
      <c r="I31" s="88"/>
      <c r="J31" s="89"/>
      <c r="K31" s="89"/>
      <c r="L31" s="89"/>
      <c r="M31" s="89"/>
      <c r="N31" s="89"/>
      <c r="O31" s="89"/>
      <c r="P31" s="123"/>
      <c r="Q31" s="90">
        <v>52832.237000000001</v>
      </c>
      <c r="R31" s="89">
        <v>58523.087670000001</v>
      </c>
      <c r="S31" s="89">
        <v>66874.929999999993</v>
      </c>
      <c r="T31" s="448"/>
    </row>
    <row r="32" spans="3:20" x14ac:dyDescent="0.2">
      <c r="C32" s="14"/>
      <c r="D32" s="637"/>
      <c r="E32" s="638"/>
      <c r="F32" s="530"/>
      <c r="G32" s="86" t="s">
        <v>203</v>
      </c>
      <c r="H32" s="87"/>
      <c r="I32" s="88"/>
      <c r="J32" s="89"/>
      <c r="K32" s="89"/>
      <c r="L32" s="89"/>
      <c r="M32" s="89"/>
      <c r="N32" s="89"/>
      <c r="O32" s="89"/>
      <c r="P32" s="123"/>
      <c r="Q32" s="90">
        <v>62546.879249999998</v>
      </c>
      <c r="R32" s="89">
        <v>56944.245999999999</v>
      </c>
      <c r="S32" s="89">
        <v>77149.817999999999</v>
      </c>
      <c r="T32" s="448"/>
    </row>
    <row r="33" spans="3:21" x14ac:dyDescent="0.2">
      <c r="C33" s="14"/>
      <c r="D33" s="637"/>
      <c r="E33" s="638"/>
      <c r="F33" s="530"/>
      <c r="G33" s="86" t="s">
        <v>91</v>
      </c>
      <c r="H33" s="87"/>
      <c r="I33" s="88"/>
      <c r="J33" s="89"/>
      <c r="K33" s="89"/>
      <c r="L33" s="89"/>
      <c r="M33" s="89"/>
      <c r="N33" s="89"/>
      <c r="O33" s="89"/>
      <c r="P33" s="123"/>
      <c r="Q33" s="90">
        <v>19749.494999999999</v>
      </c>
      <c r="R33" s="89">
        <v>22633.384999999998</v>
      </c>
      <c r="S33" s="89">
        <v>28217.511999999999</v>
      </c>
      <c r="T33" s="448"/>
    </row>
    <row r="34" spans="3:21" x14ac:dyDescent="0.2">
      <c r="C34" s="14"/>
      <c r="D34" s="637"/>
      <c r="E34" s="638"/>
      <c r="F34" s="530"/>
      <c r="G34" s="86" t="s">
        <v>204</v>
      </c>
      <c r="H34" s="87"/>
      <c r="I34" s="88"/>
      <c r="J34" s="89"/>
      <c r="K34" s="89"/>
      <c r="L34" s="89"/>
      <c r="M34" s="89"/>
      <c r="N34" s="89"/>
      <c r="O34" s="89"/>
      <c r="P34" s="123"/>
      <c r="Q34" s="90">
        <v>110718.079</v>
      </c>
      <c r="R34" s="89">
        <v>114123.579</v>
      </c>
      <c r="S34" s="89">
        <v>140992.872</v>
      </c>
      <c r="T34" s="448"/>
    </row>
    <row r="35" spans="3:21" ht="15.75" thickBot="1" x14ac:dyDescent="0.25">
      <c r="C35" s="14"/>
      <c r="D35" s="639"/>
      <c r="E35" s="640"/>
      <c r="F35" s="531"/>
      <c r="G35" s="321" t="s">
        <v>205</v>
      </c>
      <c r="H35" s="322"/>
      <c r="I35" s="323"/>
      <c r="J35" s="293"/>
      <c r="K35" s="293"/>
      <c r="L35" s="293"/>
      <c r="M35" s="293"/>
      <c r="N35" s="293"/>
      <c r="O35" s="293"/>
      <c r="P35" s="430"/>
      <c r="Q35" s="533">
        <v>12249.12</v>
      </c>
      <c r="R35" s="293">
        <v>2421.3287999999998</v>
      </c>
      <c r="S35" s="293">
        <v>3624</v>
      </c>
      <c r="T35" s="551"/>
    </row>
    <row r="36" spans="3:21" ht="13.5" x14ac:dyDescent="0.25">
      <c r="C36" s="14"/>
      <c r="D36" s="9" t="s">
        <v>55</v>
      </c>
      <c r="E36" s="519"/>
      <c r="F36" s="520"/>
      <c r="G36" s="520"/>
      <c r="H36" s="521"/>
      <c r="I36" s="520"/>
      <c r="J36" s="522"/>
      <c r="K36" s="522"/>
      <c r="L36" s="522"/>
      <c r="M36" s="522"/>
      <c r="N36" s="522"/>
      <c r="O36" s="522"/>
      <c r="P36" s="102"/>
      <c r="Q36" s="102"/>
      <c r="R36" s="102"/>
      <c r="S36" s="102"/>
      <c r="T36" s="104" t="s">
        <v>115</v>
      </c>
    </row>
    <row r="37" spans="3:21" s="562" customFormat="1" x14ac:dyDescent="0.25">
      <c r="D37" s="9" t="s">
        <v>275</v>
      </c>
      <c r="E37" s="512" t="s">
        <v>208</v>
      </c>
      <c r="F37" s="512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563"/>
      <c r="U37" s="562" t="s">
        <v>20</v>
      </c>
    </row>
    <row r="38" spans="3:21" s="562" customFormat="1" x14ac:dyDescent="0.2">
      <c r="D38" s="512" t="s">
        <v>57</v>
      </c>
      <c r="E38" s="512" t="s">
        <v>206</v>
      </c>
      <c r="F38" s="512"/>
      <c r="G38" s="512"/>
      <c r="H38" s="512"/>
      <c r="I38" s="512"/>
      <c r="J38" s="512"/>
      <c r="K38" s="512"/>
      <c r="L38" s="512"/>
      <c r="M38" s="512"/>
      <c r="N38" s="512"/>
      <c r="O38" s="512"/>
      <c r="P38" s="512"/>
      <c r="Q38" s="512"/>
      <c r="R38" s="512"/>
      <c r="S38" s="512"/>
      <c r="T38" s="512"/>
    </row>
    <row r="39" spans="3:21" ht="13.5" customHeight="1" x14ac:dyDescent="0.2"/>
    <row r="40" spans="3:21" ht="13.5" customHeight="1" x14ac:dyDescent="0.2"/>
    <row r="42" spans="3:21" ht="15" customHeight="1" x14ac:dyDescent="0.2"/>
    <row r="48" spans="3:21" ht="15" customHeight="1" x14ac:dyDescent="0.2"/>
  </sheetData>
  <mergeCells count="18">
    <mergeCell ref="G23:I23"/>
    <mergeCell ref="G24:I24"/>
    <mergeCell ref="D13:E35"/>
    <mergeCell ref="D7:I11"/>
    <mergeCell ref="G18:H18"/>
    <mergeCell ref="G20:I20"/>
    <mergeCell ref="T7:T10"/>
    <mergeCell ref="E12:I12"/>
    <mergeCell ref="J7:J10"/>
    <mergeCell ref="K7:K10"/>
    <mergeCell ref="L7:L10"/>
    <mergeCell ref="N7:N10"/>
    <mergeCell ref="O7:O10"/>
    <mergeCell ref="P7:P10"/>
    <mergeCell ref="Q7:Q10"/>
    <mergeCell ref="M7:M10"/>
    <mergeCell ref="R7:R10"/>
    <mergeCell ref="S7:S10"/>
  </mergeCells>
  <phoneticPr fontId="0" type="noConversion"/>
  <conditionalFormatting sqref="D6">
    <cfRule type="cellIs" dxfId="20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19" priority="3" stopIfTrue="1">
      <formula>#REF!=" ?"</formula>
    </cfRule>
  </conditionalFormatting>
  <conditionalFormatting sqref="G6">
    <cfRule type="expression" dxfId="18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9">
    <pageSetUpPr autoPageBreaks="0"/>
  </sheetPr>
  <dimension ref="D1:Z38"/>
  <sheetViews>
    <sheetView showGridLines="0" topLeftCell="B3" zoomScale="90" zoomScaleNormal="90" workbookViewId="0">
      <selection activeCell="B3" sqref="B3"/>
    </sheetView>
  </sheetViews>
  <sheetFormatPr defaultColWidth="9.140625" defaultRowHeight="12.75" x14ac:dyDescent="0.2"/>
  <cols>
    <col min="1" max="1" width="0" style="1" hidden="1" customWidth="1"/>
    <col min="2" max="2" width="1.5703125" style="1" customWidth="1"/>
    <col min="3" max="3" width="0.42578125" style="1" customWidth="1"/>
    <col min="4" max="4" width="1.42578125" style="1" customWidth="1"/>
    <col min="5" max="5" width="2.85546875" style="1" customWidth="1"/>
    <col min="6" max="6" width="5.85546875" style="1" customWidth="1"/>
    <col min="7" max="7" width="4.42578125" style="1" customWidth="1"/>
    <col min="8" max="8" width="23.42578125" style="1" customWidth="1"/>
    <col min="9" max="10" width="8.42578125" style="1" customWidth="1"/>
    <col min="11" max="20" width="8.140625" style="1" customWidth="1"/>
    <col min="21" max="44" width="1.7109375" style="1" customWidth="1"/>
    <col min="45" max="45" width="18.28515625" style="1" customWidth="1"/>
    <col min="46" max="16384" width="9.140625" style="1"/>
  </cols>
  <sheetData>
    <row r="1" spans="4:26" hidden="1" x14ac:dyDescent="0.2"/>
    <row r="2" spans="4:26" hidden="1" x14ac:dyDescent="0.2"/>
    <row r="3" spans="4:26" ht="9" customHeight="1" x14ac:dyDescent="0.2"/>
    <row r="4" spans="4:26" s="2" customFormat="1" ht="15.75" x14ac:dyDescent="0.2">
      <c r="D4" s="3" t="s">
        <v>116</v>
      </c>
      <c r="E4" s="3"/>
      <c r="F4" s="3"/>
      <c r="G4" s="3"/>
      <c r="H4" s="4" t="s">
        <v>117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4:26" s="2" customFormat="1" ht="15.75" x14ac:dyDescent="0.2">
      <c r="D5" s="294" t="s">
        <v>243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Z5" s="6"/>
    </row>
    <row r="6" spans="4:26" s="6" customFormat="1" ht="21" customHeight="1" thickBot="1" x14ac:dyDescent="0.25">
      <c r="D6" s="68"/>
      <c r="E6" s="69"/>
      <c r="F6" s="69"/>
      <c r="G6" s="69"/>
      <c r="H6" s="69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1"/>
      <c r="U6" s="7" t="s">
        <v>20</v>
      </c>
    </row>
    <row r="7" spans="4:26" ht="6" customHeight="1" x14ac:dyDescent="0.2">
      <c r="D7" s="582"/>
      <c r="E7" s="583"/>
      <c r="F7" s="583"/>
      <c r="G7" s="583"/>
      <c r="H7" s="583"/>
      <c r="I7" s="584"/>
      <c r="J7" s="591">
        <v>2011</v>
      </c>
      <c r="K7" s="591">
        <v>2012</v>
      </c>
      <c r="L7" s="591">
        <v>2013</v>
      </c>
      <c r="M7" s="591">
        <v>2014</v>
      </c>
      <c r="N7" s="591">
        <v>2015</v>
      </c>
      <c r="O7" s="591">
        <v>2016</v>
      </c>
      <c r="P7" s="591">
        <v>2017</v>
      </c>
      <c r="Q7" s="591">
        <v>2018</v>
      </c>
      <c r="R7" s="591">
        <v>2019</v>
      </c>
      <c r="S7" s="591">
        <v>2020</v>
      </c>
      <c r="T7" s="598">
        <v>2021</v>
      </c>
      <c r="U7" s="73"/>
    </row>
    <row r="8" spans="4:26" ht="6" customHeight="1" x14ac:dyDescent="0.2">
      <c r="D8" s="585"/>
      <c r="E8" s="586"/>
      <c r="F8" s="586"/>
      <c r="G8" s="586"/>
      <c r="H8" s="586"/>
      <c r="I8" s="587"/>
      <c r="J8" s="592"/>
      <c r="K8" s="592"/>
      <c r="L8" s="592"/>
      <c r="M8" s="592"/>
      <c r="N8" s="592"/>
      <c r="O8" s="592"/>
      <c r="P8" s="592"/>
      <c r="Q8" s="592"/>
      <c r="R8" s="592"/>
      <c r="S8" s="592"/>
      <c r="T8" s="599"/>
      <c r="U8" s="73"/>
    </row>
    <row r="9" spans="4:26" ht="6" customHeight="1" x14ac:dyDescent="0.2">
      <c r="D9" s="585"/>
      <c r="E9" s="586"/>
      <c r="F9" s="586"/>
      <c r="G9" s="586"/>
      <c r="H9" s="586"/>
      <c r="I9" s="587"/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9"/>
      <c r="U9" s="73"/>
    </row>
    <row r="10" spans="4:26" ht="6" customHeight="1" x14ac:dyDescent="0.2">
      <c r="D10" s="585"/>
      <c r="E10" s="586"/>
      <c r="F10" s="586"/>
      <c r="G10" s="586"/>
      <c r="H10" s="586"/>
      <c r="I10" s="587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9"/>
      <c r="U10" s="73"/>
    </row>
    <row r="11" spans="4:26" ht="15" customHeight="1" thickBot="1" x14ac:dyDescent="0.25">
      <c r="D11" s="588"/>
      <c r="E11" s="589"/>
      <c r="F11" s="589"/>
      <c r="G11" s="589"/>
      <c r="H11" s="589"/>
      <c r="I11" s="590"/>
      <c r="J11" s="216"/>
      <c r="K11" s="216"/>
      <c r="L11" s="216"/>
      <c r="M11" s="216"/>
      <c r="N11" s="216"/>
      <c r="O11" s="217"/>
      <c r="P11" s="217"/>
      <c r="Q11" s="217"/>
      <c r="R11" s="216"/>
      <c r="S11" s="216"/>
      <c r="T11" s="463"/>
      <c r="U11" s="73"/>
    </row>
    <row r="12" spans="4:26" ht="14.25" thickTop="1" thickBot="1" x14ac:dyDescent="0.25">
      <c r="D12" s="295" t="s">
        <v>118</v>
      </c>
      <c r="E12" s="296"/>
      <c r="F12" s="296"/>
      <c r="G12" s="296"/>
      <c r="H12" s="296"/>
      <c r="I12" s="296"/>
      <c r="J12" s="377"/>
      <c r="K12" s="377"/>
      <c r="L12" s="377"/>
      <c r="M12" s="377"/>
      <c r="N12" s="377"/>
      <c r="O12" s="435"/>
      <c r="P12" s="435"/>
      <c r="Q12" s="435"/>
      <c r="R12" s="377"/>
      <c r="S12" s="377"/>
      <c r="T12" s="552"/>
      <c r="U12" s="73"/>
    </row>
    <row r="13" spans="4:26" x14ac:dyDescent="0.2">
      <c r="D13" s="223"/>
      <c r="E13" s="297" t="s">
        <v>119</v>
      </c>
      <c r="F13" s="115"/>
      <c r="G13" s="115"/>
      <c r="H13" s="116"/>
      <c r="I13" s="117"/>
      <c r="J13" s="382">
        <v>269703.20399999956</v>
      </c>
      <c r="K13" s="382">
        <v>268433.18999999831</v>
      </c>
      <c r="L13" s="382">
        <v>269912.45699999778</v>
      </c>
      <c r="M13" s="382">
        <v>272641.52199999907</v>
      </c>
      <c r="N13" s="382">
        <v>274992.8189999985</v>
      </c>
      <c r="O13" s="383">
        <v>277733.97600000002</v>
      </c>
      <c r="P13" s="383">
        <v>286176.73699999996</v>
      </c>
      <c r="Q13" s="383">
        <v>295087.25409999985</v>
      </c>
      <c r="R13" s="382">
        <v>303799.21199999971</v>
      </c>
      <c r="S13" s="382">
        <v>312452.46770000074</v>
      </c>
      <c r="T13" s="553">
        <v>319026.54930000025</v>
      </c>
      <c r="U13" s="73"/>
    </row>
    <row r="14" spans="4:26" x14ac:dyDescent="0.2">
      <c r="D14" s="258"/>
      <c r="E14" s="628" t="s">
        <v>48</v>
      </c>
      <c r="F14" s="86" t="s">
        <v>120</v>
      </c>
      <c r="G14" s="86"/>
      <c r="H14" s="87"/>
      <c r="I14" s="88"/>
      <c r="J14" s="384">
        <v>231528.71599999955</v>
      </c>
      <c r="K14" s="384">
        <v>229787.50299999831</v>
      </c>
      <c r="L14" s="384">
        <v>229649.45899999782</v>
      </c>
      <c r="M14" s="384">
        <v>231920.14099999907</v>
      </c>
      <c r="N14" s="384">
        <v>235149.15399999853</v>
      </c>
      <c r="O14" s="385">
        <v>238449.13399999999</v>
      </c>
      <c r="P14" s="385">
        <v>246237.87899999999</v>
      </c>
      <c r="Q14" s="385">
        <v>253506.63409999985</v>
      </c>
      <c r="R14" s="384">
        <v>260970.80399999971</v>
      </c>
      <c r="S14" s="384">
        <v>269199.33970000071</v>
      </c>
      <c r="T14" s="554">
        <v>275716.22830000025</v>
      </c>
      <c r="U14" s="73"/>
    </row>
    <row r="15" spans="4:26" ht="15" x14ac:dyDescent="0.2">
      <c r="D15" s="126"/>
      <c r="E15" s="643"/>
      <c r="F15" s="128" t="s">
        <v>7</v>
      </c>
      <c r="G15" s="128"/>
      <c r="H15" s="129"/>
      <c r="I15" s="130"/>
      <c r="J15" s="386">
        <v>38174.487999999998</v>
      </c>
      <c r="K15" s="386">
        <v>38645.686999999976</v>
      </c>
      <c r="L15" s="386">
        <v>40262.997999999963</v>
      </c>
      <c r="M15" s="386">
        <v>40721.380999999987</v>
      </c>
      <c r="N15" s="386">
        <v>39843.664999999994</v>
      </c>
      <c r="O15" s="387">
        <v>39284.842000000011</v>
      </c>
      <c r="P15" s="387">
        <v>39938.858</v>
      </c>
      <c r="Q15" s="387">
        <v>41580.619999999995</v>
      </c>
      <c r="R15" s="386">
        <v>42828.407999999967</v>
      </c>
      <c r="S15" s="386">
        <v>43253.128000000004</v>
      </c>
      <c r="T15" s="555">
        <v>43310.320999999996</v>
      </c>
      <c r="U15" s="73"/>
    </row>
    <row r="16" spans="4:26" ht="15" x14ac:dyDescent="0.2">
      <c r="D16" s="298"/>
      <c r="E16" s="299" t="s">
        <v>8</v>
      </c>
      <c r="F16" s="299"/>
      <c r="G16" s="299"/>
      <c r="H16" s="300"/>
      <c r="I16" s="301"/>
      <c r="J16" s="388">
        <v>1029.5630000000001</v>
      </c>
      <c r="K16" s="388">
        <v>851.76400000000001</v>
      </c>
      <c r="L16" s="388">
        <v>800.07599999999991</v>
      </c>
      <c r="M16" s="388">
        <v>796.4</v>
      </c>
      <c r="N16" s="388">
        <v>745.46900000000005</v>
      </c>
      <c r="O16" s="389">
        <v>745.54700000000003</v>
      </c>
      <c r="P16" s="389">
        <v>871.64399999999989</v>
      </c>
      <c r="Q16" s="389">
        <v>982.76499999999999</v>
      </c>
      <c r="R16" s="388">
        <v>988.98500000000001</v>
      </c>
      <c r="S16" s="388">
        <v>921.20100000000002</v>
      </c>
      <c r="T16" s="556">
        <v>916.3420000000001</v>
      </c>
      <c r="U16" s="73"/>
    </row>
    <row r="17" spans="4:21" ht="15" x14ac:dyDescent="0.2">
      <c r="D17" s="113"/>
      <c r="E17" s="628" t="s">
        <v>48</v>
      </c>
      <c r="F17" s="114" t="s">
        <v>9</v>
      </c>
      <c r="G17" s="115"/>
      <c r="H17" s="116"/>
      <c r="I17" s="302"/>
      <c r="J17" s="390">
        <v>1004.671</v>
      </c>
      <c r="K17" s="390">
        <v>832.17399999999998</v>
      </c>
      <c r="L17" s="390">
        <v>785.40700000000004</v>
      </c>
      <c r="M17" s="390">
        <v>784.923</v>
      </c>
      <c r="N17" s="390">
        <v>734.07800000000009</v>
      </c>
      <c r="O17" s="391">
        <v>736.46499999999992</v>
      </c>
      <c r="P17" s="391">
        <v>864.55599999999993</v>
      </c>
      <c r="Q17" s="391">
        <v>973.90899999999999</v>
      </c>
      <c r="R17" s="390">
        <v>977.63700000000006</v>
      </c>
      <c r="S17" s="390">
        <v>909.03899999999999</v>
      </c>
      <c r="T17" s="557">
        <v>906.05500000000006</v>
      </c>
      <c r="U17" s="73"/>
    </row>
    <row r="18" spans="4:21" ht="15" x14ac:dyDescent="0.2">
      <c r="D18" s="126"/>
      <c r="E18" s="643"/>
      <c r="F18" s="127" t="s">
        <v>10</v>
      </c>
      <c r="G18" s="128"/>
      <c r="H18" s="129"/>
      <c r="I18" s="303"/>
      <c r="J18" s="392">
        <v>24.891999999999999</v>
      </c>
      <c r="K18" s="392">
        <v>19.59</v>
      </c>
      <c r="L18" s="392">
        <v>14.669</v>
      </c>
      <c r="M18" s="392">
        <v>11.483000000000001</v>
      </c>
      <c r="N18" s="392">
        <v>11.391</v>
      </c>
      <c r="O18" s="393">
        <v>9.0820000000000007</v>
      </c>
      <c r="P18" s="393">
        <v>7.0880000000000001</v>
      </c>
      <c r="Q18" s="393">
        <v>8.8559999999999999</v>
      </c>
      <c r="R18" s="392">
        <v>11.348000000000001</v>
      </c>
      <c r="S18" s="392">
        <v>12.162000000000001</v>
      </c>
      <c r="T18" s="558">
        <v>10.287000000000001</v>
      </c>
      <c r="U18" s="73"/>
    </row>
    <row r="19" spans="4:21" ht="15.75" thickBot="1" x14ac:dyDescent="0.25">
      <c r="D19" s="304"/>
      <c r="E19" s="96" t="s">
        <v>11</v>
      </c>
      <c r="F19" s="96"/>
      <c r="G19" s="96"/>
      <c r="H19" s="305"/>
      <c r="I19" s="306"/>
      <c r="J19" s="394">
        <v>92</v>
      </c>
      <c r="K19" s="394">
        <v>91.44</v>
      </c>
      <c r="L19" s="394">
        <v>91.974999999999994</v>
      </c>
      <c r="M19" s="394">
        <v>94</v>
      </c>
      <c r="N19" s="394">
        <v>95.912999999999997</v>
      </c>
      <c r="O19" s="395">
        <v>96</v>
      </c>
      <c r="P19" s="395">
        <v>125</v>
      </c>
      <c r="Q19" s="395">
        <v>129.40299999999999</v>
      </c>
      <c r="R19" s="394">
        <v>126</v>
      </c>
      <c r="S19" s="394">
        <v>125</v>
      </c>
      <c r="T19" s="559">
        <v>123.057</v>
      </c>
      <c r="U19" s="73"/>
    </row>
    <row r="20" spans="4:21" ht="13.5" x14ac:dyDescent="0.25">
      <c r="D20" s="102" t="s">
        <v>55</v>
      </c>
      <c r="E20" s="103"/>
      <c r="F20" s="103"/>
      <c r="G20" s="103"/>
      <c r="H20" s="103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4" t="s">
        <v>154</v>
      </c>
    </row>
    <row r="21" spans="4:21" s="561" customFormat="1" ht="13.5" x14ac:dyDescent="0.25">
      <c r="D21" s="560" t="s">
        <v>46</v>
      </c>
      <c r="E21" s="644" t="s">
        <v>121</v>
      </c>
      <c r="F21" s="644"/>
      <c r="G21" s="644"/>
      <c r="H21" s="644"/>
      <c r="I21" s="644"/>
      <c r="J21" s="644"/>
      <c r="K21" s="644"/>
      <c r="L21" s="644"/>
      <c r="M21" s="644"/>
      <c r="N21" s="644"/>
      <c r="O21" s="644"/>
      <c r="P21" s="644"/>
      <c r="Q21" s="644"/>
      <c r="R21" s="644"/>
      <c r="S21" s="644"/>
      <c r="T21" s="644"/>
    </row>
    <row r="22" spans="4:21" s="561" customFormat="1" ht="13.5" customHeight="1" x14ac:dyDescent="0.25">
      <c r="D22" s="560" t="s">
        <v>56</v>
      </c>
      <c r="E22" s="641" t="s">
        <v>122</v>
      </c>
      <c r="F22" s="642"/>
      <c r="G22" s="642"/>
      <c r="H22" s="642"/>
      <c r="I22" s="642"/>
      <c r="J22" s="642"/>
      <c r="K22" s="642"/>
      <c r="L22" s="642"/>
      <c r="M22" s="642"/>
      <c r="N22" s="642"/>
      <c r="O22" s="642"/>
      <c r="P22" s="642"/>
      <c r="Q22" s="642"/>
      <c r="R22" s="642"/>
      <c r="S22" s="642"/>
      <c r="T22" s="642"/>
    </row>
    <row r="23" spans="4:21" s="561" customFormat="1" ht="13.5" x14ac:dyDescent="0.25">
      <c r="D23" s="560" t="s">
        <v>57</v>
      </c>
      <c r="E23" s="308" t="s">
        <v>123</v>
      </c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</row>
    <row r="24" spans="4:21" s="561" customFormat="1" ht="13.5" x14ac:dyDescent="0.25">
      <c r="D24" s="560" t="s">
        <v>96</v>
      </c>
      <c r="E24" s="308" t="s">
        <v>124</v>
      </c>
      <c r="F24" s="309"/>
      <c r="G24" s="309"/>
      <c r="H24" s="309"/>
      <c r="I24" s="309"/>
      <c r="J24"/>
      <c r="K24"/>
      <c r="L24"/>
      <c r="M24"/>
      <c r="N24"/>
      <c r="O24"/>
      <c r="P24"/>
      <c r="Q24"/>
      <c r="R24"/>
      <c r="S24"/>
      <c r="T24"/>
    </row>
    <row r="25" spans="4:21" x14ac:dyDescent="0.2">
      <c r="J25" s="261"/>
      <c r="K25" s="261"/>
      <c r="L25" s="261"/>
      <c r="M25" s="261"/>
      <c r="N25" s="261"/>
      <c r="O25" s="261"/>
      <c r="P25" s="261"/>
      <c r="Q25" s="261"/>
      <c r="R25" s="261"/>
      <c r="S25" s="261"/>
      <c r="T25" s="261"/>
    </row>
    <row r="26" spans="4:21" x14ac:dyDescent="0.2">
      <c r="J26" s="261"/>
      <c r="K26" s="261"/>
      <c r="L26" s="261"/>
      <c r="M26" s="261"/>
      <c r="N26" s="261"/>
      <c r="O26" s="261"/>
      <c r="P26" s="261"/>
      <c r="Q26" s="261"/>
      <c r="R26" s="261"/>
      <c r="S26" s="261"/>
      <c r="T26" s="261"/>
    </row>
    <row r="27" spans="4:21" x14ac:dyDescent="0.2">
      <c r="J27" s="261"/>
      <c r="K27" s="261"/>
      <c r="L27" s="261"/>
      <c r="M27" s="261"/>
      <c r="N27" s="261"/>
      <c r="O27" s="261"/>
      <c r="P27" s="261"/>
      <c r="Q27" s="261"/>
      <c r="R27" s="261"/>
      <c r="S27" s="261"/>
      <c r="T27" s="261"/>
    </row>
    <row r="28" spans="4:21" ht="12.75" customHeight="1" x14ac:dyDescent="0.2">
      <c r="T28" s="261"/>
    </row>
    <row r="30" spans="4:21" ht="12.75" customHeight="1" x14ac:dyDescent="0.2"/>
    <row r="31" spans="4:21" ht="12.75" customHeight="1" x14ac:dyDescent="0.2">
      <c r="T31" s="261"/>
    </row>
    <row r="35" ht="12.75" customHeight="1" x14ac:dyDescent="0.2"/>
    <row r="38" ht="12.75" customHeight="1" x14ac:dyDescent="0.2"/>
  </sheetData>
  <mergeCells count="16">
    <mergeCell ref="L7:L10"/>
    <mergeCell ref="S7:S10"/>
    <mergeCell ref="E22:T22"/>
    <mergeCell ref="E17:E18"/>
    <mergeCell ref="E21:T21"/>
    <mergeCell ref="E14:E15"/>
    <mergeCell ref="D7:I11"/>
    <mergeCell ref="K7:K10"/>
    <mergeCell ref="J7:J10"/>
    <mergeCell ref="T7:T10"/>
    <mergeCell ref="O7:O10"/>
    <mergeCell ref="R7:R10"/>
    <mergeCell ref="Q7:Q10"/>
    <mergeCell ref="P7:P10"/>
    <mergeCell ref="N7:N10"/>
    <mergeCell ref="M7:M10"/>
  </mergeCells>
  <phoneticPr fontId="0" type="noConversion"/>
  <conditionalFormatting sqref="D6">
    <cfRule type="cellIs" dxfId="17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16" priority="3" stopIfTrue="1">
      <formula>#REF!=" ?"</formula>
    </cfRule>
  </conditionalFormatting>
  <conditionalFormatting sqref="G6">
    <cfRule type="expression" dxfId="15" priority="1" stopIfTrue="1">
      <formula>U6=" "</formula>
    </cfRule>
  </conditionalFormatting>
  <printOptions horizontalCentered="1"/>
  <pageMargins left="0.6" right="0.45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0">
    <pageSetUpPr autoPageBreaks="0"/>
  </sheetPr>
  <dimension ref="C1:U56"/>
  <sheetViews>
    <sheetView showGridLines="0" showOutlineSymbols="0" topLeftCell="C3" zoomScale="90" zoomScaleNormal="90" workbookViewId="0">
      <selection activeCell="B3" sqref="B3"/>
    </sheetView>
  </sheetViews>
  <sheetFormatPr defaultColWidth="9.140625" defaultRowHeight="12.75" x14ac:dyDescent="0.2"/>
  <cols>
    <col min="1" max="2" width="0" style="1" hidden="1" customWidth="1"/>
    <col min="3" max="3" width="1.7109375" style="1" customWidth="1"/>
    <col min="4" max="4" width="1.140625" style="1" customWidth="1"/>
    <col min="5" max="5" width="2.140625" style="1" customWidth="1"/>
    <col min="6" max="6" width="1.7109375" style="1" customWidth="1"/>
    <col min="7" max="7" width="15.28515625" style="1" customWidth="1"/>
    <col min="8" max="8" width="16.85546875" style="1" customWidth="1"/>
    <col min="9" max="9" width="3.85546875" style="1" customWidth="1"/>
    <col min="10" max="20" width="9.28515625" style="1" customWidth="1"/>
    <col min="21" max="44" width="1.7109375" style="1" customWidth="1"/>
    <col min="45" max="16384" width="9.140625" style="1"/>
  </cols>
  <sheetData>
    <row r="1" spans="3:21" hidden="1" x14ac:dyDescent="0.2"/>
    <row r="2" spans="3:21" hidden="1" x14ac:dyDescent="0.2"/>
    <row r="4" spans="3:21" s="2" customFormat="1" ht="15.75" x14ac:dyDescent="0.2">
      <c r="D4" s="440" t="s">
        <v>125</v>
      </c>
      <c r="E4" s="3"/>
      <c r="F4" s="3"/>
      <c r="G4" s="3"/>
      <c r="H4" s="4" t="s">
        <v>126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3:21" s="2" customFormat="1" ht="15.75" x14ac:dyDescent="0.2">
      <c r="D5" s="10" t="s">
        <v>243</v>
      </c>
      <c r="E5" s="3"/>
      <c r="F5" s="3"/>
      <c r="G5" s="3"/>
      <c r="H5" s="4"/>
      <c r="I5" s="5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3:21" s="6" customFormat="1" ht="21" customHeight="1" thickBot="1" x14ac:dyDescent="0.25">
      <c r="D6" s="68" t="s">
        <v>127</v>
      </c>
      <c r="E6" s="69"/>
      <c r="F6" s="69"/>
      <c r="G6" s="69"/>
      <c r="H6" s="69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1"/>
      <c r="U6" s="7" t="s">
        <v>20</v>
      </c>
    </row>
    <row r="7" spans="3:21" ht="6" customHeight="1" x14ac:dyDescent="0.2">
      <c r="C7" s="72"/>
      <c r="D7" s="582"/>
      <c r="E7" s="583"/>
      <c r="F7" s="583"/>
      <c r="G7" s="583"/>
      <c r="H7" s="583"/>
      <c r="I7" s="584"/>
      <c r="J7" s="603">
        <v>2011</v>
      </c>
      <c r="K7" s="591">
        <v>2012</v>
      </c>
      <c r="L7" s="591">
        <v>2013</v>
      </c>
      <c r="M7" s="591">
        <v>2014</v>
      </c>
      <c r="N7" s="591">
        <v>2015</v>
      </c>
      <c r="O7" s="591">
        <v>2016</v>
      </c>
      <c r="P7" s="591">
        <v>2017</v>
      </c>
      <c r="Q7" s="591">
        <v>2018</v>
      </c>
      <c r="R7" s="591">
        <v>2019</v>
      </c>
      <c r="S7" s="591">
        <v>2020</v>
      </c>
      <c r="T7" s="598">
        <v>2021</v>
      </c>
      <c r="U7" s="73"/>
    </row>
    <row r="8" spans="3:21" ht="6" customHeight="1" x14ac:dyDescent="0.2">
      <c r="C8" s="72"/>
      <c r="D8" s="585"/>
      <c r="E8" s="586"/>
      <c r="F8" s="586"/>
      <c r="G8" s="586"/>
      <c r="H8" s="586"/>
      <c r="I8" s="587"/>
      <c r="J8" s="604"/>
      <c r="K8" s="592"/>
      <c r="L8" s="592"/>
      <c r="M8" s="592"/>
      <c r="N8" s="592"/>
      <c r="O8" s="592"/>
      <c r="P8" s="592"/>
      <c r="Q8" s="592"/>
      <c r="R8" s="592"/>
      <c r="S8" s="592"/>
      <c r="T8" s="599"/>
      <c r="U8" s="73"/>
    </row>
    <row r="9" spans="3:21" ht="6" customHeight="1" x14ac:dyDescent="0.2">
      <c r="C9" s="72"/>
      <c r="D9" s="585"/>
      <c r="E9" s="586"/>
      <c r="F9" s="586"/>
      <c r="G9" s="586"/>
      <c r="H9" s="586"/>
      <c r="I9" s="587"/>
      <c r="J9" s="604"/>
      <c r="K9" s="592"/>
      <c r="L9" s="592"/>
      <c r="M9" s="592"/>
      <c r="N9" s="592"/>
      <c r="O9" s="592"/>
      <c r="P9" s="592"/>
      <c r="Q9" s="592"/>
      <c r="R9" s="592"/>
      <c r="S9" s="592"/>
      <c r="T9" s="599"/>
      <c r="U9" s="73"/>
    </row>
    <row r="10" spans="3:21" ht="6" customHeight="1" x14ac:dyDescent="0.2">
      <c r="C10" s="72"/>
      <c r="D10" s="585"/>
      <c r="E10" s="586"/>
      <c r="F10" s="586"/>
      <c r="G10" s="586"/>
      <c r="H10" s="586"/>
      <c r="I10" s="587"/>
      <c r="J10" s="604"/>
      <c r="K10" s="592"/>
      <c r="L10" s="592"/>
      <c r="M10" s="592"/>
      <c r="N10" s="592"/>
      <c r="O10" s="592"/>
      <c r="P10" s="592"/>
      <c r="Q10" s="592"/>
      <c r="R10" s="592"/>
      <c r="S10" s="592"/>
      <c r="T10" s="599"/>
      <c r="U10" s="73"/>
    </row>
    <row r="11" spans="3:21" ht="15.75" thickBot="1" x14ac:dyDescent="0.25">
      <c r="C11" s="72"/>
      <c r="D11" s="585"/>
      <c r="E11" s="586"/>
      <c r="F11" s="586"/>
      <c r="G11" s="586"/>
      <c r="H11" s="586"/>
      <c r="I11" s="587"/>
      <c r="J11" s="152" t="s">
        <v>128</v>
      </c>
      <c r="K11" s="75" t="s">
        <v>128</v>
      </c>
      <c r="L11" s="75" t="s">
        <v>128</v>
      </c>
      <c r="M11" s="75" t="s">
        <v>128</v>
      </c>
      <c r="N11" s="216" t="s">
        <v>128</v>
      </c>
      <c r="O11" s="217" t="s">
        <v>128</v>
      </c>
      <c r="P11" s="217" t="s">
        <v>128</v>
      </c>
      <c r="Q11" s="217" t="s">
        <v>128</v>
      </c>
      <c r="R11" s="216" t="s">
        <v>128</v>
      </c>
      <c r="S11" s="216" t="s">
        <v>128</v>
      </c>
      <c r="T11" s="463" t="s">
        <v>128</v>
      </c>
      <c r="U11" s="73"/>
    </row>
    <row r="12" spans="3:21" ht="16.5" thickTop="1" thickBot="1" x14ac:dyDescent="0.25">
      <c r="C12" s="72"/>
      <c r="D12" s="295" t="s">
        <v>118</v>
      </c>
      <c r="E12" s="310"/>
      <c r="F12" s="310"/>
      <c r="G12" s="310"/>
      <c r="H12" s="310"/>
      <c r="I12" s="310"/>
      <c r="J12" s="311"/>
      <c r="K12" s="404"/>
      <c r="L12" s="404"/>
      <c r="M12" s="407"/>
      <c r="N12" s="404"/>
      <c r="O12" s="432"/>
      <c r="P12" s="432"/>
      <c r="Q12" s="432"/>
      <c r="R12" s="404"/>
      <c r="S12" s="404"/>
      <c r="T12" s="564"/>
      <c r="U12" s="73"/>
    </row>
    <row r="13" spans="3:21" ht="13.5" thickBot="1" x14ac:dyDescent="0.25">
      <c r="C13" s="72"/>
      <c r="D13" s="312" t="s">
        <v>129</v>
      </c>
      <c r="E13" s="313"/>
      <c r="F13" s="313"/>
      <c r="G13" s="313"/>
      <c r="H13" s="313"/>
      <c r="I13" s="313"/>
      <c r="J13" s="204"/>
      <c r="K13" s="405"/>
      <c r="L13" s="405"/>
      <c r="M13" s="408"/>
      <c r="N13" s="405"/>
      <c r="O13" s="433"/>
      <c r="P13" s="433"/>
      <c r="Q13" s="433"/>
      <c r="R13" s="405"/>
      <c r="S13" s="405"/>
      <c r="T13" s="565"/>
      <c r="U13" s="73"/>
    </row>
    <row r="14" spans="3:21" ht="15" x14ac:dyDescent="0.2">
      <c r="C14" s="81"/>
      <c r="D14" s="314"/>
      <c r="E14" s="315" t="s">
        <v>12</v>
      </c>
      <c r="F14" s="315"/>
      <c r="G14" s="315"/>
      <c r="H14" s="316"/>
      <c r="I14" s="317"/>
      <c r="J14" s="371">
        <v>24455</v>
      </c>
      <c r="K14" s="318">
        <v>25067</v>
      </c>
      <c r="L14" s="318">
        <v>25035</v>
      </c>
      <c r="M14" s="409">
        <v>25768</v>
      </c>
      <c r="N14" s="318">
        <v>26591</v>
      </c>
      <c r="O14" s="319">
        <v>27575</v>
      </c>
      <c r="P14" s="319">
        <v>29504</v>
      </c>
      <c r="Q14" s="319">
        <v>31885</v>
      </c>
      <c r="R14" s="318">
        <v>34125</v>
      </c>
      <c r="S14" s="318">
        <v>35611</v>
      </c>
      <c r="T14" s="566">
        <v>37839</v>
      </c>
      <c r="U14" s="73"/>
    </row>
    <row r="15" spans="3:21" ht="15.75" thickBot="1" x14ac:dyDescent="0.25">
      <c r="C15" s="81"/>
      <c r="D15" s="320"/>
      <c r="E15" s="321" t="s">
        <v>13</v>
      </c>
      <c r="F15" s="321"/>
      <c r="G15" s="321"/>
      <c r="H15" s="322"/>
      <c r="I15" s="323"/>
      <c r="J15" s="372">
        <v>24469</v>
      </c>
      <c r="K15" s="324">
        <v>25037</v>
      </c>
      <c r="L15" s="324">
        <v>25255</v>
      </c>
      <c r="M15" s="410">
        <v>25863</v>
      </c>
      <c r="N15" s="324">
        <v>26807</v>
      </c>
      <c r="O15" s="325">
        <v>28076</v>
      </c>
      <c r="P15" s="325" t="s">
        <v>103</v>
      </c>
      <c r="Q15" s="325" t="s">
        <v>103</v>
      </c>
      <c r="R15" s="324" t="s">
        <v>103</v>
      </c>
      <c r="S15" s="324" t="s">
        <v>103</v>
      </c>
      <c r="T15" s="567" t="s">
        <v>103</v>
      </c>
      <c r="U15" s="73"/>
    </row>
    <row r="16" spans="3:21" x14ac:dyDescent="0.2">
      <c r="C16" s="81"/>
      <c r="D16" s="223"/>
      <c r="E16" s="297" t="s">
        <v>119</v>
      </c>
      <c r="F16" s="115"/>
      <c r="G16" s="115"/>
      <c r="H16" s="116"/>
      <c r="I16" s="117"/>
      <c r="J16" s="371">
        <v>23577.792782110893</v>
      </c>
      <c r="K16" s="318">
        <v>24248.108190657742</v>
      </c>
      <c r="L16" s="318">
        <v>24628.197494913704</v>
      </c>
      <c r="M16" s="409">
        <v>25039.641679193752</v>
      </c>
      <c r="N16" s="318">
        <v>25475.558644800079</v>
      </c>
      <c r="O16" s="319">
        <v>25562.789158896503</v>
      </c>
      <c r="P16" s="319">
        <v>28343.606212944302</v>
      </c>
      <c r="Q16" s="319">
        <v>31370.658287130285</v>
      </c>
      <c r="R16" s="318">
        <v>35313.131442553182</v>
      </c>
      <c r="S16" s="318">
        <v>38259.377591882956</v>
      </c>
      <c r="T16" s="566">
        <v>40872.882004473802</v>
      </c>
      <c r="U16" s="73"/>
    </row>
    <row r="17" spans="3:21" x14ac:dyDescent="0.2">
      <c r="C17" s="81"/>
      <c r="D17" s="258"/>
      <c r="E17" s="628" t="s">
        <v>48</v>
      </c>
      <c r="F17" s="86" t="s">
        <v>120</v>
      </c>
      <c r="G17" s="86"/>
      <c r="H17" s="87"/>
      <c r="I17" s="88"/>
      <c r="J17" s="284">
        <v>22059.45330520779</v>
      </c>
      <c r="K17" s="278">
        <v>22600.393453874563</v>
      </c>
      <c r="L17" s="278">
        <v>22736.160423889331</v>
      </c>
      <c r="M17" s="280">
        <v>23105.298815983475</v>
      </c>
      <c r="N17" s="278">
        <v>23637.347321692072</v>
      </c>
      <c r="O17" s="279">
        <v>24814.030370938573</v>
      </c>
      <c r="P17" s="279">
        <v>26608.581841436888</v>
      </c>
      <c r="Q17" s="279">
        <v>29476</v>
      </c>
      <c r="R17" s="278">
        <v>33529.755754785801</v>
      </c>
      <c r="S17" s="278">
        <v>36857.887269735802</v>
      </c>
      <c r="T17" s="546">
        <v>39591.418094570479</v>
      </c>
      <c r="U17" s="73"/>
    </row>
    <row r="18" spans="3:21" ht="15" x14ac:dyDescent="0.2">
      <c r="C18" s="81"/>
      <c r="D18" s="126"/>
      <c r="E18" s="646"/>
      <c r="F18" s="128" t="s">
        <v>7</v>
      </c>
      <c r="G18" s="128"/>
      <c r="H18" s="129"/>
      <c r="I18" s="130"/>
      <c r="J18" s="283">
        <v>32786.539459721527</v>
      </c>
      <c r="K18" s="270">
        <v>34045.430593587327</v>
      </c>
      <c r="L18" s="270">
        <v>35419.874999124579</v>
      </c>
      <c r="M18" s="272">
        <v>36056.28842744798</v>
      </c>
      <c r="N18" s="270">
        <v>36324.305553551218</v>
      </c>
      <c r="O18" s="271">
        <v>36821.266196005054</v>
      </c>
      <c r="P18" s="271">
        <v>39040.686979288279</v>
      </c>
      <c r="Q18" s="271">
        <v>42921.621923629071</v>
      </c>
      <c r="R18" s="270">
        <v>46179.960465726399</v>
      </c>
      <c r="S18" s="270">
        <v>46981.989961512139</v>
      </c>
      <c r="T18" s="544">
        <v>49030.761876597491</v>
      </c>
      <c r="U18" s="73"/>
    </row>
    <row r="19" spans="3:21" ht="15" x14ac:dyDescent="0.2">
      <c r="C19" s="81"/>
      <c r="D19" s="298"/>
      <c r="E19" s="299" t="s">
        <v>8</v>
      </c>
      <c r="F19" s="299"/>
      <c r="G19" s="299"/>
      <c r="H19" s="300"/>
      <c r="I19" s="301"/>
      <c r="J19" s="373">
        <v>27945.579985553733</v>
      </c>
      <c r="K19" s="326">
        <v>28669.569661705984</v>
      </c>
      <c r="L19" s="326">
        <v>29100.919891776954</v>
      </c>
      <c r="M19" s="411">
        <v>29353.228486522687</v>
      </c>
      <c r="N19" s="326">
        <v>29717.322584842561</v>
      </c>
      <c r="O19" s="327">
        <v>29779.406484992447</v>
      </c>
      <c r="P19" s="327">
        <v>33228.463684715301</v>
      </c>
      <c r="Q19" s="327">
        <v>36518.355778509278</v>
      </c>
      <c r="R19" s="326">
        <v>38657.105770057176</v>
      </c>
      <c r="S19" s="326">
        <v>41919.293762526671</v>
      </c>
      <c r="T19" s="568">
        <v>42961.901506206203</v>
      </c>
      <c r="U19" s="73"/>
    </row>
    <row r="20" spans="3:21" x14ac:dyDescent="0.2">
      <c r="C20" s="81"/>
      <c r="D20" s="258"/>
      <c r="E20" s="628" t="s">
        <v>48</v>
      </c>
      <c r="F20" s="114" t="s">
        <v>130</v>
      </c>
      <c r="G20" s="115"/>
      <c r="H20" s="116"/>
      <c r="I20" s="302"/>
      <c r="J20" s="374">
        <v>27889.555303842415</v>
      </c>
      <c r="K20" s="328">
        <v>28614.727308631773</v>
      </c>
      <c r="L20" s="328">
        <v>29043.746745318029</v>
      </c>
      <c r="M20" s="412">
        <v>29271.619955078397</v>
      </c>
      <c r="N20" s="328">
        <v>29743.058185460759</v>
      </c>
      <c r="O20" s="329">
        <v>29675.808762127188</v>
      </c>
      <c r="P20" s="329">
        <v>33200.394190775383</v>
      </c>
      <c r="Q20" s="329">
        <v>36472.475696736896</v>
      </c>
      <c r="R20" s="328">
        <v>38636.778272508098</v>
      </c>
      <c r="S20" s="328">
        <v>41934.996921657556</v>
      </c>
      <c r="T20" s="569">
        <v>43023.194324112039</v>
      </c>
      <c r="U20" s="73"/>
    </row>
    <row r="21" spans="3:21" ht="15" x14ac:dyDescent="0.2">
      <c r="C21" s="81"/>
      <c r="D21" s="126"/>
      <c r="E21" s="646"/>
      <c r="F21" s="127" t="s">
        <v>10</v>
      </c>
      <c r="G21" s="128"/>
      <c r="H21" s="129"/>
      <c r="I21" s="303"/>
      <c r="J21" s="375">
        <v>30206.803390647601</v>
      </c>
      <c r="K21" s="331">
        <v>30999.247064828993</v>
      </c>
      <c r="L21" s="331">
        <v>32162.082168745881</v>
      </c>
      <c r="M21" s="330">
        <v>34916.260268803155</v>
      </c>
      <c r="N21" s="330">
        <v>28058.825681093262</v>
      </c>
      <c r="O21" s="331">
        <v>38180.209939073618</v>
      </c>
      <c r="P21" s="331">
        <v>36652.229119638832</v>
      </c>
      <c r="Q21" s="331">
        <v>41563.86442336646</v>
      </c>
      <c r="R21" s="330">
        <v>40408.331864645756</v>
      </c>
      <c r="S21" s="330">
        <v>40745.573644685624</v>
      </c>
      <c r="T21" s="570">
        <v>37563.37286542885</v>
      </c>
      <c r="U21" s="73"/>
    </row>
    <row r="22" spans="3:21" ht="15.75" thickBot="1" x14ac:dyDescent="0.25">
      <c r="C22" s="81"/>
      <c r="D22" s="332"/>
      <c r="E22" s="96" t="s">
        <v>11</v>
      </c>
      <c r="F22" s="96"/>
      <c r="G22" s="96"/>
      <c r="H22" s="305"/>
      <c r="I22" s="306"/>
      <c r="J22" s="376">
        <v>26649.378623188404</v>
      </c>
      <c r="K22" s="334">
        <v>27082.294400699913</v>
      </c>
      <c r="L22" s="334">
        <v>28993.385883845247</v>
      </c>
      <c r="M22" s="333">
        <v>30353.723404255317</v>
      </c>
      <c r="N22" s="333">
        <v>31181.423095235616</v>
      </c>
      <c r="O22" s="334">
        <v>31886.324652777777</v>
      </c>
      <c r="P22" s="334">
        <v>34136.19</v>
      </c>
      <c r="Q22" s="334">
        <v>38268.369615336072</v>
      </c>
      <c r="R22" s="333">
        <v>39501.363756613755</v>
      </c>
      <c r="S22" s="333">
        <v>40954.100666666665</v>
      </c>
      <c r="T22" s="571">
        <v>43718.496983782585</v>
      </c>
      <c r="U22" s="73"/>
    </row>
    <row r="23" spans="3:21" ht="13.5" thickBot="1" x14ac:dyDescent="0.25">
      <c r="C23" s="81"/>
      <c r="D23" s="142" t="s">
        <v>170</v>
      </c>
      <c r="E23" s="204"/>
      <c r="F23" s="204"/>
      <c r="G23" s="204"/>
      <c r="H23" s="204"/>
      <c r="I23" s="204"/>
      <c r="J23" s="335"/>
      <c r="K23" s="406"/>
      <c r="L23" s="406"/>
      <c r="M23" s="413"/>
      <c r="N23" s="431"/>
      <c r="O23" s="434"/>
      <c r="P23" s="434"/>
      <c r="Q23" s="434"/>
      <c r="R23" s="431"/>
      <c r="S23" s="431"/>
      <c r="T23" s="336"/>
      <c r="U23" s="73"/>
    </row>
    <row r="24" spans="3:21" x14ac:dyDescent="0.2">
      <c r="C24" s="81"/>
      <c r="D24" s="314"/>
      <c r="E24" s="315" t="s">
        <v>131</v>
      </c>
      <c r="F24" s="315"/>
      <c r="G24" s="315"/>
      <c r="H24" s="316"/>
      <c r="I24" s="317"/>
      <c r="J24" s="371">
        <f t="shared" ref="J24:L32" si="0">J14/J$34*100</f>
        <v>25796.413502109703</v>
      </c>
      <c r="K24" s="319">
        <f t="shared" si="0"/>
        <v>25604.698672114402</v>
      </c>
      <c r="L24" s="319">
        <f t="shared" si="0"/>
        <v>25211.480362537764</v>
      </c>
      <c r="M24" s="318">
        <f t="shared" ref="M24:T32" si="1">M14/M$34*100</f>
        <v>25845.536609829487</v>
      </c>
      <c r="N24" s="318">
        <f t="shared" si="1"/>
        <v>26591.000000000004</v>
      </c>
      <c r="O24" s="319">
        <f t="shared" si="1"/>
        <v>27383.316782522343</v>
      </c>
      <c r="P24" s="319">
        <f t="shared" ref="P24:S24" si="2">P14/P$34*100</f>
        <v>28616.876818622699</v>
      </c>
      <c r="Q24" s="319">
        <f t="shared" si="2"/>
        <v>30280.151946818616</v>
      </c>
      <c r="R24" s="318">
        <f t="shared" si="2"/>
        <v>31509.695290858723</v>
      </c>
      <c r="S24" s="318">
        <f t="shared" si="2"/>
        <v>31852.415026833631</v>
      </c>
      <c r="T24" s="566">
        <f t="shared" si="1"/>
        <v>32874.891398783664</v>
      </c>
      <c r="U24" s="73"/>
    </row>
    <row r="25" spans="3:21" ht="13.5" thickBot="1" x14ac:dyDescent="0.25">
      <c r="C25" s="81"/>
      <c r="D25" s="320"/>
      <c r="E25" s="321" t="s">
        <v>132</v>
      </c>
      <c r="F25" s="321"/>
      <c r="G25" s="321"/>
      <c r="H25" s="322"/>
      <c r="I25" s="323"/>
      <c r="J25" s="372">
        <f t="shared" si="0"/>
        <v>25811.181434599155</v>
      </c>
      <c r="K25" s="325">
        <f t="shared" si="0"/>
        <v>25574.05515832482</v>
      </c>
      <c r="L25" s="325">
        <f t="shared" si="0"/>
        <v>25433.031218529708</v>
      </c>
      <c r="M25" s="324">
        <f t="shared" si="1"/>
        <v>25940.822467402206</v>
      </c>
      <c r="N25" s="324">
        <f t="shared" si="1"/>
        <v>26807</v>
      </c>
      <c r="O25" s="325">
        <f t="shared" si="1"/>
        <v>27880.834160873885</v>
      </c>
      <c r="P25" s="325" t="s">
        <v>103</v>
      </c>
      <c r="Q25" s="325" t="s">
        <v>103</v>
      </c>
      <c r="R25" s="324" t="s">
        <v>103</v>
      </c>
      <c r="S25" s="324" t="s">
        <v>103</v>
      </c>
      <c r="T25" s="567" t="s">
        <v>103</v>
      </c>
      <c r="U25" s="73"/>
    </row>
    <row r="26" spans="3:21" x14ac:dyDescent="0.2">
      <c r="C26" s="81"/>
      <c r="D26" s="223"/>
      <c r="E26" s="297" t="s">
        <v>119</v>
      </c>
      <c r="F26" s="115"/>
      <c r="G26" s="115"/>
      <c r="H26" s="116"/>
      <c r="I26" s="117"/>
      <c r="J26" s="371">
        <f t="shared" si="0"/>
        <v>24871.089432606426</v>
      </c>
      <c r="K26" s="319">
        <f t="shared" si="0"/>
        <v>24768.241257055914</v>
      </c>
      <c r="L26" s="319">
        <f t="shared" si="0"/>
        <v>24801.810166076237</v>
      </c>
      <c r="M26" s="318">
        <f t="shared" si="1"/>
        <v>25114.986639111085</v>
      </c>
      <c r="N26" s="318">
        <f t="shared" si="1"/>
        <v>25475.558644800079</v>
      </c>
      <c r="O26" s="319">
        <f t="shared" si="1"/>
        <v>25385.093504365941</v>
      </c>
      <c r="P26" s="319">
        <f t="shared" ref="P26:S26" si="3">P16/P$34*100</f>
        <v>27491.373630401846</v>
      </c>
      <c r="Q26" s="319">
        <f t="shared" si="3"/>
        <v>29791.698278376338</v>
      </c>
      <c r="R26" s="318">
        <f t="shared" si="3"/>
        <v>32606.769568377826</v>
      </c>
      <c r="S26" s="318">
        <f t="shared" si="3"/>
        <v>34221.26797127277</v>
      </c>
      <c r="T26" s="566">
        <f t="shared" si="1"/>
        <v>35510.757605972023</v>
      </c>
      <c r="U26" s="73"/>
    </row>
    <row r="27" spans="3:21" x14ac:dyDescent="0.2">
      <c r="C27" s="81"/>
      <c r="D27" s="258"/>
      <c r="E27" s="628" t="s">
        <v>48</v>
      </c>
      <c r="F27" s="86" t="s">
        <v>120</v>
      </c>
      <c r="G27" s="86"/>
      <c r="H27" s="87"/>
      <c r="I27" s="88"/>
      <c r="J27" s="284">
        <f t="shared" si="0"/>
        <v>23269.465511822564</v>
      </c>
      <c r="K27" s="279">
        <f t="shared" si="0"/>
        <v>23085.182281792197</v>
      </c>
      <c r="L27" s="279">
        <f t="shared" si="0"/>
        <v>22896.435472194695</v>
      </c>
      <c r="M27" s="278">
        <f t="shared" si="1"/>
        <v>23174.823285840997</v>
      </c>
      <c r="N27" s="278">
        <f t="shared" si="1"/>
        <v>23637.347321692072</v>
      </c>
      <c r="O27" s="279">
        <f t="shared" si="1"/>
        <v>24641.539593782098</v>
      </c>
      <c r="P27" s="279">
        <f t="shared" ref="P27:S27" si="4">P17/P$34*100</f>
        <v>25808.517789948484</v>
      </c>
      <c r="Q27" s="279">
        <f t="shared" si="4"/>
        <v>27992.402659069325</v>
      </c>
      <c r="R27" s="278">
        <f t="shared" si="4"/>
        <v>30960.069949017361</v>
      </c>
      <c r="S27" s="278">
        <f t="shared" si="4"/>
        <v>32967.698810139358</v>
      </c>
      <c r="T27" s="546">
        <f t="shared" si="1"/>
        <v>34397.409291546901</v>
      </c>
      <c r="U27" s="73"/>
    </row>
    <row r="28" spans="3:21" ht="15" x14ac:dyDescent="0.2">
      <c r="C28" s="81"/>
      <c r="D28" s="126"/>
      <c r="E28" s="646"/>
      <c r="F28" s="128" t="s">
        <v>7</v>
      </c>
      <c r="G28" s="128"/>
      <c r="H28" s="129"/>
      <c r="I28" s="130"/>
      <c r="J28" s="283">
        <f t="shared" si="0"/>
        <v>34584.957235993177</v>
      </c>
      <c r="K28" s="271">
        <f t="shared" si="0"/>
        <v>34775.720728894099</v>
      </c>
      <c r="L28" s="271">
        <f t="shared" si="0"/>
        <v>35669.561932653152</v>
      </c>
      <c r="M28" s="270">
        <f t="shared" si="1"/>
        <v>36164.782775775311</v>
      </c>
      <c r="N28" s="270">
        <f t="shared" si="1"/>
        <v>36324.305553551218</v>
      </c>
      <c r="O28" s="271">
        <f t="shared" si="1"/>
        <v>36565.309032775622</v>
      </c>
      <c r="P28" s="271">
        <f t="shared" ref="P28:S28" si="5">P18/P$34*100</f>
        <v>37866.815692811142</v>
      </c>
      <c r="Q28" s="271">
        <f t="shared" si="5"/>
        <v>40761.274381414129</v>
      </c>
      <c r="R28" s="270">
        <f t="shared" si="5"/>
        <v>42640.77605330231</v>
      </c>
      <c r="S28" s="270">
        <f t="shared" si="5"/>
        <v>42023.246834984027</v>
      </c>
      <c r="T28" s="544">
        <f t="shared" si="1"/>
        <v>42598.403020501733</v>
      </c>
      <c r="U28" s="73"/>
    </row>
    <row r="29" spans="3:21" ht="15" x14ac:dyDescent="0.2">
      <c r="C29" s="81"/>
      <c r="D29" s="298"/>
      <c r="E29" s="299" t="s">
        <v>8</v>
      </c>
      <c r="F29" s="299"/>
      <c r="G29" s="299"/>
      <c r="H29" s="300"/>
      <c r="I29" s="301"/>
      <c r="J29" s="373">
        <f t="shared" si="0"/>
        <v>29478.459900373138</v>
      </c>
      <c r="K29" s="327">
        <f t="shared" si="0"/>
        <v>29284.545108994877</v>
      </c>
      <c r="L29" s="327">
        <f t="shared" si="0"/>
        <v>29306.062328073465</v>
      </c>
      <c r="M29" s="326">
        <f t="shared" si="1"/>
        <v>29441.55314596057</v>
      </c>
      <c r="N29" s="326">
        <f t="shared" si="1"/>
        <v>29717.322584842561</v>
      </c>
      <c r="O29" s="327">
        <f t="shared" si="1"/>
        <v>29572.399687182173</v>
      </c>
      <c r="P29" s="327">
        <f t="shared" ref="P29:S29" si="6">P19/P$34*100</f>
        <v>32229.353719413484</v>
      </c>
      <c r="Q29" s="327">
        <f t="shared" si="6"/>
        <v>34680.299884624197</v>
      </c>
      <c r="R29" s="326">
        <f t="shared" si="6"/>
        <v>35694.465161640976</v>
      </c>
      <c r="S29" s="326">
        <f t="shared" si="6"/>
        <v>37494.896030882534</v>
      </c>
      <c r="T29" s="568">
        <f t="shared" si="1"/>
        <v>37325.71807663441</v>
      </c>
      <c r="U29" s="73"/>
    </row>
    <row r="30" spans="3:21" x14ac:dyDescent="0.2">
      <c r="C30" s="81"/>
      <c r="D30" s="258"/>
      <c r="E30" s="628" t="s">
        <v>48</v>
      </c>
      <c r="F30" s="114" t="s">
        <v>130</v>
      </c>
      <c r="G30" s="115"/>
      <c r="H30" s="116"/>
      <c r="I30" s="302"/>
      <c r="J30" s="374">
        <f t="shared" si="0"/>
        <v>29419.362134854866</v>
      </c>
      <c r="K30" s="329">
        <f t="shared" si="0"/>
        <v>29228.526362238783</v>
      </c>
      <c r="L30" s="329">
        <f t="shared" si="0"/>
        <v>29248.486148356522</v>
      </c>
      <c r="M30" s="328">
        <f t="shared" si="1"/>
        <v>29359.699052235101</v>
      </c>
      <c r="N30" s="328">
        <f t="shared" si="1"/>
        <v>29743.058185460755</v>
      </c>
      <c r="O30" s="329">
        <f t="shared" si="1"/>
        <v>29469.52210737556</v>
      </c>
      <c r="P30" s="329">
        <f t="shared" ref="P30:S30" si="7">P20/P$34*100</f>
        <v>32202.128216076999</v>
      </c>
      <c r="Q30" s="329">
        <f t="shared" si="7"/>
        <v>34636.729056730197</v>
      </c>
      <c r="R30" s="328">
        <f t="shared" si="7"/>
        <v>35675.695542482084</v>
      </c>
      <c r="S30" s="328">
        <f t="shared" si="7"/>
        <v>37508.941790391371</v>
      </c>
      <c r="T30" s="569">
        <f t="shared" si="1"/>
        <v>37378.969873251124</v>
      </c>
      <c r="U30" s="73"/>
    </row>
    <row r="31" spans="3:21" ht="15" x14ac:dyDescent="0.2">
      <c r="C31" s="81"/>
      <c r="D31" s="126"/>
      <c r="E31" s="646"/>
      <c r="F31" s="127" t="s">
        <v>10</v>
      </c>
      <c r="G31" s="128"/>
      <c r="H31" s="129"/>
      <c r="I31" s="303"/>
      <c r="J31" s="375">
        <f t="shared" si="0"/>
        <v>31863.716656801269</v>
      </c>
      <c r="K31" s="331">
        <f t="shared" si="0"/>
        <v>31664.195163257398</v>
      </c>
      <c r="L31" s="331">
        <f t="shared" si="0"/>
        <v>32388.803795313073</v>
      </c>
      <c r="M31" s="330">
        <f t="shared" si="1"/>
        <v>35021.324241527735</v>
      </c>
      <c r="N31" s="330">
        <f t="shared" si="1"/>
        <v>28058.825681093258</v>
      </c>
      <c r="O31" s="331">
        <f t="shared" si="1"/>
        <v>37914.806295008559</v>
      </c>
      <c r="P31" s="331">
        <f t="shared" ref="P31:S31" si="8">P21/P$34*100</f>
        <v>35550.173733888296</v>
      </c>
      <c r="Q31" s="331">
        <f t="shared" si="8"/>
        <v>39471.856052579737</v>
      </c>
      <c r="R31" s="330">
        <f t="shared" si="8"/>
        <v>37311.479099395896</v>
      </c>
      <c r="S31" s="330">
        <f t="shared" si="8"/>
        <v>36445.056927268</v>
      </c>
      <c r="T31" s="570">
        <f t="shared" si="1"/>
        <v>32635.423862231841</v>
      </c>
      <c r="U31" s="73"/>
    </row>
    <row r="32" spans="3:21" ht="15.75" thickBot="1" x14ac:dyDescent="0.25">
      <c r="C32" s="81"/>
      <c r="D32" s="332"/>
      <c r="E32" s="96" t="s">
        <v>11</v>
      </c>
      <c r="F32" s="96"/>
      <c r="G32" s="96"/>
      <c r="H32" s="305"/>
      <c r="I32" s="306"/>
      <c r="J32" s="376">
        <f t="shared" si="0"/>
        <v>28111.158885219833</v>
      </c>
      <c r="K32" s="334">
        <f t="shared" si="0"/>
        <v>27663.22206404485</v>
      </c>
      <c r="L32" s="334">
        <f t="shared" si="0"/>
        <v>29197.770275775678</v>
      </c>
      <c r="M32" s="333">
        <f t="shared" si="1"/>
        <v>30445.058579995304</v>
      </c>
      <c r="N32" s="333">
        <f t="shared" si="1"/>
        <v>31181.423095235619</v>
      </c>
      <c r="O32" s="334">
        <f t="shared" si="1"/>
        <v>31664.671949133837</v>
      </c>
      <c r="P32" s="334">
        <f t="shared" ref="P32:S32" si="9">P22/P$34*100</f>
        <v>33109.786614936958</v>
      </c>
      <c r="Q32" s="334">
        <f t="shared" si="9"/>
        <v>36342.231353595511</v>
      </c>
      <c r="R32" s="333">
        <f t="shared" si="9"/>
        <v>36474.020089209378</v>
      </c>
      <c r="S32" s="333">
        <f t="shared" si="9"/>
        <v>36631.574836016691</v>
      </c>
      <c r="T32" s="571">
        <f t="shared" si="1"/>
        <v>37983.055589732918</v>
      </c>
      <c r="U32" s="73"/>
    </row>
    <row r="33" spans="3:21" ht="13.5" thickBot="1" x14ac:dyDescent="0.25">
      <c r="C33" s="81"/>
      <c r="D33" s="142" t="s">
        <v>78</v>
      </c>
      <c r="E33" s="204"/>
      <c r="F33" s="204"/>
      <c r="G33" s="204"/>
      <c r="H33" s="204"/>
      <c r="I33" s="204"/>
      <c r="J33" s="206"/>
      <c r="K33" s="207"/>
      <c r="L33" s="207"/>
      <c r="M33" s="414"/>
      <c r="N33" s="378"/>
      <c r="O33" s="381"/>
      <c r="P33" s="381"/>
      <c r="Q33" s="381"/>
      <c r="R33" s="378"/>
      <c r="S33" s="378"/>
      <c r="T33" s="205"/>
      <c r="U33" s="73"/>
    </row>
    <row r="34" spans="3:21" x14ac:dyDescent="0.2">
      <c r="C34" s="81"/>
      <c r="D34" s="248"/>
      <c r="E34" s="229" t="s">
        <v>167</v>
      </c>
      <c r="F34" s="229"/>
      <c r="G34" s="229"/>
      <c r="H34" s="230"/>
      <c r="I34" s="231"/>
      <c r="J34" s="287">
        <v>94.8</v>
      </c>
      <c r="K34" s="286">
        <v>97.9</v>
      </c>
      <c r="L34" s="286">
        <v>99.3</v>
      </c>
      <c r="M34" s="285">
        <v>99.7</v>
      </c>
      <c r="N34" s="285">
        <v>100</v>
      </c>
      <c r="O34" s="285">
        <v>100.7</v>
      </c>
      <c r="P34" s="286">
        <v>103.1</v>
      </c>
      <c r="Q34" s="285">
        <v>105.3</v>
      </c>
      <c r="R34" s="285">
        <v>108.3</v>
      </c>
      <c r="S34" s="285">
        <v>111.8</v>
      </c>
      <c r="T34" s="473">
        <v>115.1</v>
      </c>
      <c r="U34" s="73"/>
    </row>
    <row r="35" spans="3:21" ht="13.5" thickBot="1" x14ac:dyDescent="0.25">
      <c r="C35" s="81"/>
      <c r="D35" s="288"/>
      <c r="E35" s="86" t="s">
        <v>79</v>
      </c>
      <c r="F35" s="86"/>
      <c r="G35" s="86"/>
      <c r="H35" s="87"/>
      <c r="I35" s="88"/>
      <c r="J35" s="291">
        <v>1.9E-2</v>
      </c>
      <c r="K35" s="290">
        <v>3.3000000000000002E-2</v>
      </c>
      <c r="L35" s="290">
        <v>1.4E-2</v>
      </c>
      <c r="M35" s="289">
        <v>4.0000000000000001E-3</v>
      </c>
      <c r="N35" s="289">
        <v>3.0000000000000001E-3</v>
      </c>
      <c r="O35" s="289">
        <v>7.0000000000000001E-3</v>
      </c>
      <c r="P35" s="290">
        <v>2.5000000000000001E-2</v>
      </c>
      <c r="Q35" s="289">
        <v>2.1000000000000001E-2</v>
      </c>
      <c r="R35" s="289">
        <v>2.8000000000000001E-2</v>
      </c>
      <c r="S35" s="289">
        <v>3.2000000000000001E-2</v>
      </c>
      <c r="T35" s="474">
        <v>3.7999999999999999E-2</v>
      </c>
      <c r="U35" s="73"/>
    </row>
    <row r="36" spans="3:21" ht="13.5" x14ac:dyDescent="0.25">
      <c r="D36" s="102" t="s">
        <v>55</v>
      </c>
      <c r="E36" s="103"/>
      <c r="F36" s="103"/>
      <c r="G36" s="103"/>
      <c r="H36" s="103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4" t="s">
        <v>155</v>
      </c>
      <c r="U36" s="1" t="s">
        <v>19</v>
      </c>
    </row>
    <row r="37" spans="3:21" x14ac:dyDescent="0.2">
      <c r="D37" s="572" t="s">
        <v>46</v>
      </c>
      <c r="E37" s="647" t="s">
        <v>121</v>
      </c>
      <c r="F37" s="647"/>
      <c r="G37" s="647"/>
      <c r="H37" s="647"/>
      <c r="I37" s="647"/>
      <c r="J37" s="647"/>
      <c r="K37" s="647"/>
      <c r="L37" s="647"/>
      <c r="M37" s="647"/>
      <c r="N37" s="647"/>
      <c r="O37" s="647"/>
      <c r="P37" s="647"/>
      <c r="Q37" s="647"/>
      <c r="R37" s="647"/>
      <c r="S37" s="647"/>
      <c r="T37" s="647"/>
    </row>
    <row r="38" spans="3:21" ht="13.5" customHeight="1" x14ac:dyDescent="0.2">
      <c r="D38" s="572" t="s">
        <v>56</v>
      </c>
      <c r="E38" s="648" t="s">
        <v>133</v>
      </c>
      <c r="F38" s="648"/>
      <c r="G38" s="648"/>
      <c r="H38" s="648"/>
      <c r="I38" s="648"/>
      <c r="J38" s="648"/>
      <c r="K38" s="648"/>
      <c r="L38" s="648"/>
      <c r="M38" s="648"/>
      <c r="N38" s="648"/>
      <c r="O38" s="648"/>
      <c r="P38" s="648"/>
      <c r="Q38" s="648"/>
      <c r="R38" s="648"/>
      <c r="S38" s="648"/>
      <c r="T38" s="648"/>
    </row>
    <row r="39" spans="3:21" ht="13.5" customHeight="1" x14ac:dyDescent="0.25">
      <c r="D39" s="572" t="s">
        <v>57</v>
      </c>
      <c r="E39" s="308" t="s">
        <v>123</v>
      </c>
      <c r="F39" s="337"/>
      <c r="G39" s="337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3:21" ht="13.5" x14ac:dyDescent="0.25">
      <c r="D40" s="572" t="s">
        <v>96</v>
      </c>
      <c r="E40" s="308" t="s">
        <v>124</v>
      </c>
      <c r="F40" s="337"/>
      <c r="G40" s="337"/>
      <c r="H40" s="337"/>
      <c r="I40" s="337"/>
      <c r="J40"/>
      <c r="K40"/>
      <c r="L40"/>
      <c r="M40"/>
      <c r="N40"/>
      <c r="O40"/>
      <c r="P40"/>
      <c r="Q40"/>
      <c r="R40"/>
      <c r="S40"/>
      <c r="T40"/>
    </row>
    <row r="41" spans="3:21" ht="24.75" customHeight="1" x14ac:dyDescent="0.25">
      <c r="D41" s="572" t="s">
        <v>128</v>
      </c>
      <c r="E41" s="645" t="s">
        <v>134</v>
      </c>
      <c r="F41" s="645"/>
      <c r="G41" s="645"/>
      <c r="H41" s="645"/>
      <c r="I41" s="645"/>
      <c r="J41" s="645"/>
      <c r="K41" s="645"/>
      <c r="L41" s="645"/>
      <c r="M41" s="645"/>
      <c r="N41" s="645"/>
      <c r="O41" s="645"/>
      <c r="P41" s="645"/>
      <c r="Q41" s="645"/>
      <c r="R41" s="645"/>
      <c r="S41" s="645"/>
      <c r="T41" s="645"/>
    </row>
    <row r="42" spans="3:21" x14ac:dyDescent="0.2"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3:21" x14ac:dyDescent="0.2"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</row>
    <row r="44" spans="3:21" x14ac:dyDescent="0.2"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</row>
    <row r="47" spans="3:21" x14ac:dyDescent="0.2"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</row>
    <row r="54" spans="10:20" x14ac:dyDescent="0.2"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</row>
    <row r="56" spans="10:20" x14ac:dyDescent="0.2">
      <c r="J56" s="12"/>
      <c r="K56" s="12"/>
      <c r="L56" s="12"/>
      <c r="M56" s="12"/>
      <c r="N56" s="12"/>
      <c r="O56" s="12"/>
      <c r="P56" s="12"/>
      <c r="Q56" s="12"/>
      <c r="R56" s="12"/>
      <c r="S56" s="12"/>
    </row>
  </sheetData>
  <mergeCells count="19">
    <mergeCell ref="J7:J10"/>
    <mergeCell ref="K7:K10"/>
    <mergeCell ref="M7:M10"/>
    <mergeCell ref="E41:T41"/>
    <mergeCell ref="T7:T10"/>
    <mergeCell ref="E17:E18"/>
    <mergeCell ref="E20:E21"/>
    <mergeCell ref="E37:T37"/>
    <mergeCell ref="E38:T38"/>
    <mergeCell ref="L7:L10"/>
    <mergeCell ref="E30:E31"/>
    <mergeCell ref="O7:O10"/>
    <mergeCell ref="P7:P10"/>
    <mergeCell ref="S7:S10"/>
    <mergeCell ref="R7:R10"/>
    <mergeCell ref="Q7:Q10"/>
    <mergeCell ref="E27:E28"/>
    <mergeCell ref="N7:N10"/>
    <mergeCell ref="D7:I11"/>
  </mergeCells>
  <phoneticPr fontId="0" type="noConversion"/>
  <conditionalFormatting sqref="D6">
    <cfRule type="cellIs" dxfId="14" priority="2" stopIfTrue="1" operator="equal">
      <formula>"   sem (do závorky) poznámku, proč vývojová řada nezačíná jako obvykle - nebo červenou buňku vymazat"</formula>
    </cfRule>
  </conditionalFormatting>
  <conditionalFormatting sqref="G4:G5">
    <cfRule type="expression" dxfId="13" priority="3" stopIfTrue="1">
      <formula>#REF!=" ?"</formula>
    </cfRule>
  </conditionalFormatting>
  <conditionalFormatting sqref="G6">
    <cfRule type="expression" dxfId="12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2">
    <pageSetUpPr autoPageBreaks="0"/>
  </sheetPr>
  <dimension ref="C1:AS42"/>
  <sheetViews>
    <sheetView showGridLines="0" showOutlineSymbols="0" topLeftCell="C3" zoomScale="90" zoomScaleNormal="90" workbookViewId="0">
      <selection activeCell="B3" sqref="B3"/>
    </sheetView>
  </sheetViews>
  <sheetFormatPr defaultColWidth="9.140625" defaultRowHeight="12.75" x14ac:dyDescent="0.2"/>
  <cols>
    <col min="1" max="2" width="0" style="1" hidden="1" customWidth="1"/>
    <col min="3" max="3" width="1.7109375" style="1" customWidth="1"/>
    <col min="4" max="4" width="1.140625" style="1" customWidth="1"/>
    <col min="5" max="5" width="2.140625" style="1" customWidth="1"/>
    <col min="6" max="6" width="1.7109375" style="1" customWidth="1"/>
    <col min="7" max="21" width="8.140625" style="1" customWidth="1"/>
    <col min="22" max="44" width="1.7109375" style="1" customWidth="1"/>
    <col min="45" max="16384" width="9.140625" style="1"/>
  </cols>
  <sheetData>
    <row r="1" spans="4:21" hidden="1" x14ac:dyDescent="0.2"/>
    <row r="2" spans="4:21" hidden="1" x14ac:dyDescent="0.2"/>
    <row r="4" spans="4:21" s="2" customFormat="1" ht="15.75" x14ac:dyDescent="0.2">
      <c r="D4" s="3" t="s">
        <v>135</v>
      </c>
      <c r="E4" s="3"/>
      <c r="F4" s="3"/>
      <c r="G4" s="3"/>
      <c r="H4" s="4" t="s">
        <v>250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4:21" s="2" customFormat="1" ht="15.75" x14ac:dyDescent="0.2">
      <c r="D5" s="10"/>
      <c r="E5" s="3"/>
      <c r="F5" s="3"/>
      <c r="G5" s="3"/>
      <c r="H5" s="4"/>
      <c r="I5" s="5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4:21" s="6" customFormat="1" ht="21" customHeight="1" x14ac:dyDescent="0.2">
      <c r="D6" s="339"/>
      <c r="E6" s="340"/>
      <c r="F6" s="340"/>
      <c r="G6" s="340"/>
      <c r="H6" s="340"/>
      <c r="I6" s="341"/>
      <c r="J6" s="341"/>
      <c r="K6" s="341"/>
      <c r="L6" s="341"/>
      <c r="M6" s="341"/>
      <c r="N6" s="341"/>
      <c r="O6" s="341"/>
      <c r="P6" s="341"/>
      <c r="Q6" s="342"/>
      <c r="R6" s="342"/>
      <c r="S6" s="342"/>
      <c r="T6" s="342"/>
      <c r="U6" s="342"/>
    </row>
    <row r="7" spans="4:21" s="6" customFormat="1" ht="13.5" customHeight="1" x14ac:dyDescent="0.2">
      <c r="D7" s="339"/>
      <c r="E7" s="340"/>
      <c r="F7" s="340"/>
      <c r="G7" s="340"/>
      <c r="H7" s="340"/>
      <c r="I7" s="341"/>
      <c r="J7" s="341"/>
      <c r="K7" s="341"/>
      <c r="L7" s="341"/>
      <c r="M7" s="341"/>
      <c r="N7" s="341"/>
      <c r="O7" s="341"/>
      <c r="P7" s="341"/>
      <c r="Q7" s="342"/>
      <c r="R7" s="342"/>
      <c r="S7" s="342"/>
      <c r="T7" s="342"/>
      <c r="U7" s="342"/>
    </row>
    <row r="8" spans="4:21" s="6" customFormat="1" ht="13.5" customHeight="1" x14ac:dyDescent="0.2">
      <c r="D8" s="339"/>
      <c r="E8" s="340"/>
      <c r="F8" s="340"/>
      <c r="G8" s="340"/>
      <c r="H8" s="340"/>
      <c r="I8" s="341"/>
      <c r="J8" s="341"/>
      <c r="K8" s="341"/>
      <c r="L8" s="341"/>
      <c r="M8" s="341"/>
      <c r="N8" s="341"/>
      <c r="O8" s="341"/>
      <c r="P8" s="341"/>
      <c r="Q8" s="342"/>
      <c r="R8" s="342"/>
      <c r="S8" s="342"/>
      <c r="T8" s="342"/>
      <c r="U8" s="342"/>
    </row>
    <row r="9" spans="4:21" s="6" customFormat="1" ht="13.5" customHeight="1" x14ac:dyDescent="0.2">
      <c r="D9" s="339"/>
      <c r="E9" s="340"/>
      <c r="F9" s="340"/>
      <c r="G9" s="340"/>
      <c r="H9" s="340"/>
      <c r="I9" s="341"/>
      <c r="J9" s="341"/>
      <c r="K9" s="341"/>
      <c r="L9" s="341"/>
      <c r="M9" s="341"/>
      <c r="N9" s="341"/>
      <c r="O9" s="341"/>
      <c r="P9" s="341"/>
      <c r="Q9" s="342"/>
      <c r="R9" s="342"/>
      <c r="S9" s="342"/>
      <c r="T9" s="342"/>
      <c r="U9" s="342"/>
    </row>
    <row r="10" spans="4:21" ht="13.5" customHeight="1" x14ac:dyDescent="0.2">
      <c r="D10" s="16"/>
      <c r="E10" s="16"/>
      <c r="F10" s="16"/>
      <c r="G10" s="16"/>
      <c r="H10" s="16"/>
      <c r="I10" s="16"/>
      <c r="J10" s="343"/>
      <c r="K10" s="344" t="s">
        <v>152</v>
      </c>
      <c r="L10" s="344" t="s">
        <v>158</v>
      </c>
      <c r="M10" s="344" t="s">
        <v>159</v>
      </c>
      <c r="N10" s="344" t="s">
        <v>160</v>
      </c>
      <c r="O10" s="344" t="s">
        <v>162</v>
      </c>
      <c r="P10" s="344" t="s">
        <v>163</v>
      </c>
      <c r="Q10" s="344" t="s">
        <v>169</v>
      </c>
      <c r="R10" s="344" t="s">
        <v>172</v>
      </c>
      <c r="S10" s="344" t="s">
        <v>173</v>
      </c>
      <c r="T10" s="344" t="s">
        <v>236</v>
      </c>
      <c r="U10" s="344" t="s">
        <v>241</v>
      </c>
    </row>
    <row r="11" spans="4:21" ht="13.5" customHeight="1" x14ac:dyDescent="0.2">
      <c r="D11" s="16"/>
      <c r="E11" s="16"/>
      <c r="F11" s="16"/>
      <c r="G11" s="16"/>
      <c r="H11" s="16"/>
      <c r="I11" s="16"/>
      <c r="J11" s="343" t="s">
        <v>136</v>
      </c>
      <c r="K11" s="345">
        <v>4931</v>
      </c>
      <c r="L11" s="345">
        <v>5011</v>
      </c>
      <c r="M11" s="345">
        <v>5085</v>
      </c>
      <c r="N11" s="345">
        <v>5158</v>
      </c>
      <c r="O11" s="345">
        <v>5209</v>
      </c>
      <c r="P11" s="345">
        <v>5209</v>
      </c>
      <c r="Q11" s="345">
        <v>5269</v>
      </c>
      <c r="R11" s="345">
        <v>5287</v>
      </c>
      <c r="S11" s="345">
        <v>5304</v>
      </c>
      <c r="T11" s="345">
        <v>5317</v>
      </c>
      <c r="U11" s="345">
        <v>5349</v>
      </c>
    </row>
    <row r="12" spans="4:21" ht="13.5" customHeight="1" x14ac:dyDescent="0.2">
      <c r="D12" s="16"/>
      <c r="E12" s="16"/>
      <c r="F12" s="16"/>
      <c r="G12" s="16"/>
      <c r="H12" s="16"/>
      <c r="I12" s="16"/>
      <c r="J12" s="343" t="s">
        <v>137</v>
      </c>
      <c r="K12" s="345">
        <v>4111</v>
      </c>
      <c r="L12" s="345">
        <v>4095</v>
      </c>
      <c r="M12" s="345">
        <v>4095</v>
      </c>
      <c r="N12" s="345">
        <v>4106</v>
      </c>
      <c r="O12" s="345">
        <v>4115</v>
      </c>
      <c r="P12" s="345">
        <v>4140</v>
      </c>
      <c r="Q12" s="345">
        <v>4155</v>
      </c>
      <c r="R12" s="345">
        <v>4172</v>
      </c>
      <c r="S12" s="345">
        <v>4192</v>
      </c>
      <c r="T12" s="345">
        <v>4214</v>
      </c>
      <c r="U12" s="345">
        <v>4238</v>
      </c>
    </row>
    <row r="13" spans="4:21" ht="13.5" customHeight="1" x14ac:dyDescent="0.2">
      <c r="D13" s="16"/>
      <c r="E13" s="16"/>
      <c r="F13" s="16"/>
      <c r="G13" s="16"/>
      <c r="H13" s="16"/>
      <c r="I13" s="16"/>
      <c r="J13" s="343" t="s">
        <v>138</v>
      </c>
      <c r="K13" s="345">
        <v>1393</v>
      </c>
      <c r="L13" s="345">
        <v>1347</v>
      </c>
      <c r="M13" s="345">
        <v>1331</v>
      </c>
      <c r="N13" s="345">
        <v>1310</v>
      </c>
      <c r="O13" s="345">
        <v>1304</v>
      </c>
      <c r="P13" s="345">
        <v>1307</v>
      </c>
      <c r="Q13" s="345">
        <v>1308</v>
      </c>
      <c r="R13" s="345">
        <v>1290</v>
      </c>
      <c r="S13" s="345">
        <v>1284</v>
      </c>
      <c r="T13" s="345">
        <v>1280</v>
      </c>
      <c r="U13" s="345">
        <v>1285</v>
      </c>
    </row>
    <row r="14" spans="4:21" ht="13.5" customHeight="1" x14ac:dyDescent="0.2">
      <c r="D14" s="16"/>
      <c r="E14" s="16"/>
      <c r="F14" s="16"/>
      <c r="G14" s="16"/>
      <c r="H14" s="16"/>
      <c r="I14" s="16"/>
      <c r="J14" s="343" t="s">
        <v>139</v>
      </c>
      <c r="K14" s="345">
        <v>18</v>
      </c>
      <c r="L14" s="345">
        <v>18</v>
      </c>
      <c r="M14" s="345">
        <v>18</v>
      </c>
      <c r="N14" s="345">
        <v>18</v>
      </c>
      <c r="O14" s="345">
        <v>18</v>
      </c>
      <c r="P14" s="345">
        <v>18</v>
      </c>
      <c r="Q14" s="345">
        <v>18</v>
      </c>
      <c r="R14" s="345">
        <v>18</v>
      </c>
      <c r="S14" s="345">
        <v>18</v>
      </c>
      <c r="T14" s="345">
        <v>18</v>
      </c>
      <c r="U14" s="345">
        <v>18</v>
      </c>
    </row>
    <row r="15" spans="4:21" ht="13.5" customHeight="1" x14ac:dyDescent="0.2">
      <c r="D15" s="17"/>
      <c r="E15" s="18"/>
      <c r="F15" s="18"/>
      <c r="G15" s="18"/>
      <c r="H15" s="18"/>
      <c r="I15" s="18"/>
      <c r="J15" s="343" t="s">
        <v>140</v>
      </c>
      <c r="K15" s="345">
        <v>180</v>
      </c>
      <c r="L15" s="345">
        <v>178</v>
      </c>
      <c r="M15" s="345">
        <v>174</v>
      </c>
      <c r="N15" s="345">
        <v>174</v>
      </c>
      <c r="O15" s="345">
        <v>171</v>
      </c>
      <c r="P15" s="345">
        <v>168</v>
      </c>
      <c r="Q15" s="345">
        <v>166</v>
      </c>
      <c r="R15" s="345">
        <v>166</v>
      </c>
      <c r="S15" s="345">
        <v>160</v>
      </c>
      <c r="T15" s="345">
        <v>156</v>
      </c>
      <c r="U15" s="345">
        <v>151</v>
      </c>
    </row>
    <row r="16" spans="4:21" ht="13.5" customHeight="1" x14ac:dyDescent="0.2">
      <c r="D16" s="17"/>
      <c r="E16" s="17"/>
      <c r="F16" s="17"/>
      <c r="G16" s="17"/>
      <c r="H16" s="17"/>
      <c r="I16" s="17"/>
      <c r="J16" s="343" t="s">
        <v>141</v>
      </c>
      <c r="K16" s="345">
        <v>71</v>
      </c>
      <c r="L16" s="345">
        <v>70</v>
      </c>
      <c r="M16" s="345">
        <v>69</v>
      </c>
      <c r="N16" s="345">
        <v>69</v>
      </c>
      <c r="O16" s="345">
        <v>67</v>
      </c>
      <c r="P16" s="345">
        <v>63</v>
      </c>
      <c r="Q16" s="345">
        <v>62</v>
      </c>
      <c r="R16" s="345">
        <v>62</v>
      </c>
      <c r="S16" s="345">
        <v>58</v>
      </c>
      <c r="T16" s="345">
        <v>57</v>
      </c>
      <c r="U16" s="345">
        <v>58</v>
      </c>
    </row>
    <row r="17" spans="3:45" ht="13.5" customHeight="1" x14ac:dyDescent="0.2">
      <c r="C17" s="14"/>
      <c r="D17" s="19"/>
      <c r="E17" s="20"/>
      <c r="F17" s="20"/>
      <c r="G17" s="20"/>
      <c r="H17" s="21"/>
      <c r="I17" s="20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</row>
    <row r="18" spans="3:45" ht="13.5" customHeight="1" x14ac:dyDescent="0.2">
      <c r="C18" s="14"/>
      <c r="D18" s="23"/>
      <c r="E18" s="24"/>
      <c r="F18" s="24"/>
      <c r="G18" s="24"/>
      <c r="H18" s="25"/>
      <c r="I18" s="24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</row>
    <row r="19" spans="3:45" ht="13.5" customHeight="1" x14ac:dyDescent="0.2">
      <c r="C19" s="14"/>
      <c r="D19" s="23"/>
      <c r="E19" s="27"/>
      <c r="F19" s="24"/>
      <c r="G19" s="24"/>
      <c r="H19" s="25"/>
      <c r="I19" s="24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</row>
    <row r="20" spans="3:45" ht="13.5" customHeight="1" x14ac:dyDescent="0.2">
      <c r="C20" s="14"/>
      <c r="D20" s="23"/>
      <c r="E20" s="28"/>
      <c r="F20" s="24"/>
      <c r="G20" s="24"/>
      <c r="H20" s="25"/>
      <c r="I20" s="24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</row>
    <row r="21" spans="3:45" ht="13.5" customHeight="1" x14ac:dyDescent="0.2">
      <c r="C21" s="14"/>
      <c r="D21" s="23"/>
      <c r="E21" s="29"/>
      <c r="F21" s="24"/>
      <c r="G21" s="24"/>
      <c r="H21" s="25"/>
      <c r="I21" s="24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AS21" s="11"/>
    </row>
    <row r="22" spans="3:45" ht="13.5" customHeight="1" x14ac:dyDescent="0.2">
      <c r="C22" s="14"/>
      <c r="D22" s="19"/>
      <c r="E22" s="20"/>
      <c r="F22" s="20"/>
      <c r="G22" s="20"/>
      <c r="H22" s="21"/>
      <c r="I22" s="20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AS22" s="11"/>
    </row>
    <row r="23" spans="3:45" ht="13.5" customHeight="1" x14ac:dyDescent="0.2">
      <c r="C23" s="14"/>
      <c r="D23" s="23"/>
      <c r="E23" s="28"/>
      <c r="F23" s="24"/>
      <c r="G23" s="24"/>
      <c r="H23" s="25"/>
      <c r="I23" s="2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AS23" s="11"/>
    </row>
    <row r="24" spans="3:45" ht="13.5" customHeight="1" x14ac:dyDescent="0.2">
      <c r="C24" s="14"/>
      <c r="D24" s="23"/>
      <c r="E24" s="29"/>
      <c r="F24" s="24"/>
      <c r="G24" s="24"/>
      <c r="H24" s="25"/>
      <c r="I24" s="2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</row>
    <row r="25" spans="3:45" ht="13.5" customHeight="1" x14ac:dyDescent="0.2">
      <c r="C25" s="14"/>
      <c r="D25" s="19"/>
      <c r="E25" s="20"/>
      <c r="F25" s="20"/>
      <c r="G25" s="20"/>
      <c r="H25" s="21"/>
      <c r="I25" s="20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</row>
    <row r="26" spans="3:45" ht="13.5" customHeight="1" x14ac:dyDescent="0.2">
      <c r="C26" s="14"/>
      <c r="D26" s="17"/>
      <c r="E26" s="17"/>
      <c r="F26" s="17"/>
      <c r="G26" s="17"/>
      <c r="H26" s="17"/>
      <c r="I26" s="17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3:45" ht="13.5" customHeight="1" x14ac:dyDescent="0.2">
      <c r="C27" s="14"/>
      <c r="D27" s="19"/>
      <c r="E27" s="20"/>
      <c r="F27" s="20"/>
      <c r="G27" s="20"/>
      <c r="H27" s="21"/>
      <c r="I27" s="20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</row>
    <row r="28" spans="3:45" ht="13.5" customHeight="1" x14ac:dyDescent="0.2">
      <c r="C28" s="14"/>
      <c r="D28" s="23"/>
      <c r="E28" s="24"/>
      <c r="F28" s="24"/>
      <c r="G28" s="24"/>
      <c r="H28" s="25"/>
      <c r="I28" s="24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</row>
    <row r="29" spans="3:45" ht="13.5" customHeight="1" x14ac:dyDescent="0.2">
      <c r="C29" s="14"/>
      <c r="D29" s="23"/>
      <c r="E29" s="27"/>
      <c r="F29" s="24"/>
      <c r="G29" s="24"/>
      <c r="H29" s="25"/>
      <c r="I29" s="24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</row>
    <row r="30" spans="3:45" ht="13.5" customHeight="1" x14ac:dyDescent="0.2">
      <c r="C30" s="14"/>
      <c r="D30" s="23"/>
      <c r="E30" s="28"/>
      <c r="F30" s="24"/>
      <c r="G30" s="24"/>
      <c r="H30" s="25"/>
      <c r="I30" s="24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</row>
    <row r="31" spans="3:45" ht="13.5" customHeight="1" x14ac:dyDescent="0.2">
      <c r="C31" s="14"/>
      <c r="D31" s="23"/>
      <c r="E31" s="29"/>
      <c r="F31" s="24"/>
      <c r="G31" s="24"/>
      <c r="H31" s="25"/>
      <c r="I31" s="24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</row>
    <row r="32" spans="3:45" ht="13.5" customHeight="1" x14ac:dyDescent="0.2">
      <c r="C32" s="14"/>
      <c r="D32" s="19"/>
      <c r="E32" s="20"/>
      <c r="F32" s="20"/>
      <c r="G32" s="20"/>
      <c r="H32" s="21"/>
      <c r="I32" s="20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</row>
    <row r="33" spans="3:21" ht="13.5" customHeight="1" x14ac:dyDescent="0.2">
      <c r="C33" s="14"/>
      <c r="D33" s="23"/>
      <c r="E33" s="28"/>
      <c r="F33" s="24"/>
      <c r="G33" s="24"/>
      <c r="H33" s="25"/>
      <c r="I33" s="2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</row>
    <row r="34" spans="3:21" x14ac:dyDescent="0.2">
      <c r="C34" s="14"/>
      <c r="D34" s="23"/>
      <c r="E34" s="29"/>
      <c r="F34" s="24"/>
      <c r="G34" s="24"/>
      <c r="H34" s="25"/>
      <c r="I34" s="2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</row>
    <row r="35" spans="3:21" x14ac:dyDescent="0.2">
      <c r="C35" s="14"/>
      <c r="D35" s="19"/>
      <c r="E35" s="20"/>
      <c r="F35" s="20"/>
      <c r="G35" s="20"/>
      <c r="H35" s="21"/>
      <c r="I35" s="20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</row>
    <row r="36" spans="3:21" x14ac:dyDescent="0.2">
      <c r="C36" s="14"/>
      <c r="D36" s="17"/>
      <c r="E36" s="17"/>
      <c r="F36" s="17"/>
      <c r="G36" s="17"/>
      <c r="H36" s="17"/>
      <c r="I36" s="1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</row>
    <row r="37" spans="3:21" x14ac:dyDescent="0.2">
      <c r="C37" s="14"/>
      <c r="D37" s="23"/>
      <c r="E37" s="24"/>
      <c r="F37" s="24"/>
      <c r="G37" s="24"/>
      <c r="H37" s="25"/>
      <c r="I37" s="24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</row>
    <row r="38" spans="3:21" x14ac:dyDescent="0.2">
      <c r="C38" s="14"/>
      <c r="D38" s="23"/>
      <c r="E38" s="24"/>
      <c r="F38" s="24"/>
      <c r="G38" s="24"/>
      <c r="H38" s="25"/>
      <c r="I38" s="2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</row>
    <row r="39" spans="3:21" ht="13.5" x14ac:dyDescent="0.25">
      <c r="D39" s="9"/>
      <c r="E39" s="13"/>
      <c r="F39" s="13"/>
      <c r="G39" s="13"/>
      <c r="H39" s="13"/>
      <c r="I39" s="9"/>
      <c r="J39" s="9"/>
      <c r="K39" s="9"/>
      <c r="L39" s="9"/>
      <c r="M39" s="9"/>
      <c r="N39" s="9"/>
      <c r="O39" s="9"/>
      <c r="P39" s="9"/>
      <c r="Q39" s="8"/>
      <c r="R39" s="8"/>
      <c r="S39" s="8"/>
      <c r="T39" s="8"/>
      <c r="U39" s="8" t="s">
        <v>154</v>
      </c>
    </row>
    <row r="40" spans="3:21" x14ac:dyDescent="0.2">
      <c r="J40" s="11"/>
      <c r="K40" s="15"/>
      <c r="L40" s="15"/>
      <c r="M40" s="15"/>
      <c r="N40" s="15"/>
      <c r="O40" s="15"/>
      <c r="P40" s="15"/>
      <c r="Q40" s="15"/>
      <c r="R40" s="15"/>
      <c r="S40" s="15"/>
      <c r="T40" s="15"/>
    </row>
    <row r="41" spans="3:21" x14ac:dyDescent="0.2">
      <c r="J41" s="11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pans="3:21" x14ac:dyDescent="0.2"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</row>
  </sheetData>
  <phoneticPr fontId="0" type="noConversion"/>
  <conditionalFormatting sqref="D6:D9">
    <cfRule type="cellIs" dxfId="11" priority="2" stopIfTrue="1" operator="equal">
      <formula>"   sem (do závorky) poznámku, proč vývojová řada nezačíná jako obvykle - nebo červenou buňku vymazat"</formula>
    </cfRule>
  </conditionalFormatting>
  <conditionalFormatting sqref="G4:G5">
    <cfRule type="expression" dxfId="10" priority="3" stopIfTrue="1">
      <formula>#REF!=" ?"</formula>
    </cfRule>
  </conditionalFormatting>
  <conditionalFormatting sqref="G6:G9">
    <cfRule type="expression" dxfId="9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3">
    <pageSetUpPr autoPageBreaks="0"/>
  </sheetPr>
  <dimension ref="D1:AR43"/>
  <sheetViews>
    <sheetView showGridLines="0" showOutlineSymbols="0" topLeftCell="C3" zoomScale="90" zoomScaleNormal="90" workbookViewId="0">
      <selection activeCell="B3" sqref="B3"/>
    </sheetView>
  </sheetViews>
  <sheetFormatPr defaultColWidth="9.140625" defaultRowHeight="12.75" x14ac:dyDescent="0.2"/>
  <cols>
    <col min="1" max="2" width="0" style="1" hidden="1" customWidth="1"/>
    <col min="3" max="4" width="1.140625" style="1" customWidth="1"/>
    <col min="5" max="5" width="2.140625" style="1" customWidth="1"/>
    <col min="6" max="6" width="5.140625" style="1" customWidth="1"/>
    <col min="7" max="20" width="8.140625" style="1" customWidth="1"/>
    <col min="21" max="43" width="1.7109375" style="1" customWidth="1"/>
    <col min="44" max="16384" width="9.140625" style="1"/>
  </cols>
  <sheetData>
    <row r="1" spans="4:20" hidden="1" x14ac:dyDescent="0.2"/>
    <row r="2" spans="4:20" hidden="1" x14ac:dyDescent="0.2"/>
    <row r="4" spans="4:20" s="2" customFormat="1" ht="15.75" x14ac:dyDescent="0.2">
      <c r="D4" s="3" t="s">
        <v>142</v>
      </c>
      <c r="E4" s="3"/>
      <c r="F4" s="3"/>
      <c r="G4" s="4" t="s">
        <v>251</v>
      </c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4:20" s="2" customFormat="1" ht="15.75" x14ac:dyDescent="0.2">
      <c r="D5" s="10"/>
      <c r="E5" s="3"/>
      <c r="F5" s="3"/>
      <c r="G5" s="4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4:20" s="2" customFormat="1" ht="15.6" customHeight="1" x14ac:dyDescent="0.2">
      <c r="D6" s="10"/>
      <c r="E6" s="3"/>
      <c r="F6" s="3"/>
      <c r="G6" s="4"/>
      <c r="H6" s="5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4:20" s="2" customFormat="1" ht="15.6" customHeight="1" x14ac:dyDescent="0.2">
      <c r="D7" s="10"/>
      <c r="E7" s="3"/>
      <c r="F7" s="3"/>
      <c r="G7" s="4"/>
      <c r="H7" s="5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4:20" s="2" customFormat="1" ht="15.6" customHeight="1" x14ac:dyDescent="0.2">
      <c r="D8" s="10"/>
      <c r="E8" s="3"/>
      <c r="F8" s="3"/>
      <c r="G8" s="4"/>
      <c r="H8" s="5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4:20" s="2" customFormat="1" ht="15.6" customHeight="1" x14ac:dyDescent="0.2">
      <c r="D9" s="10"/>
      <c r="E9" s="3"/>
      <c r="F9" s="3"/>
      <c r="G9" s="4"/>
      <c r="H9" s="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4:20" s="6" customFormat="1" ht="15.6" customHeight="1" x14ac:dyDescent="0.2">
      <c r="D10" s="35"/>
      <c r="E10" s="36"/>
      <c r="F10" s="36"/>
      <c r="G10" s="36"/>
      <c r="H10" s="37"/>
      <c r="I10" s="346"/>
      <c r="J10" s="347" t="s">
        <v>152</v>
      </c>
      <c r="K10" s="347" t="s">
        <v>158</v>
      </c>
      <c r="L10" s="347" t="s">
        <v>159</v>
      </c>
      <c r="M10" s="347" t="s">
        <v>160</v>
      </c>
      <c r="N10" s="347" t="s">
        <v>162</v>
      </c>
      <c r="O10" s="347" t="s">
        <v>163</v>
      </c>
      <c r="P10" s="347" t="s">
        <v>169</v>
      </c>
      <c r="Q10" s="347" t="s">
        <v>172</v>
      </c>
      <c r="R10" s="347" t="s">
        <v>173</v>
      </c>
      <c r="S10" s="347" t="s">
        <v>236</v>
      </c>
      <c r="T10" s="347" t="s">
        <v>241</v>
      </c>
    </row>
    <row r="11" spans="4:20" ht="15.6" customHeight="1" x14ac:dyDescent="0.2">
      <c r="D11" s="16"/>
      <c r="E11" s="16"/>
      <c r="F11" s="16"/>
      <c r="G11" s="16"/>
      <c r="H11" s="16"/>
      <c r="I11" s="346" t="s">
        <v>136</v>
      </c>
      <c r="J11" s="348">
        <v>342521</v>
      </c>
      <c r="K11" s="348">
        <v>354340</v>
      </c>
      <c r="L11" s="348">
        <v>363568</v>
      </c>
      <c r="M11" s="348">
        <v>367603</v>
      </c>
      <c r="N11" s="348">
        <v>367361</v>
      </c>
      <c r="O11" s="348">
        <v>362653</v>
      </c>
      <c r="P11" s="348">
        <v>362756</v>
      </c>
      <c r="Q11" s="348">
        <v>363776</v>
      </c>
      <c r="R11" s="348">
        <v>364909</v>
      </c>
      <c r="S11" s="348">
        <v>357598</v>
      </c>
      <c r="T11" s="348">
        <v>360490</v>
      </c>
    </row>
    <row r="12" spans="4:20" ht="15.6" customHeight="1" x14ac:dyDescent="0.2">
      <c r="D12" s="16"/>
      <c r="E12" s="16"/>
      <c r="F12" s="16"/>
      <c r="G12" s="16"/>
      <c r="H12" s="16"/>
      <c r="I12" s="346" t="s">
        <v>137</v>
      </c>
      <c r="J12" s="348">
        <v>794642</v>
      </c>
      <c r="K12" s="348">
        <v>807950</v>
      </c>
      <c r="L12" s="348">
        <v>827654</v>
      </c>
      <c r="M12" s="348">
        <v>854137</v>
      </c>
      <c r="N12" s="348">
        <v>880251</v>
      </c>
      <c r="O12" s="348">
        <v>906188</v>
      </c>
      <c r="P12" s="348">
        <v>926108</v>
      </c>
      <c r="Q12" s="348">
        <v>940928</v>
      </c>
      <c r="R12" s="348">
        <v>952946</v>
      </c>
      <c r="S12" s="348">
        <v>962348</v>
      </c>
      <c r="T12" s="348">
        <v>964571</v>
      </c>
    </row>
    <row r="13" spans="4:20" ht="15.6" customHeight="1" x14ac:dyDescent="0.2">
      <c r="D13" s="16"/>
      <c r="E13" s="16"/>
      <c r="F13" s="16"/>
      <c r="G13" s="16"/>
      <c r="H13" s="16"/>
      <c r="I13" s="346" t="s">
        <v>138</v>
      </c>
      <c r="J13" s="348">
        <v>501220</v>
      </c>
      <c r="K13" s="348">
        <v>470754</v>
      </c>
      <c r="L13" s="348">
        <v>448792</v>
      </c>
      <c r="M13" s="348">
        <v>435542</v>
      </c>
      <c r="N13" s="348">
        <v>427107</v>
      </c>
      <c r="O13" s="348">
        <v>424849</v>
      </c>
      <c r="P13" s="348">
        <v>421535</v>
      </c>
      <c r="Q13" s="348">
        <v>420814</v>
      </c>
      <c r="R13" s="348">
        <v>423838</v>
      </c>
      <c r="S13" s="348">
        <v>432906</v>
      </c>
      <c r="T13" s="348">
        <v>446254</v>
      </c>
    </row>
    <row r="14" spans="4:20" ht="15.6" customHeight="1" x14ac:dyDescent="0.2">
      <c r="D14" s="16"/>
      <c r="E14" s="16"/>
      <c r="F14" s="16"/>
      <c r="G14" s="16"/>
      <c r="H14" s="16"/>
      <c r="I14" s="346" t="s">
        <v>139</v>
      </c>
      <c r="J14" s="348">
        <v>3557</v>
      </c>
      <c r="K14" s="348">
        <v>3655</v>
      </c>
      <c r="L14" s="348">
        <v>3690</v>
      </c>
      <c r="M14" s="348">
        <v>3752</v>
      </c>
      <c r="N14" s="348">
        <v>3733</v>
      </c>
      <c r="O14" s="348">
        <v>3795</v>
      </c>
      <c r="P14" s="348">
        <v>3781</v>
      </c>
      <c r="Q14" s="348">
        <v>3813</v>
      </c>
      <c r="R14" s="348">
        <v>3836</v>
      </c>
      <c r="S14" s="348">
        <v>3902</v>
      </c>
      <c r="T14" s="348">
        <v>3880</v>
      </c>
    </row>
    <row r="15" spans="4:20" ht="15.6" customHeight="1" x14ac:dyDescent="0.2">
      <c r="D15" s="16"/>
      <c r="E15" s="16"/>
      <c r="F15" s="16"/>
      <c r="G15" s="16"/>
      <c r="H15" s="16"/>
      <c r="I15" s="346" t="s">
        <v>140</v>
      </c>
      <c r="J15" s="348">
        <v>29335</v>
      </c>
      <c r="K15" s="348">
        <v>28980</v>
      </c>
      <c r="L15" s="348">
        <v>28332</v>
      </c>
      <c r="M15" s="348">
        <v>26964</v>
      </c>
      <c r="N15" s="348">
        <v>24786</v>
      </c>
      <c r="O15" s="348">
        <v>22002</v>
      </c>
      <c r="P15" s="348">
        <v>19883</v>
      </c>
      <c r="Q15" s="348">
        <v>18416</v>
      </c>
      <c r="R15" s="348">
        <v>17954</v>
      </c>
      <c r="S15" s="348">
        <v>18458</v>
      </c>
      <c r="T15" s="348">
        <v>20096</v>
      </c>
    </row>
    <row r="16" spans="4:20" ht="15.6" customHeight="1" x14ac:dyDescent="0.2">
      <c r="D16" s="17"/>
      <c r="E16" s="18"/>
      <c r="F16" s="18"/>
      <c r="G16" s="18"/>
      <c r="H16" s="18"/>
      <c r="I16" s="346" t="s">
        <v>143</v>
      </c>
      <c r="J16" s="348">
        <v>392039</v>
      </c>
      <c r="K16" s="348">
        <v>380893</v>
      </c>
      <c r="L16" s="348">
        <v>367772</v>
      </c>
      <c r="M16" s="348">
        <v>346811</v>
      </c>
      <c r="N16" s="348">
        <v>326437</v>
      </c>
      <c r="O16" s="348">
        <v>311060</v>
      </c>
      <c r="P16" s="348">
        <v>298682</v>
      </c>
      <c r="Q16" s="348">
        <v>289680</v>
      </c>
      <c r="R16" s="348">
        <v>288644</v>
      </c>
      <c r="S16" s="348">
        <v>299031</v>
      </c>
      <c r="T16" s="348">
        <v>304054</v>
      </c>
    </row>
    <row r="17" spans="4:44" ht="15.6" customHeight="1" x14ac:dyDescent="0.2"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</row>
    <row r="18" spans="4:44" ht="15.6" customHeight="1" x14ac:dyDescent="0.2">
      <c r="D18" s="19"/>
      <c r="E18" s="20"/>
      <c r="F18" s="20"/>
      <c r="G18" s="21"/>
      <c r="H18" s="20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</row>
    <row r="19" spans="4:44" ht="15.6" customHeight="1" x14ac:dyDescent="0.2">
      <c r="D19" s="23"/>
      <c r="E19" s="24"/>
      <c r="F19" s="24"/>
      <c r="G19" s="25"/>
      <c r="H19" s="24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</row>
    <row r="20" spans="4:44" ht="15.6" customHeight="1" x14ac:dyDescent="0.2">
      <c r="D20" s="23"/>
      <c r="E20" s="27"/>
      <c r="F20" s="24"/>
      <c r="G20" s="25"/>
      <c r="H20" s="24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</row>
    <row r="21" spans="4:44" ht="15.6" customHeight="1" x14ac:dyDescent="0.2">
      <c r="D21" s="23"/>
      <c r="E21" s="28"/>
      <c r="F21" s="24"/>
      <c r="G21" s="25"/>
      <c r="H21" s="24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</row>
    <row r="22" spans="4:44" ht="15.6" customHeight="1" x14ac:dyDescent="0.2">
      <c r="D22" s="23"/>
      <c r="E22" s="29"/>
      <c r="F22" s="24"/>
      <c r="G22" s="25"/>
      <c r="H22" s="24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AR22" s="11"/>
    </row>
    <row r="23" spans="4:44" ht="15.6" customHeight="1" x14ac:dyDescent="0.2">
      <c r="D23" s="19"/>
      <c r="E23" s="20"/>
      <c r="F23" s="20"/>
      <c r="G23" s="21"/>
      <c r="H23" s="20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AR23" s="11"/>
    </row>
    <row r="24" spans="4:44" ht="15.6" customHeight="1" x14ac:dyDescent="0.2">
      <c r="D24" s="23"/>
      <c r="E24" s="28"/>
      <c r="F24" s="24"/>
      <c r="G24" s="25"/>
      <c r="H24" s="2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AR24" s="11"/>
    </row>
    <row r="25" spans="4:44" ht="15.6" customHeight="1" x14ac:dyDescent="0.2">
      <c r="D25" s="23"/>
      <c r="E25" s="29"/>
      <c r="F25" s="24"/>
      <c r="G25" s="25"/>
      <c r="H25" s="2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</row>
    <row r="26" spans="4:44" ht="15.6" customHeight="1" x14ac:dyDescent="0.2">
      <c r="D26" s="19"/>
      <c r="E26" s="20"/>
      <c r="F26" s="20"/>
      <c r="G26" s="21"/>
      <c r="H26" s="20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</row>
    <row r="27" spans="4:44" ht="15.6" customHeight="1" x14ac:dyDescent="0.2">
      <c r="D27" s="17"/>
      <c r="E27" s="17"/>
      <c r="F27" s="17"/>
      <c r="G27" s="17"/>
      <c r="H27" s="17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</row>
    <row r="28" spans="4:44" ht="15.6" customHeight="1" x14ac:dyDescent="0.2">
      <c r="D28" s="19"/>
      <c r="E28" s="20"/>
      <c r="F28" s="20"/>
      <c r="G28" s="21"/>
      <c r="H28" s="20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</row>
    <row r="29" spans="4:44" ht="15.6" customHeight="1" x14ac:dyDescent="0.2">
      <c r="D29" s="23"/>
      <c r="E29" s="24"/>
      <c r="F29" s="24"/>
      <c r="G29" s="25"/>
      <c r="H29" s="24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</row>
    <row r="30" spans="4:44" ht="15.6" customHeight="1" x14ac:dyDescent="0.2">
      <c r="D30" s="23"/>
      <c r="E30" s="27"/>
      <c r="F30" s="24"/>
      <c r="G30" s="25"/>
      <c r="H30" s="24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</row>
    <row r="31" spans="4:44" ht="15.6" customHeight="1" x14ac:dyDescent="0.2">
      <c r="D31" s="23"/>
      <c r="E31" s="28"/>
      <c r="F31" s="24"/>
      <c r="G31" s="25"/>
      <c r="H31" s="24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</row>
    <row r="32" spans="4:44" ht="15.6" customHeight="1" x14ac:dyDescent="0.2">
      <c r="D32" s="23"/>
      <c r="E32" s="29"/>
      <c r="F32" s="24"/>
      <c r="G32" s="25"/>
      <c r="H32" s="24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</row>
    <row r="33" spans="4:20" ht="15.6" customHeight="1" x14ac:dyDescent="0.2">
      <c r="D33" s="19"/>
      <c r="E33" s="20"/>
      <c r="F33" s="20"/>
      <c r="G33" s="21"/>
      <c r="H33" s="20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</row>
    <row r="34" spans="4:20" ht="15.6" customHeight="1" x14ac:dyDescent="0.2">
      <c r="D34" s="23"/>
      <c r="E34" s="28"/>
      <c r="F34" s="24"/>
      <c r="G34" s="25"/>
      <c r="H34" s="2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</row>
    <row r="35" spans="4:20" ht="15.6" customHeight="1" x14ac:dyDescent="0.2">
      <c r="D35" s="23"/>
      <c r="E35" s="29"/>
      <c r="F35" s="24"/>
      <c r="G35" s="25"/>
      <c r="H35" s="2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</row>
    <row r="36" spans="4:20" ht="15.6" customHeight="1" x14ac:dyDescent="0.2">
      <c r="D36" s="19"/>
      <c r="E36" s="20"/>
      <c r="F36" s="20"/>
      <c r="G36" s="21"/>
      <c r="H36" s="20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pans="4:20" ht="15.6" customHeight="1" x14ac:dyDescent="0.2">
      <c r="D37" s="17"/>
      <c r="E37" s="17"/>
      <c r="F37" s="17"/>
      <c r="G37" s="17"/>
      <c r="H37" s="17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</row>
    <row r="38" spans="4:20" ht="15.6" customHeight="1" x14ac:dyDescent="0.2">
      <c r="D38" s="23"/>
      <c r="E38" s="24"/>
      <c r="F38" s="24"/>
      <c r="G38" s="25"/>
      <c r="H38" s="24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</row>
    <row r="39" spans="4:20" ht="15.6" customHeight="1" x14ac:dyDescent="0.2">
      <c r="D39" s="23"/>
      <c r="E39" s="24"/>
      <c r="F39" s="24"/>
      <c r="G39" s="25"/>
      <c r="H39" s="2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</row>
    <row r="40" spans="4:20" ht="13.5" x14ac:dyDescent="0.25">
      <c r="D40" s="9" t="s">
        <v>55</v>
      </c>
      <c r="E40" s="13"/>
      <c r="F40" s="13"/>
      <c r="G40" s="13"/>
      <c r="H40" s="9"/>
      <c r="I40" s="9"/>
      <c r="J40" s="9"/>
      <c r="K40" s="9"/>
      <c r="L40" s="9"/>
      <c r="M40" s="9"/>
      <c r="N40" s="9"/>
      <c r="O40" s="9"/>
      <c r="P40" s="8"/>
      <c r="Q40" s="8"/>
      <c r="R40" s="8"/>
      <c r="S40" s="8"/>
      <c r="T40" s="8" t="s">
        <v>154</v>
      </c>
    </row>
    <row r="41" spans="4:20" ht="12.75" customHeight="1" x14ac:dyDescent="0.2">
      <c r="D41" s="105"/>
      <c r="E41" s="307" t="s">
        <v>239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4:20" x14ac:dyDescent="0.2">
      <c r="I42" s="11"/>
      <c r="J42" s="15"/>
      <c r="K42" s="15"/>
      <c r="L42" s="15"/>
      <c r="M42" s="15"/>
      <c r="N42" s="15"/>
      <c r="O42" s="15"/>
      <c r="P42" s="15"/>
      <c r="Q42" s="15"/>
      <c r="R42" s="15"/>
      <c r="S42" s="15"/>
    </row>
    <row r="43" spans="4:20" x14ac:dyDescent="0.2">
      <c r="I43" s="11"/>
      <c r="J43" s="15"/>
      <c r="K43" s="15"/>
      <c r="L43" s="15"/>
      <c r="M43" s="15"/>
      <c r="N43" s="15"/>
      <c r="O43" s="15"/>
      <c r="P43" s="15"/>
      <c r="Q43" s="15"/>
      <c r="R43" s="15"/>
      <c r="S43" s="15"/>
    </row>
  </sheetData>
  <phoneticPr fontId="0" type="noConversion"/>
  <conditionalFormatting sqref="D10">
    <cfRule type="cellIs" dxfId="8" priority="2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4">
    <pageSetUpPr autoPageBreaks="0"/>
  </sheetPr>
  <dimension ref="C1:AR42"/>
  <sheetViews>
    <sheetView showGridLines="0" showOutlineSymbols="0" topLeftCell="C3" zoomScale="90" zoomScaleNormal="90" workbookViewId="0">
      <selection activeCell="B3" sqref="B3"/>
    </sheetView>
  </sheetViews>
  <sheetFormatPr defaultColWidth="9.140625" defaultRowHeight="12.75" x14ac:dyDescent="0.2"/>
  <cols>
    <col min="1" max="2" width="0" style="1" hidden="1" customWidth="1"/>
    <col min="3" max="3" width="1.7109375" style="1" customWidth="1"/>
    <col min="4" max="4" width="1.140625" style="1" customWidth="1"/>
    <col min="5" max="5" width="2.140625" style="1" customWidth="1"/>
    <col min="6" max="6" width="4.140625" style="1" customWidth="1"/>
    <col min="7" max="20" width="8" style="1" customWidth="1"/>
    <col min="21" max="43" width="1.7109375" style="1" customWidth="1"/>
    <col min="44" max="16384" width="9.140625" style="1"/>
  </cols>
  <sheetData>
    <row r="1" spans="3:20" hidden="1" x14ac:dyDescent="0.2"/>
    <row r="2" spans="3:20" hidden="1" x14ac:dyDescent="0.2"/>
    <row r="4" spans="3:20" s="2" customFormat="1" ht="15.75" x14ac:dyDescent="0.2">
      <c r="D4" s="3" t="s">
        <v>144</v>
      </c>
      <c r="E4" s="3"/>
      <c r="F4" s="3"/>
      <c r="G4" s="4" t="s">
        <v>252</v>
      </c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3:20" s="2" customFormat="1" ht="15.75" x14ac:dyDescent="0.2">
      <c r="D5" s="10"/>
      <c r="E5" s="3"/>
      <c r="F5" s="3"/>
      <c r="G5" s="4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3:20" s="6" customFormat="1" ht="13.5" customHeight="1" x14ac:dyDescent="0.2">
      <c r="D6" s="35"/>
      <c r="E6" s="36"/>
      <c r="F6" s="36"/>
      <c r="G6" s="36"/>
      <c r="H6" s="37"/>
      <c r="I6" s="37"/>
      <c r="J6" s="37"/>
      <c r="K6" s="37"/>
      <c r="L6" s="37"/>
      <c r="M6" s="37"/>
      <c r="N6" s="37"/>
      <c r="O6" s="37"/>
      <c r="P6" s="38"/>
      <c r="Q6" s="38"/>
      <c r="R6" s="38"/>
      <c r="S6" s="38"/>
      <c r="T6" s="38"/>
    </row>
    <row r="7" spans="3:20" ht="13.5" customHeight="1" x14ac:dyDescent="0.2">
      <c r="D7" s="16"/>
      <c r="E7" s="16"/>
      <c r="F7" s="16"/>
      <c r="G7" s="16"/>
      <c r="H7" s="16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</row>
    <row r="8" spans="3:20" ht="12.75" customHeight="1" x14ac:dyDescent="0.2">
      <c r="D8" s="16"/>
      <c r="E8" s="16"/>
      <c r="F8" s="16"/>
      <c r="G8" s="16"/>
      <c r="H8" s="16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3:20" ht="13.5" customHeight="1" thickBot="1" x14ac:dyDescent="0.25">
      <c r="D9" s="16"/>
      <c r="E9" s="16"/>
      <c r="F9" s="16"/>
      <c r="G9" s="16"/>
      <c r="H9" s="16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spans="3:20" ht="13.5" customHeight="1" x14ac:dyDescent="0.2">
      <c r="D10" s="16"/>
      <c r="E10" s="16"/>
      <c r="F10" s="16"/>
      <c r="G10" s="16"/>
      <c r="H10" s="16"/>
      <c r="I10" s="349"/>
      <c r="J10" s="39">
        <v>2011</v>
      </c>
      <c r="K10" s="39">
        <v>2012</v>
      </c>
      <c r="L10" s="39">
        <v>2013</v>
      </c>
      <c r="M10" s="39">
        <v>2014</v>
      </c>
      <c r="N10" s="39">
        <v>2015</v>
      </c>
      <c r="O10" s="39">
        <v>2016</v>
      </c>
      <c r="P10" s="39">
        <v>2017</v>
      </c>
      <c r="Q10" s="39">
        <v>2018</v>
      </c>
      <c r="R10" s="39">
        <v>2019</v>
      </c>
      <c r="S10" s="39">
        <v>2020</v>
      </c>
      <c r="T10" s="39">
        <v>2021</v>
      </c>
    </row>
    <row r="11" spans="3:20" ht="13.5" customHeight="1" x14ac:dyDescent="0.2">
      <c r="D11" s="16"/>
      <c r="E11" s="16"/>
      <c r="F11" s="16"/>
      <c r="G11" s="16"/>
      <c r="H11" s="16"/>
      <c r="I11" s="350" t="s">
        <v>15</v>
      </c>
      <c r="J11" s="442">
        <f>'B1.8'!J13/'B1.8'!J12</f>
        <v>9.3709315308138891E-2</v>
      </c>
      <c r="K11" s="442">
        <f>'B1.8'!K13/'B1.8'!K12</f>
        <v>9.8812803232385116E-2</v>
      </c>
      <c r="L11" s="442">
        <f>'B1.8'!L13/'B1.8'!L12</f>
        <v>0.10327413559550991</v>
      </c>
      <c r="M11" s="442">
        <f>'B1.8'!M13/'B1.8'!M12</f>
        <v>0.10809361085054306</v>
      </c>
      <c r="N11" s="442">
        <f>'B1.8'!N13/'B1.8'!N12</f>
        <v>0.10569003446825921</v>
      </c>
      <c r="O11" s="442">
        <f>'B1.8'!O13/'B1.8'!O12</f>
        <v>0.10845629670697797</v>
      </c>
      <c r="P11" s="442">
        <f>'B1.8'!P13/'B1.8'!P12</f>
        <v>0.11050710946196041</v>
      </c>
      <c r="Q11" s="442">
        <f>'B1.8'!Q13/'B1.8'!Q12</f>
        <v>0.11219884310573601</v>
      </c>
      <c r="R11" s="442">
        <f>'B1.8'!R13/'B1.8'!R12</f>
        <v>0.11346861778599243</v>
      </c>
      <c r="S11" s="442">
        <f>'B1.8'!S13/'B1.8'!S12</f>
        <v>0.11590642841038473</v>
      </c>
      <c r="T11" s="442">
        <f>'B1.8'!T13/'B1.8'!T12</f>
        <v>0.1174244559044704</v>
      </c>
    </row>
    <row r="12" spans="3:20" ht="13.5" customHeight="1" x14ac:dyDescent="0.2">
      <c r="D12" s="17"/>
      <c r="E12" s="18"/>
      <c r="F12" s="18"/>
      <c r="G12" s="18"/>
      <c r="H12" s="18"/>
      <c r="I12" s="351" t="s">
        <v>145</v>
      </c>
      <c r="J12" s="442">
        <f>'B1.8'!J15/'B1.8'!J12</f>
        <v>0.31396975532817878</v>
      </c>
      <c r="K12" s="442">
        <f>'B1.8'!K15/'B1.8'!K12</f>
        <v>0.30917553095025757</v>
      </c>
      <c r="L12" s="442">
        <f>'B1.8'!L15/'B1.8'!L12</f>
        <v>0.31574500563406122</v>
      </c>
      <c r="M12" s="442">
        <f>'B1.8'!M15/'B1.8'!M12</f>
        <v>0.32555050773774791</v>
      </c>
      <c r="N12" s="442">
        <f>'B1.8'!N15/'B1.8'!N12</f>
        <v>0.33278526549622428</v>
      </c>
      <c r="O12" s="442">
        <f>'B1.8'!O15/'B1.8'!O12</f>
        <v>0.35226567064080705</v>
      </c>
      <c r="P12" s="442">
        <f>'B1.8'!P15/'B1.8'!P12</f>
        <v>0.36519987399029397</v>
      </c>
      <c r="Q12" s="442">
        <f>'B1.8'!Q15/'B1.8'!Q12</f>
        <v>0.37699796844980449</v>
      </c>
      <c r="R12" s="442">
        <f>'B1.8'!R15/'B1.8'!R12</f>
        <v>0.40627433420160586</v>
      </c>
      <c r="S12" s="442">
        <f>'B1.8'!S15/'B1.8'!S12</f>
        <v>0.41367027047516541</v>
      </c>
      <c r="T12" s="442">
        <f>'B1.8'!T15/'B1.8'!T12</f>
        <v>0.41780010697492304</v>
      </c>
    </row>
    <row r="13" spans="3:20" ht="13.5" customHeight="1" x14ac:dyDescent="0.2">
      <c r="D13" s="17"/>
      <c r="E13" s="17"/>
      <c r="F13" s="17"/>
      <c r="G13" s="17"/>
      <c r="H13" s="17"/>
      <c r="I13" s="351" t="s">
        <v>17</v>
      </c>
      <c r="J13" s="442">
        <f>'B1.8'!J18/'B1.8'!J12</f>
        <v>0.19551714055721306</v>
      </c>
      <c r="K13" s="442">
        <f>'B1.8'!K18/'B1.8'!K12</f>
        <v>0.19454471832313425</v>
      </c>
      <c r="L13" s="442">
        <f>'B1.8'!L18/'B1.8'!L12</f>
        <v>0.18586416362054328</v>
      </c>
      <c r="M13" s="442">
        <f>'B1.8'!M18/'B1.8'!M12</f>
        <v>0.18218205631705806</v>
      </c>
      <c r="N13" s="442">
        <f>'B1.8'!N18/'B1.8'!N12</f>
        <v>0.18595331477139862</v>
      </c>
      <c r="O13" s="442">
        <f>'B1.8'!O18/'B1.8'!O12</f>
        <v>0.18885392491911868</v>
      </c>
      <c r="P13" s="442">
        <f>'B1.8'!P18/'B1.8'!P12</f>
        <v>0.18237369762584976</v>
      </c>
      <c r="Q13" s="442">
        <f>'B1.8'!Q18/'B1.8'!Q12</f>
        <v>0.19493697993117301</v>
      </c>
      <c r="R13" s="442">
        <f>'B1.8'!R18/'B1.8'!R12</f>
        <v>0.19308586295558405</v>
      </c>
      <c r="S13" s="442">
        <f>'B1.8'!S18/'B1.8'!S12</f>
        <v>0.19430966804339778</v>
      </c>
      <c r="T13" s="442">
        <f>'B1.8'!T18/'B1.8'!T12</f>
        <v>0.19357994875970383</v>
      </c>
    </row>
    <row r="14" spans="3:20" ht="13.5" customHeight="1" x14ac:dyDescent="0.2">
      <c r="C14" s="14"/>
      <c r="D14" s="19"/>
      <c r="E14" s="20"/>
      <c r="F14" s="20"/>
      <c r="G14" s="21"/>
      <c r="H14" s="20"/>
      <c r="I14" s="351" t="s">
        <v>146</v>
      </c>
      <c r="J14" s="442">
        <f>'B1.8'!J24/'B1.8'!J12</f>
        <v>0.19700996565524614</v>
      </c>
      <c r="K14" s="442">
        <f>'B1.8'!K24/'B1.8'!K12</f>
        <v>0.19991052094040826</v>
      </c>
      <c r="L14" s="442">
        <f>'B1.8'!L24/'B1.8'!L12</f>
        <v>0.19808070330242614</v>
      </c>
      <c r="M14" s="442">
        <f>'B1.8'!M24/'B1.8'!M12</f>
        <v>0.18331906413026774</v>
      </c>
      <c r="N14" s="442">
        <f>'B1.8'!N24/'B1.8'!N12</f>
        <v>0.18403704505953242</v>
      </c>
      <c r="O14" s="442">
        <f>'B1.8'!O24/'B1.8'!O12</f>
        <v>0.18375003290483802</v>
      </c>
      <c r="P14" s="442">
        <f>'B1.8'!P24/'B1.8'!P12</f>
        <v>0.17305546730042923</v>
      </c>
      <c r="Q14" s="442">
        <f>'B1.8'!Q24/'B1.8'!Q12</f>
        <v>0.21498376641742753</v>
      </c>
      <c r="R14" s="442">
        <f>'B1.8'!R24/'B1.8'!R12</f>
        <v>0.18760259105635671</v>
      </c>
      <c r="S14" s="442">
        <f>'B1.8'!S24/'B1.8'!S12</f>
        <v>0.17439605342531869</v>
      </c>
      <c r="T14" s="442">
        <f>'B1.8'!T24/'B1.8'!T12</f>
        <v>0.17095791786498926</v>
      </c>
    </row>
    <row r="15" spans="3:20" ht="13.5" customHeight="1" thickBot="1" x14ac:dyDescent="0.25">
      <c r="C15" s="14"/>
      <c r="D15" s="23"/>
      <c r="E15" s="24"/>
      <c r="F15" s="24"/>
      <c r="G15" s="25"/>
      <c r="H15" s="24"/>
      <c r="I15" s="352" t="s">
        <v>94</v>
      </c>
      <c r="J15" s="442">
        <f>('B1.8'!J17+'B1.8'!J22+'B1.8'!J23+'B1.8'!J25+'B1.8'!J28)/'B1.8'!J12</f>
        <v>0.1997938231512231</v>
      </c>
      <c r="K15" s="442">
        <f>('B1.8'!K17+'B1.8'!K22+'B1.8'!K23+'B1.8'!K25+'B1.8'!K28)/'B1.8'!K12</f>
        <v>0.19755642655381497</v>
      </c>
      <c r="L15" s="442">
        <f>('B1.8'!L17+'B1.8'!L22+'B1.8'!L23+'B1.8'!L25+'B1.8'!L28)/'B1.8'!L12</f>
        <v>0.19703599184745968</v>
      </c>
      <c r="M15" s="442">
        <f>('B1.8'!M17+'B1.8'!M22+'B1.8'!M23+'B1.8'!M25+'B1.8'!M28)/'B1.8'!M12</f>
        <v>0.20085476096438315</v>
      </c>
      <c r="N15" s="442">
        <f>('B1.8'!N17+'B1.8'!N22+'B1.8'!N23+'B1.8'!N25+'B1.8'!N28)/'B1.8'!N12</f>
        <v>0.19153434020458548</v>
      </c>
      <c r="O15" s="442">
        <f>('B1.8'!O17+'B1.8'!O22+'B1.8'!O23+'B1.8'!O25+'B1.8'!O28)/'B1.8'!O12</f>
        <v>0.16667407482825822</v>
      </c>
      <c r="P15" s="442">
        <f>('B1.8'!P17+'B1.8'!P22+'B1.8'!P23+'B1.8'!P25+'B1.8'!P28)/'B1.8'!P12</f>
        <v>0.16886385162146667</v>
      </c>
      <c r="Q15" s="442">
        <f>('B1.8'!Q17+'B1.8'!Q22+'B1.8'!Q23+'B1.8'!Q25+'B1.8'!Q28)/'B1.8'!Q12</f>
        <v>0.10088244209585912</v>
      </c>
      <c r="R15" s="442">
        <f>('B1.8'!R17+'B1.8'!R22+'B1.8'!R23+'B1.8'!R25+'B1.8'!R28)/'B1.8'!R12</f>
        <v>9.9568594000460836E-2</v>
      </c>
      <c r="S15" s="442">
        <f>('B1.8'!S17+'B1.8'!S22+'B1.8'!S23+'B1.8'!S25+'B1.8'!S28)/'B1.8'!S12</f>
        <v>0.1017175796457334</v>
      </c>
      <c r="T15" s="442">
        <f>('B1.8'!T17+'B1.8'!T22+'B1.8'!T23+'B1.8'!T25+'B1.8'!T28)/'B1.8'!T12</f>
        <v>0.10023757049591342</v>
      </c>
    </row>
    <row r="16" spans="3:20" ht="13.5" customHeight="1" x14ac:dyDescent="0.2">
      <c r="C16" s="14"/>
      <c r="D16" s="23"/>
      <c r="E16" s="27"/>
      <c r="F16" s="24"/>
      <c r="G16" s="25"/>
      <c r="H16" s="24"/>
      <c r="I16" s="22"/>
      <c r="J16" s="367"/>
      <c r="K16" s="367"/>
      <c r="L16" s="367"/>
      <c r="M16" s="367"/>
      <c r="N16" s="367"/>
      <c r="O16" s="367"/>
      <c r="P16" s="367"/>
      <c r="Q16" s="367"/>
      <c r="R16" s="367"/>
      <c r="S16" s="367"/>
      <c r="T16" s="367"/>
    </row>
    <row r="17" spans="3:44" ht="13.5" customHeight="1" x14ac:dyDescent="0.2">
      <c r="C17" s="14"/>
      <c r="D17" s="23"/>
      <c r="E17" s="28"/>
      <c r="F17" s="24"/>
      <c r="G17" s="25"/>
      <c r="H17" s="24"/>
      <c r="I17" s="26"/>
      <c r="J17" s="368"/>
      <c r="K17" s="368"/>
      <c r="L17" s="368"/>
      <c r="M17" s="368"/>
      <c r="N17" s="368"/>
      <c r="O17" s="368"/>
      <c r="P17" s="368"/>
      <c r="Q17" s="368"/>
      <c r="R17" s="368"/>
      <c r="S17" s="368"/>
      <c r="T17" s="368"/>
    </row>
    <row r="18" spans="3:44" ht="13.5" customHeight="1" x14ac:dyDescent="0.2">
      <c r="C18" s="14"/>
      <c r="D18" s="23"/>
      <c r="E18" s="29"/>
      <c r="F18" s="24"/>
      <c r="G18" s="25"/>
      <c r="H18" s="24"/>
      <c r="I18" s="26"/>
      <c r="J18" s="368"/>
      <c r="K18" s="368"/>
      <c r="L18" s="368"/>
      <c r="M18" s="368"/>
      <c r="N18" s="368"/>
      <c r="O18" s="368"/>
      <c r="P18" s="368"/>
      <c r="Q18" s="368"/>
      <c r="R18" s="368"/>
      <c r="S18" s="368"/>
      <c r="T18" s="368"/>
      <c r="AR18" s="11"/>
    </row>
    <row r="19" spans="3:44" ht="13.5" customHeight="1" x14ac:dyDescent="0.2">
      <c r="C19" s="14"/>
      <c r="D19" s="19"/>
      <c r="E19" s="20"/>
      <c r="F19" s="20"/>
      <c r="G19" s="21"/>
      <c r="H19" s="20"/>
      <c r="I19" s="22"/>
      <c r="J19" s="368"/>
      <c r="K19" s="368"/>
      <c r="L19" s="368"/>
      <c r="M19" s="368"/>
      <c r="N19" s="368"/>
      <c r="O19" s="368"/>
      <c r="P19" s="368"/>
      <c r="Q19" s="368"/>
      <c r="R19" s="368"/>
      <c r="S19" s="368"/>
      <c r="T19" s="368"/>
      <c r="AR19" s="11"/>
    </row>
    <row r="20" spans="3:44" ht="13.5" customHeight="1" x14ac:dyDescent="0.2">
      <c r="C20" s="14"/>
      <c r="D20" s="23"/>
      <c r="E20" s="28"/>
      <c r="F20" s="24"/>
      <c r="G20" s="25"/>
      <c r="H20" s="20"/>
      <c r="I20" s="30"/>
      <c r="J20" s="368"/>
      <c r="K20" s="368"/>
      <c r="L20" s="368"/>
      <c r="M20" s="368"/>
      <c r="N20" s="368"/>
      <c r="O20" s="368"/>
      <c r="P20" s="368"/>
      <c r="Q20" s="368"/>
      <c r="R20" s="368"/>
      <c r="S20" s="368"/>
      <c r="T20" s="368"/>
      <c r="AR20" s="11"/>
    </row>
    <row r="21" spans="3:44" ht="13.5" customHeight="1" x14ac:dyDescent="0.2">
      <c r="C21" s="14"/>
      <c r="D21" s="23"/>
      <c r="E21" s="29"/>
      <c r="F21" s="24"/>
      <c r="G21" s="25"/>
      <c r="H21" s="20"/>
      <c r="I21" s="30"/>
      <c r="J21" s="368"/>
      <c r="K21" s="368"/>
      <c r="L21" s="368"/>
      <c r="M21" s="368"/>
      <c r="N21" s="368"/>
      <c r="O21" s="368"/>
      <c r="P21" s="368"/>
      <c r="Q21" s="368"/>
      <c r="R21" s="368"/>
      <c r="S21" s="368"/>
      <c r="T21" s="368"/>
    </row>
    <row r="22" spans="3:44" ht="13.5" customHeight="1" x14ac:dyDescent="0.2">
      <c r="C22" s="14"/>
      <c r="D22" s="19"/>
      <c r="E22" s="20"/>
      <c r="F22" s="20"/>
      <c r="G22" s="21"/>
      <c r="H22" s="20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</row>
    <row r="23" spans="3:44" ht="13.5" customHeight="1" x14ac:dyDescent="0.2">
      <c r="C23" s="14"/>
      <c r="D23" s="17"/>
      <c r="E23" s="17"/>
      <c r="F23" s="17"/>
      <c r="G23" s="17"/>
      <c r="H23" s="17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spans="3:44" ht="13.5" customHeight="1" x14ac:dyDescent="0.2">
      <c r="C24" s="14"/>
      <c r="D24" s="19"/>
      <c r="E24" s="20"/>
      <c r="F24" s="20"/>
      <c r="G24" s="21"/>
      <c r="H24" s="20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spans="3:44" ht="13.5" customHeight="1" x14ac:dyDescent="0.2">
      <c r="C25" s="14"/>
      <c r="D25" s="23"/>
      <c r="E25" s="24"/>
      <c r="F25" s="24"/>
      <c r="G25" s="25"/>
      <c r="H25" s="24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</row>
    <row r="26" spans="3:44" ht="13.5" customHeight="1" x14ac:dyDescent="0.2">
      <c r="C26" s="14"/>
      <c r="D26" s="23"/>
      <c r="E26" s="27"/>
      <c r="F26" s="24"/>
      <c r="G26" s="25"/>
      <c r="H26" s="24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</row>
    <row r="27" spans="3:44" ht="13.5" customHeight="1" x14ac:dyDescent="0.2">
      <c r="C27" s="14"/>
      <c r="D27" s="23"/>
      <c r="E27" s="28"/>
      <c r="F27" s="24"/>
      <c r="G27" s="25"/>
      <c r="H27" s="24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</row>
    <row r="28" spans="3:44" ht="13.5" customHeight="1" x14ac:dyDescent="0.2">
      <c r="C28" s="14"/>
      <c r="D28" s="23"/>
      <c r="E28" s="29"/>
      <c r="F28" s="24"/>
      <c r="G28" s="25"/>
      <c r="H28" s="24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</row>
    <row r="29" spans="3:44" ht="13.5" customHeight="1" x14ac:dyDescent="0.2">
      <c r="C29" s="14"/>
      <c r="D29" s="19"/>
      <c r="E29" s="20"/>
      <c r="F29" s="20"/>
      <c r="G29" s="21"/>
      <c r="H29" s="20"/>
      <c r="I29" s="22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</row>
    <row r="30" spans="3:44" ht="13.5" customHeight="1" x14ac:dyDescent="0.2">
      <c r="C30" s="14"/>
      <c r="D30" s="23"/>
      <c r="E30" s="28"/>
      <c r="F30" s="24"/>
      <c r="G30" s="25"/>
      <c r="H30" s="20"/>
      <c r="I30" s="30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</row>
    <row r="31" spans="3:44" ht="13.5" customHeight="1" x14ac:dyDescent="0.2">
      <c r="C31" s="14"/>
      <c r="D31" s="23"/>
      <c r="E31" s="29"/>
      <c r="F31" s="24"/>
      <c r="G31" s="25"/>
      <c r="H31" s="20"/>
      <c r="I31" s="30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</row>
    <row r="32" spans="3:44" ht="13.5" customHeight="1" x14ac:dyDescent="0.2">
      <c r="C32" s="14"/>
      <c r="D32" s="19"/>
      <c r="E32" s="20"/>
      <c r="F32" s="20"/>
      <c r="G32" s="21"/>
      <c r="H32" s="20"/>
      <c r="I32" s="22"/>
      <c r="J32" s="26"/>
      <c r="K32" s="26"/>
      <c r="L32" s="26"/>
      <c r="M32" s="26"/>
      <c r="N32" s="26"/>
      <c r="O32" s="26"/>
      <c r="P32" s="22"/>
      <c r="Q32" s="22"/>
      <c r="R32" s="22"/>
      <c r="S32" s="22"/>
      <c r="T32" s="22"/>
    </row>
    <row r="33" spans="3:20" ht="13.5" customHeight="1" x14ac:dyDescent="0.2">
      <c r="C33" s="14"/>
      <c r="D33" s="17"/>
      <c r="E33" s="17"/>
      <c r="F33" s="17"/>
      <c r="G33" s="17"/>
      <c r="H33" s="17"/>
      <c r="I33" s="32"/>
      <c r="J33" s="26"/>
      <c r="K33" s="26"/>
      <c r="L33" s="26"/>
      <c r="M33" s="26"/>
      <c r="N33" s="26"/>
      <c r="O33" s="26"/>
      <c r="P33" s="32"/>
      <c r="Q33" s="32"/>
      <c r="R33" s="32"/>
      <c r="S33" s="32"/>
      <c r="T33" s="32"/>
    </row>
    <row r="34" spans="3:20" ht="13.5" customHeight="1" x14ac:dyDescent="0.2">
      <c r="C34" s="14"/>
      <c r="D34" s="23"/>
      <c r="E34" s="24"/>
      <c r="F34" s="24"/>
      <c r="G34" s="25"/>
      <c r="H34" s="24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</row>
    <row r="35" spans="3:20" ht="13.5" customHeight="1" x14ac:dyDescent="0.2">
      <c r="C35" s="14"/>
      <c r="D35" s="23"/>
      <c r="E35" s="24"/>
      <c r="F35" s="24"/>
      <c r="G35" s="25"/>
      <c r="H35" s="2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</row>
    <row r="36" spans="3:20" ht="13.5" x14ac:dyDescent="0.25">
      <c r="D36" s="9"/>
      <c r="E36" s="13"/>
      <c r="F36" s="13"/>
      <c r="G36" s="13"/>
      <c r="H36" s="9"/>
      <c r="I36" s="9"/>
      <c r="J36" s="9"/>
      <c r="K36" s="9"/>
      <c r="L36" s="9"/>
      <c r="M36" s="9"/>
      <c r="N36" s="9"/>
      <c r="O36" s="9"/>
      <c r="P36" s="8"/>
      <c r="Q36" s="8"/>
      <c r="R36" s="8"/>
      <c r="S36" s="8"/>
      <c r="T36" s="8" t="s">
        <v>14</v>
      </c>
    </row>
    <row r="37" spans="3:20" x14ac:dyDescent="0.2">
      <c r="I37" s="11"/>
      <c r="J37" s="15"/>
      <c r="K37" s="15"/>
      <c r="L37" s="15"/>
      <c r="M37" s="15"/>
      <c r="N37" s="15"/>
      <c r="O37" s="15"/>
      <c r="P37" s="15"/>
      <c r="Q37" s="15"/>
      <c r="R37" s="15"/>
      <c r="S37" s="15"/>
    </row>
    <row r="38" spans="3:20" x14ac:dyDescent="0.2">
      <c r="I38" s="11"/>
      <c r="J38" s="15"/>
      <c r="K38" s="15"/>
      <c r="L38" s="15"/>
      <c r="M38" s="15"/>
      <c r="N38" s="15"/>
      <c r="O38" s="15"/>
      <c r="P38" s="15"/>
      <c r="Q38" s="15"/>
      <c r="R38" s="15"/>
      <c r="S38" s="15"/>
    </row>
    <row r="39" spans="3:20" x14ac:dyDescent="0.2"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</row>
    <row r="42" spans="3:20" x14ac:dyDescent="0.2"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</row>
  </sheetData>
  <phoneticPr fontId="0" type="noConversion"/>
  <conditionalFormatting sqref="D6">
    <cfRule type="cellIs" dxfId="7" priority="2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15">
    <tabColor rgb="FFFF0000"/>
    <pageSetUpPr autoPageBreaks="0"/>
  </sheetPr>
  <dimension ref="C1:AR37"/>
  <sheetViews>
    <sheetView showGridLines="0" showOutlineSymbols="0" topLeftCell="C3" zoomScale="90" zoomScaleNormal="90" workbookViewId="0">
      <selection activeCell="T11" sqref="T11"/>
    </sheetView>
  </sheetViews>
  <sheetFormatPr defaultColWidth="9.140625" defaultRowHeight="12.75" x14ac:dyDescent="0.2"/>
  <cols>
    <col min="1" max="2" width="0" style="1" hidden="1" customWidth="1"/>
    <col min="3" max="3" width="1.7109375" style="1" customWidth="1"/>
    <col min="4" max="4" width="1.140625" style="1" customWidth="1"/>
    <col min="5" max="5" width="2.140625" style="1" customWidth="1"/>
    <col min="6" max="6" width="4" style="1" customWidth="1"/>
    <col min="7" max="20" width="8.140625" style="1" customWidth="1"/>
    <col min="21" max="43" width="1.7109375" style="1" customWidth="1"/>
    <col min="44" max="16384" width="9.140625" style="1"/>
  </cols>
  <sheetData>
    <row r="1" spans="3:20" hidden="1" x14ac:dyDescent="0.2"/>
    <row r="2" spans="3:20" hidden="1" x14ac:dyDescent="0.2"/>
    <row r="4" spans="3:20" s="2" customFormat="1" ht="15.75" x14ac:dyDescent="0.2">
      <c r="D4" s="3" t="s">
        <v>18</v>
      </c>
      <c r="E4" s="3"/>
      <c r="F4" s="3"/>
      <c r="G4" s="4" t="s">
        <v>253</v>
      </c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3:20" s="2" customFormat="1" ht="15.75" x14ac:dyDescent="0.2">
      <c r="D5" s="10"/>
      <c r="E5" s="3"/>
      <c r="F5" s="3"/>
      <c r="G5" s="4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3:20" s="6" customFormat="1" ht="13.5" customHeight="1" x14ac:dyDescent="0.2">
      <c r="D6" s="35"/>
      <c r="E6" s="36"/>
      <c r="F6" s="36"/>
      <c r="G6" s="36"/>
      <c r="H6" s="37"/>
      <c r="I6" s="37"/>
      <c r="J6" s="37"/>
      <c r="K6" s="37"/>
      <c r="L6" s="37"/>
      <c r="M6" s="37"/>
      <c r="N6" s="37"/>
      <c r="O6" s="37"/>
      <c r="P6" s="38"/>
      <c r="Q6" s="38"/>
      <c r="R6" s="38"/>
      <c r="S6" s="38"/>
      <c r="T6" s="38"/>
    </row>
    <row r="7" spans="3:20" ht="13.5" customHeight="1" x14ac:dyDescent="0.2"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</row>
    <row r="8" spans="3:20" ht="13.5" customHeight="1" x14ac:dyDescent="0.2">
      <c r="D8" s="16"/>
      <c r="E8" s="16"/>
      <c r="F8" s="16"/>
      <c r="G8" s="16"/>
      <c r="H8" s="16"/>
      <c r="I8" s="39"/>
      <c r="J8" s="573"/>
      <c r="K8" s="573"/>
      <c r="L8" s="573"/>
      <c r="M8" s="573"/>
      <c r="N8" s="573"/>
      <c r="O8" s="573"/>
      <c r="P8" s="573"/>
      <c r="Q8" s="573"/>
      <c r="R8" s="573"/>
      <c r="S8" s="573"/>
      <c r="T8" s="573"/>
    </row>
    <row r="9" spans="3:20" ht="13.5" customHeight="1" thickBot="1" x14ac:dyDescent="0.25">
      <c r="D9" s="16"/>
      <c r="E9" s="16"/>
      <c r="F9" s="16"/>
      <c r="G9" s="16"/>
      <c r="H9" s="16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spans="3:20" ht="13.5" thickBot="1" x14ac:dyDescent="0.25">
      <c r="D10" s="16"/>
      <c r="E10" s="16"/>
      <c r="F10" s="16"/>
      <c r="G10" s="16"/>
      <c r="H10" s="16"/>
      <c r="I10" s="41"/>
      <c r="J10" s="39">
        <v>2011</v>
      </c>
      <c r="K10" s="39">
        <v>2012</v>
      </c>
      <c r="L10" s="39">
        <v>2013</v>
      </c>
      <c r="M10" s="39">
        <v>2014</v>
      </c>
      <c r="N10" s="39">
        <v>2015</v>
      </c>
      <c r="O10" s="39">
        <v>2016</v>
      </c>
      <c r="P10" s="39">
        <v>2017</v>
      </c>
      <c r="Q10" s="39">
        <v>2018</v>
      </c>
      <c r="R10" s="39">
        <v>2019</v>
      </c>
      <c r="S10" s="39">
        <v>2020</v>
      </c>
      <c r="T10" s="39">
        <v>2021</v>
      </c>
    </row>
    <row r="11" spans="3:20" ht="13.5" thickTop="1" x14ac:dyDescent="0.2">
      <c r="D11" s="16"/>
      <c r="E11" s="16"/>
      <c r="F11" s="16"/>
      <c r="G11" s="16"/>
      <c r="H11" s="16"/>
      <c r="I11" s="42" t="s">
        <v>15</v>
      </c>
      <c r="J11" s="443">
        <f>'B1.10'!J12/1000</f>
        <v>49.113066561828347</v>
      </c>
      <c r="K11" s="443">
        <f>'B1.10'!K12/1000</f>
        <v>49.07714484758494</v>
      </c>
      <c r="L11" s="443">
        <f>'B1.10'!L12/1000</f>
        <v>50.642219055785183</v>
      </c>
      <c r="M11" s="443">
        <f>'B1.10'!M12/1000</f>
        <v>52.787567040316731</v>
      </c>
      <c r="N11" s="443">
        <f>'B1.10'!N12/1000</f>
        <v>52.455005003533145</v>
      </c>
      <c r="O11" s="443">
        <f>'B1.10'!O12/1000</f>
        <v>51.282184005563359</v>
      </c>
      <c r="P11" s="443">
        <f>'B1.10'!P12/1000</f>
        <v>59.172526391823986</v>
      </c>
      <c r="Q11" s="443">
        <f>'B1.10'!Q12/1000</f>
        <v>68.222100368694171</v>
      </c>
      <c r="R11" s="443">
        <f>'B1.10'!R12/1000</f>
        <v>77.018460097860341</v>
      </c>
      <c r="S11" s="443">
        <f>'B1.10'!S12/1000</f>
        <v>83.685772161241658</v>
      </c>
      <c r="T11" s="443">
        <f>'B1.10'!T12/1000</f>
        <v>0</v>
      </c>
    </row>
    <row r="12" spans="3:20" x14ac:dyDescent="0.2">
      <c r="D12" s="16"/>
      <c r="E12" s="16"/>
      <c r="F12" s="16"/>
      <c r="G12" s="16"/>
      <c r="H12" s="16"/>
      <c r="I12" s="42" t="s">
        <v>16</v>
      </c>
      <c r="J12" s="443">
        <f>'B1.10'!J14/1000</f>
        <v>68.261748810873712</v>
      </c>
      <c r="K12" s="443">
        <f>'B1.10'!K14/1000</f>
        <v>65.637488542221078</v>
      </c>
      <c r="L12" s="443">
        <f>'B1.10'!L14/1000</f>
        <v>66.026746846171321</v>
      </c>
      <c r="M12" s="443">
        <f>'B1.10'!M14/1000</f>
        <v>68.840438851207992</v>
      </c>
      <c r="N12" s="443">
        <f>'B1.10'!N14/1000</f>
        <v>69.775638379139835</v>
      </c>
      <c r="O12" s="443">
        <f>'B1.10'!O14/1000</f>
        <v>67.969667925033406</v>
      </c>
      <c r="P12" s="443">
        <f>'B1.10'!P14/1000</f>
        <v>77.105268528344908</v>
      </c>
      <c r="Q12" s="443">
        <f>'B1.10'!Q14/1000</f>
        <v>88.809252703444045</v>
      </c>
      <c r="R12" s="443">
        <f>'B1.10'!R14/1000</f>
        <v>105.51506884519981</v>
      </c>
      <c r="S12" s="443">
        <f>'B1.10'!S14/1000</f>
        <v>112.30611768598325</v>
      </c>
      <c r="T12" s="443">
        <f>'B1.10'!T14/1000</f>
        <v>0</v>
      </c>
    </row>
    <row r="13" spans="3:20" ht="12.6" customHeight="1" x14ac:dyDescent="0.2">
      <c r="D13" s="17"/>
      <c r="E13" s="18"/>
      <c r="F13" s="18"/>
      <c r="G13" s="18"/>
      <c r="H13" s="18"/>
      <c r="I13" s="536" t="s">
        <v>212</v>
      </c>
      <c r="J13" s="443">
        <f>'B1.10'!J16/1000</f>
        <v>65.548422798334371</v>
      </c>
      <c r="K13" s="443">
        <f>'B1.10'!K16/1000</f>
        <v>68.28942121230223</v>
      </c>
      <c r="L13" s="443">
        <f>'B1.10'!L16/1000</f>
        <v>69.166907829121755</v>
      </c>
      <c r="M13" s="443">
        <f>'B1.10'!M16/1000</f>
        <v>73.118111948083325</v>
      </c>
      <c r="N13" s="443">
        <f>'B1.10'!N16/1000</f>
        <v>78.211567827899756</v>
      </c>
      <c r="O13" s="443">
        <f>'B1.10'!O16/1000</f>
        <v>76.108035419717368</v>
      </c>
      <c r="P13" s="443">
        <f>'B1.10'!P16/1000</f>
        <v>83.331682801067373</v>
      </c>
      <c r="Q13" s="443">
        <f>'B1.10'!Q16/1000</f>
        <v>100.88730649513211</v>
      </c>
      <c r="R13" s="443">
        <f>'B1.10'!R16/1000</f>
        <v>111.68907826103258</v>
      </c>
      <c r="S13" s="443">
        <f>'B1.10'!S16/1000</f>
        <v>117.47839939623459</v>
      </c>
      <c r="T13" s="443">
        <f>'B1.10'!T16/1000</f>
        <v>0</v>
      </c>
    </row>
    <row r="14" spans="3:20" ht="13.5" customHeight="1" x14ac:dyDescent="0.2">
      <c r="C14" s="14"/>
      <c r="D14" s="17"/>
      <c r="E14" s="17"/>
      <c r="F14" s="17"/>
      <c r="G14" s="17"/>
      <c r="H14" s="17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</row>
    <row r="15" spans="3:20" ht="13.5" customHeight="1" x14ac:dyDescent="0.2">
      <c r="C15" s="14"/>
      <c r="D15" s="19"/>
      <c r="E15" s="20"/>
      <c r="F15" s="20"/>
      <c r="G15" s="21"/>
      <c r="H15" s="20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</row>
    <row r="16" spans="3:20" ht="13.5" customHeight="1" x14ac:dyDescent="0.2">
      <c r="C16" s="14"/>
      <c r="D16" s="23"/>
      <c r="E16" s="24"/>
      <c r="F16" s="24"/>
      <c r="G16" s="25"/>
      <c r="H16" s="24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</row>
    <row r="17" spans="3:44" ht="13.5" customHeight="1" x14ac:dyDescent="0.2">
      <c r="C17" s="14"/>
      <c r="D17" s="23"/>
      <c r="E17" s="27"/>
      <c r="F17" s="24"/>
      <c r="G17" s="25"/>
      <c r="H17" s="24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</row>
    <row r="18" spans="3:44" ht="13.5" customHeight="1" x14ac:dyDescent="0.2">
      <c r="C18" s="14"/>
      <c r="D18" s="23"/>
      <c r="E18" s="28"/>
      <c r="F18" s="24"/>
      <c r="G18" s="25"/>
      <c r="H18" s="24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AR18" s="11"/>
    </row>
    <row r="19" spans="3:44" ht="13.5" customHeight="1" x14ac:dyDescent="0.2">
      <c r="C19" s="14"/>
      <c r="D19" s="23"/>
      <c r="E19" s="29"/>
      <c r="F19" s="24"/>
      <c r="G19" s="25"/>
      <c r="H19" s="24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AR19" s="11"/>
    </row>
    <row r="20" spans="3:44" ht="13.5" customHeight="1" x14ac:dyDescent="0.2">
      <c r="C20" s="14"/>
      <c r="D20" s="19"/>
      <c r="E20" s="20"/>
      <c r="F20" s="20"/>
      <c r="G20" s="21"/>
      <c r="H20" s="2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AR20" s="11"/>
    </row>
    <row r="21" spans="3:44" ht="13.5" customHeight="1" x14ac:dyDescent="0.2">
      <c r="C21" s="14"/>
      <c r="D21" s="23"/>
      <c r="E21" s="28"/>
      <c r="F21" s="24"/>
      <c r="G21" s="25"/>
      <c r="H21" s="2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</row>
    <row r="22" spans="3:44" ht="13.5" customHeight="1" x14ac:dyDescent="0.2">
      <c r="C22" s="14"/>
      <c r="D22" s="23"/>
      <c r="E22" s="29"/>
      <c r="F22" s="24"/>
      <c r="G22" s="25"/>
      <c r="H22" s="20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</row>
    <row r="23" spans="3:44" ht="13.5" customHeight="1" x14ac:dyDescent="0.2">
      <c r="C23" s="14"/>
      <c r="D23" s="19"/>
      <c r="E23" s="20"/>
      <c r="F23" s="20"/>
      <c r="G23" s="21"/>
      <c r="H23" s="20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spans="3:44" ht="13.5" customHeight="1" x14ac:dyDescent="0.2">
      <c r="C24" s="14"/>
      <c r="D24" s="17"/>
      <c r="E24" s="17"/>
      <c r="F24" s="17"/>
      <c r="G24" s="17"/>
      <c r="H24" s="17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spans="3:44" ht="13.5" customHeight="1" x14ac:dyDescent="0.2">
      <c r="C25" s="14"/>
      <c r="D25" s="19"/>
      <c r="E25" s="20"/>
      <c r="F25" s="20"/>
      <c r="G25" s="21"/>
      <c r="H25" s="20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</row>
    <row r="26" spans="3:44" ht="13.5" customHeight="1" x14ac:dyDescent="0.2">
      <c r="C26" s="14"/>
      <c r="D26" s="23"/>
      <c r="E26" s="24"/>
      <c r="F26" s="24"/>
      <c r="G26" s="25"/>
      <c r="H26" s="24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</row>
    <row r="27" spans="3:44" ht="13.5" customHeight="1" x14ac:dyDescent="0.2">
      <c r="C27" s="14"/>
      <c r="D27" s="23"/>
      <c r="E27" s="27"/>
      <c r="F27" s="24"/>
      <c r="G27" s="25"/>
      <c r="H27" s="24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</row>
    <row r="28" spans="3:44" ht="13.5" customHeight="1" x14ac:dyDescent="0.2">
      <c r="C28" s="14"/>
      <c r="D28" s="23"/>
      <c r="E28" s="28"/>
      <c r="F28" s="24"/>
      <c r="G28" s="25"/>
      <c r="H28" s="24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</row>
    <row r="29" spans="3:44" ht="13.5" customHeight="1" x14ac:dyDescent="0.2">
      <c r="C29" s="14"/>
      <c r="D29" s="23"/>
      <c r="E29" s="29"/>
      <c r="F29" s="24"/>
      <c r="G29" s="25"/>
      <c r="H29" s="24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</row>
    <row r="30" spans="3:44" ht="13.5" customHeight="1" x14ac:dyDescent="0.2">
      <c r="C30" s="14"/>
      <c r="D30" s="19"/>
      <c r="E30" s="20"/>
      <c r="F30" s="20"/>
      <c r="G30" s="21"/>
      <c r="H30" s="2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</row>
    <row r="31" spans="3:44" ht="13.5" customHeight="1" x14ac:dyDescent="0.2">
      <c r="C31" s="14"/>
      <c r="D31" s="23"/>
      <c r="E31" s="28"/>
      <c r="F31" s="24"/>
      <c r="G31" s="25"/>
      <c r="H31" s="2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</row>
    <row r="32" spans="3:44" ht="13.5" customHeight="1" x14ac:dyDescent="0.2">
      <c r="C32" s="14"/>
      <c r="D32" s="23"/>
      <c r="E32" s="29"/>
      <c r="F32" s="24"/>
      <c r="G32" s="25"/>
      <c r="H32" s="20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</row>
    <row r="33" spans="3:20" ht="13.5" customHeight="1" x14ac:dyDescent="0.2">
      <c r="C33" s="14"/>
      <c r="D33" s="19"/>
      <c r="E33" s="20"/>
      <c r="F33" s="20"/>
      <c r="G33" s="21"/>
      <c r="H33" s="20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</row>
    <row r="34" spans="3:20" ht="13.5" customHeight="1" x14ac:dyDescent="0.2">
      <c r="C34" s="14"/>
      <c r="D34" s="17"/>
      <c r="E34" s="17"/>
      <c r="F34" s="17"/>
      <c r="G34" s="17"/>
      <c r="H34" s="17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</row>
    <row r="35" spans="3:20" ht="13.5" customHeight="1" x14ac:dyDescent="0.2">
      <c r="C35" s="14"/>
      <c r="D35" s="23"/>
      <c r="E35" s="24"/>
      <c r="F35" s="24"/>
      <c r="G35" s="25"/>
      <c r="H35" s="2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</row>
    <row r="36" spans="3:20" ht="13.5" x14ac:dyDescent="0.25">
      <c r="D36" s="23"/>
      <c r="E36" s="24"/>
      <c r="F36" s="24"/>
      <c r="G36" s="25"/>
      <c r="H36" s="24"/>
      <c r="I36" s="9"/>
      <c r="J36" s="9"/>
      <c r="K36" s="9"/>
      <c r="L36" s="9"/>
      <c r="M36" s="9"/>
      <c r="N36" s="9"/>
      <c r="O36" s="9"/>
      <c r="P36" s="8"/>
      <c r="Q36" s="8"/>
      <c r="R36" s="8"/>
      <c r="S36" s="8"/>
      <c r="T36" s="8" t="s">
        <v>14</v>
      </c>
    </row>
    <row r="37" spans="3:20" x14ac:dyDescent="0.2">
      <c r="I37" s="11"/>
      <c r="J37" s="15"/>
      <c r="K37" s="15"/>
      <c r="L37" s="15"/>
      <c r="M37" s="15"/>
      <c r="N37" s="15"/>
      <c r="O37" s="15"/>
      <c r="P37" s="15"/>
      <c r="Q37" s="15"/>
      <c r="R37" s="15"/>
      <c r="S37" s="15"/>
    </row>
  </sheetData>
  <phoneticPr fontId="0" type="noConversion"/>
  <conditionalFormatting sqref="D6">
    <cfRule type="cellIs" dxfId="6" priority="2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0">
    <pageSetUpPr autoPageBreaks="0"/>
  </sheetPr>
  <dimension ref="C1:U2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" hidden="1" customWidth="1"/>
    <col min="3" max="3" width="1.7109375" style="1" customWidth="1"/>
    <col min="4" max="4" width="1.42578125" style="1" customWidth="1"/>
    <col min="5" max="5" width="2.140625" style="1" customWidth="1"/>
    <col min="6" max="6" width="1.7109375" style="1" customWidth="1"/>
    <col min="7" max="7" width="11.140625" style="1" customWidth="1"/>
    <col min="8" max="8" width="10.7109375" style="1" customWidth="1"/>
    <col min="9" max="9" width="4.5703125" style="1" customWidth="1"/>
    <col min="10" max="20" width="8.140625" style="1" customWidth="1"/>
    <col min="21" max="21" width="4.85546875" style="1" customWidth="1"/>
    <col min="22" max="44" width="1.7109375" style="1" customWidth="1"/>
    <col min="45" max="16384" width="9.140625" style="1"/>
  </cols>
  <sheetData>
    <row r="1" spans="3:21" hidden="1" x14ac:dyDescent="0.2"/>
    <row r="2" spans="3:21" hidden="1" x14ac:dyDescent="0.2"/>
    <row r="3" spans="3:21" ht="9" customHeight="1" x14ac:dyDescent="0.2">
      <c r="C3" s="65"/>
    </row>
    <row r="4" spans="3:21" s="2" customFormat="1" ht="15.75" x14ac:dyDescent="0.2">
      <c r="D4" s="3" t="s">
        <v>43</v>
      </c>
      <c r="E4" s="3"/>
      <c r="F4" s="3"/>
      <c r="G4" s="3"/>
      <c r="H4" s="4" t="s">
        <v>44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3:21" s="2" customFormat="1" ht="15.75" x14ac:dyDescent="0.2">
      <c r="D5" s="66" t="s">
        <v>242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spans="3:21" s="6" customFormat="1" ht="21" customHeight="1" thickBot="1" x14ac:dyDescent="0.25">
      <c r="D6" s="68"/>
      <c r="E6" s="69"/>
      <c r="F6" s="69"/>
      <c r="G6" s="69"/>
      <c r="H6" s="69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1"/>
      <c r="U6" s="7" t="s">
        <v>20</v>
      </c>
    </row>
    <row r="7" spans="3:21" ht="6" customHeight="1" x14ac:dyDescent="0.2">
      <c r="C7" s="72"/>
      <c r="D7" s="582" t="s">
        <v>45</v>
      </c>
      <c r="E7" s="583"/>
      <c r="F7" s="583"/>
      <c r="G7" s="583"/>
      <c r="H7" s="583"/>
      <c r="I7" s="584"/>
      <c r="J7" s="591" t="s">
        <v>152</v>
      </c>
      <c r="K7" s="591" t="s">
        <v>158</v>
      </c>
      <c r="L7" s="591" t="s">
        <v>159</v>
      </c>
      <c r="M7" s="591" t="s">
        <v>160</v>
      </c>
      <c r="N7" s="591" t="s">
        <v>162</v>
      </c>
      <c r="O7" s="591" t="s">
        <v>163</v>
      </c>
      <c r="P7" s="591" t="s">
        <v>169</v>
      </c>
      <c r="Q7" s="591" t="s">
        <v>172</v>
      </c>
      <c r="R7" s="591" t="s">
        <v>173</v>
      </c>
      <c r="S7" s="591" t="s">
        <v>236</v>
      </c>
      <c r="T7" s="598" t="s">
        <v>241</v>
      </c>
      <c r="U7" s="73"/>
    </row>
    <row r="8" spans="3:21" ht="6" customHeight="1" x14ac:dyDescent="0.2">
      <c r="C8" s="72"/>
      <c r="D8" s="585"/>
      <c r="E8" s="586"/>
      <c r="F8" s="586"/>
      <c r="G8" s="586"/>
      <c r="H8" s="586"/>
      <c r="I8" s="587"/>
      <c r="J8" s="592"/>
      <c r="K8" s="592"/>
      <c r="L8" s="592"/>
      <c r="M8" s="592"/>
      <c r="N8" s="592"/>
      <c r="O8" s="592"/>
      <c r="P8" s="592"/>
      <c r="Q8" s="592"/>
      <c r="R8" s="592"/>
      <c r="S8" s="592"/>
      <c r="T8" s="599"/>
      <c r="U8" s="73"/>
    </row>
    <row r="9" spans="3:21" ht="6" customHeight="1" x14ac:dyDescent="0.2">
      <c r="C9" s="72"/>
      <c r="D9" s="585"/>
      <c r="E9" s="586"/>
      <c r="F9" s="586"/>
      <c r="G9" s="586"/>
      <c r="H9" s="586"/>
      <c r="I9" s="587"/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9"/>
      <c r="U9" s="73"/>
    </row>
    <row r="10" spans="3:21" ht="6" customHeight="1" x14ac:dyDescent="0.2">
      <c r="C10" s="72"/>
      <c r="D10" s="585"/>
      <c r="E10" s="586"/>
      <c r="F10" s="586"/>
      <c r="G10" s="586"/>
      <c r="H10" s="586"/>
      <c r="I10" s="587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9"/>
      <c r="U10" s="73"/>
    </row>
    <row r="11" spans="3:21" ht="15" customHeight="1" thickBot="1" x14ac:dyDescent="0.25">
      <c r="C11" s="72"/>
      <c r="D11" s="588"/>
      <c r="E11" s="589"/>
      <c r="F11" s="589"/>
      <c r="G11" s="589"/>
      <c r="H11" s="589"/>
      <c r="I11" s="590"/>
      <c r="J11" s="477"/>
      <c r="K11" s="478"/>
      <c r="L11" s="478"/>
      <c r="M11" s="477"/>
      <c r="N11" s="479"/>
      <c r="O11" s="479"/>
      <c r="P11" s="479"/>
      <c r="Q11" s="477"/>
      <c r="R11" s="477"/>
      <c r="S11" s="477"/>
      <c r="T11" s="480"/>
      <c r="U11" s="73"/>
    </row>
    <row r="12" spans="3:21" ht="15" customHeight="1" thickTop="1" x14ac:dyDescent="0.2">
      <c r="C12" s="72"/>
      <c r="D12" s="77"/>
      <c r="E12" s="78" t="s">
        <v>0</v>
      </c>
      <c r="F12" s="79"/>
      <c r="G12" s="79"/>
      <c r="H12" s="79"/>
      <c r="I12" s="80"/>
      <c r="J12" s="482">
        <v>8490</v>
      </c>
      <c r="K12" s="481">
        <v>8426</v>
      </c>
      <c r="L12" s="481">
        <v>8442</v>
      </c>
      <c r="M12" s="482">
        <v>8475</v>
      </c>
      <c r="N12" s="483">
        <v>8500</v>
      </c>
      <c r="O12" s="483">
        <v>8496</v>
      </c>
      <c r="P12" s="483">
        <v>8557</v>
      </c>
      <c r="Q12" s="482">
        <v>8558</v>
      </c>
      <c r="R12" s="482">
        <v>8566</v>
      </c>
      <c r="S12" s="482">
        <v>8580</v>
      </c>
      <c r="T12" s="484">
        <v>8618</v>
      </c>
      <c r="U12" s="73"/>
    </row>
    <row r="13" spans="3:21" x14ac:dyDescent="0.2">
      <c r="C13" s="81"/>
      <c r="D13" s="82"/>
      <c r="E13" s="596" t="s">
        <v>256</v>
      </c>
      <c r="F13" s="83" t="s">
        <v>49</v>
      </c>
      <c r="G13" s="83"/>
      <c r="H13" s="84"/>
      <c r="I13" s="85"/>
      <c r="J13" s="485">
        <v>4931</v>
      </c>
      <c r="K13" s="486">
        <v>5011</v>
      </c>
      <c r="L13" s="486">
        <v>5085</v>
      </c>
      <c r="M13" s="485">
        <v>5158</v>
      </c>
      <c r="N13" s="487">
        <v>5209</v>
      </c>
      <c r="O13" s="487">
        <v>5209</v>
      </c>
      <c r="P13" s="487">
        <v>5269</v>
      </c>
      <c r="Q13" s="485">
        <v>5287</v>
      </c>
      <c r="R13" s="485">
        <v>5304</v>
      </c>
      <c r="S13" s="485">
        <v>5317</v>
      </c>
      <c r="T13" s="488">
        <v>5349</v>
      </c>
      <c r="U13" s="73"/>
    </row>
    <row r="14" spans="3:21" x14ac:dyDescent="0.2">
      <c r="C14" s="81"/>
      <c r="D14" s="82"/>
      <c r="E14" s="597"/>
      <c r="F14" s="86" t="s">
        <v>50</v>
      </c>
      <c r="G14" s="86"/>
      <c r="H14" s="87"/>
      <c r="I14" s="88"/>
      <c r="J14" s="124">
        <v>4111</v>
      </c>
      <c r="K14" s="125">
        <v>4095</v>
      </c>
      <c r="L14" s="125">
        <v>4095</v>
      </c>
      <c r="M14" s="124">
        <v>4106</v>
      </c>
      <c r="N14" s="158">
        <v>4115</v>
      </c>
      <c r="O14" s="158">
        <v>4140</v>
      </c>
      <c r="P14" s="158">
        <v>4155</v>
      </c>
      <c r="Q14" s="124">
        <v>4172</v>
      </c>
      <c r="R14" s="124">
        <v>4192</v>
      </c>
      <c r="S14" s="124">
        <v>4214</v>
      </c>
      <c r="T14" s="489">
        <v>4238</v>
      </c>
      <c r="U14" s="73"/>
    </row>
    <row r="15" spans="3:21" x14ac:dyDescent="0.2">
      <c r="C15" s="81"/>
      <c r="D15" s="82"/>
      <c r="E15" s="597"/>
      <c r="F15" s="594" t="s">
        <v>51</v>
      </c>
      <c r="G15" s="86" t="s">
        <v>62</v>
      </c>
      <c r="H15" s="87"/>
      <c r="I15" s="88"/>
      <c r="J15" s="124">
        <v>4089</v>
      </c>
      <c r="K15" s="125">
        <v>4074</v>
      </c>
      <c r="L15" s="125">
        <v>4074</v>
      </c>
      <c r="M15" s="124">
        <v>4085</v>
      </c>
      <c r="N15" s="158">
        <v>4098</v>
      </c>
      <c r="O15" s="158">
        <v>4125</v>
      </c>
      <c r="P15" s="158">
        <v>4139</v>
      </c>
      <c r="Q15" s="124">
        <v>4156</v>
      </c>
      <c r="R15" s="124">
        <v>4176</v>
      </c>
      <c r="S15" s="124">
        <v>4194</v>
      </c>
      <c r="T15" s="489">
        <v>4220</v>
      </c>
      <c r="U15" s="73"/>
    </row>
    <row r="16" spans="3:21" x14ac:dyDescent="0.2">
      <c r="C16" s="81"/>
      <c r="D16" s="82"/>
      <c r="E16" s="597"/>
      <c r="F16" s="595"/>
      <c r="G16" s="86" t="s">
        <v>63</v>
      </c>
      <c r="H16" s="87"/>
      <c r="I16" s="88"/>
      <c r="J16" s="124">
        <v>2738</v>
      </c>
      <c r="K16" s="125">
        <v>2718</v>
      </c>
      <c r="L16" s="125">
        <v>2705</v>
      </c>
      <c r="M16" s="124">
        <v>2707</v>
      </c>
      <c r="N16" s="158">
        <v>2710</v>
      </c>
      <c r="O16" s="158">
        <v>2719</v>
      </c>
      <c r="P16" s="158">
        <v>2729</v>
      </c>
      <c r="Q16" s="124">
        <v>2746</v>
      </c>
      <c r="R16" s="124">
        <v>2778</v>
      </c>
      <c r="S16" s="124">
        <v>2803</v>
      </c>
      <c r="T16" s="489">
        <v>2830</v>
      </c>
      <c r="U16" s="73"/>
    </row>
    <row r="17" spans="3:21" x14ac:dyDescent="0.2">
      <c r="C17" s="81"/>
      <c r="D17" s="82"/>
      <c r="E17" s="597"/>
      <c r="F17" s="86" t="s">
        <v>52</v>
      </c>
      <c r="G17" s="86"/>
      <c r="H17" s="87"/>
      <c r="I17" s="88"/>
      <c r="J17" s="124">
        <v>1393</v>
      </c>
      <c r="K17" s="125">
        <v>1347</v>
      </c>
      <c r="L17" s="125">
        <v>1331</v>
      </c>
      <c r="M17" s="124">
        <v>1310</v>
      </c>
      <c r="N17" s="158">
        <v>1304</v>
      </c>
      <c r="O17" s="158">
        <v>1307</v>
      </c>
      <c r="P17" s="158">
        <v>1308</v>
      </c>
      <c r="Q17" s="124">
        <v>1290</v>
      </c>
      <c r="R17" s="124">
        <v>1284</v>
      </c>
      <c r="S17" s="124">
        <v>1280</v>
      </c>
      <c r="T17" s="489">
        <v>1285</v>
      </c>
      <c r="U17" s="73"/>
    </row>
    <row r="18" spans="3:21" x14ac:dyDescent="0.2">
      <c r="C18" s="81"/>
      <c r="D18" s="82"/>
      <c r="E18" s="597"/>
      <c r="F18" s="86" t="s">
        <v>53</v>
      </c>
      <c r="G18" s="86"/>
      <c r="H18" s="87"/>
      <c r="I18" s="88"/>
      <c r="J18" s="124">
        <v>18</v>
      </c>
      <c r="K18" s="125">
        <v>18</v>
      </c>
      <c r="L18" s="125">
        <v>18</v>
      </c>
      <c r="M18" s="124">
        <v>18</v>
      </c>
      <c r="N18" s="158">
        <v>18</v>
      </c>
      <c r="O18" s="158">
        <v>18</v>
      </c>
      <c r="P18" s="158">
        <v>18</v>
      </c>
      <c r="Q18" s="124">
        <v>18</v>
      </c>
      <c r="R18" s="124">
        <v>18</v>
      </c>
      <c r="S18" s="124">
        <v>18</v>
      </c>
      <c r="T18" s="489">
        <v>18</v>
      </c>
      <c r="U18" s="73"/>
    </row>
    <row r="19" spans="3:21" x14ac:dyDescent="0.2">
      <c r="C19" s="81"/>
      <c r="D19" s="82"/>
      <c r="E19" s="597"/>
      <c r="F19" s="92" t="s">
        <v>54</v>
      </c>
      <c r="G19" s="92"/>
      <c r="H19" s="93"/>
      <c r="I19" s="94"/>
      <c r="J19" s="490">
        <v>180</v>
      </c>
      <c r="K19" s="491">
        <v>178</v>
      </c>
      <c r="L19" s="491">
        <v>174</v>
      </c>
      <c r="M19" s="490">
        <v>174</v>
      </c>
      <c r="N19" s="492">
        <v>171</v>
      </c>
      <c r="O19" s="492">
        <v>168</v>
      </c>
      <c r="P19" s="492">
        <v>166</v>
      </c>
      <c r="Q19" s="490">
        <v>166</v>
      </c>
      <c r="R19" s="490">
        <v>160</v>
      </c>
      <c r="S19" s="490">
        <v>156</v>
      </c>
      <c r="T19" s="493">
        <v>151</v>
      </c>
      <c r="U19" s="73"/>
    </row>
    <row r="20" spans="3:21" ht="15.75" thickBot="1" x14ac:dyDescent="0.25">
      <c r="C20" s="81"/>
      <c r="D20" s="95"/>
      <c r="E20" s="96" t="s">
        <v>1</v>
      </c>
      <c r="F20" s="97"/>
      <c r="G20" s="97"/>
      <c r="H20" s="98"/>
      <c r="I20" s="99"/>
      <c r="J20" s="100">
        <v>71</v>
      </c>
      <c r="K20" s="101">
        <v>70</v>
      </c>
      <c r="L20" s="101">
        <v>69</v>
      </c>
      <c r="M20" s="100">
        <v>69</v>
      </c>
      <c r="N20" s="421">
        <v>67</v>
      </c>
      <c r="O20" s="421">
        <v>63</v>
      </c>
      <c r="P20" s="421">
        <v>62</v>
      </c>
      <c r="Q20" s="100">
        <v>62</v>
      </c>
      <c r="R20" s="100">
        <v>58</v>
      </c>
      <c r="S20" s="100">
        <v>57</v>
      </c>
      <c r="T20" s="449">
        <v>58</v>
      </c>
      <c r="U20" s="73"/>
    </row>
    <row r="21" spans="3:21" ht="13.5" x14ac:dyDescent="0.25">
      <c r="D21" s="102" t="s">
        <v>55</v>
      </c>
      <c r="E21" s="103"/>
      <c r="F21" s="103"/>
      <c r="G21" s="103"/>
      <c r="H21" s="103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4" t="s">
        <v>154</v>
      </c>
      <c r="U21" s="1" t="s">
        <v>20</v>
      </c>
    </row>
    <row r="22" spans="3:21" ht="11.25" customHeight="1" x14ac:dyDescent="0.2">
      <c r="D22" s="105" t="s">
        <v>46</v>
      </c>
      <c r="E22" s="593" t="s">
        <v>258</v>
      </c>
      <c r="F22" s="593"/>
      <c r="G22" s="593"/>
      <c r="H22" s="593"/>
      <c r="I22" s="593"/>
      <c r="J22" s="593"/>
      <c r="K22" s="593"/>
      <c r="L22" s="593"/>
      <c r="M22" s="593"/>
      <c r="N22" s="593"/>
      <c r="O22" s="593"/>
      <c r="P22" s="593"/>
      <c r="Q22" s="593"/>
      <c r="R22" s="593"/>
      <c r="S22" s="593"/>
      <c r="T22" s="593"/>
    </row>
    <row r="23" spans="3:21" ht="11.25" customHeight="1" x14ac:dyDescent="0.2">
      <c r="D23" s="105" t="s">
        <v>56</v>
      </c>
      <c r="E23" s="593" t="s">
        <v>174</v>
      </c>
      <c r="F23" s="593"/>
      <c r="G23" s="593"/>
      <c r="H23" s="593"/>
      <c r="I23" s="593"/>
      <c r="J23" s="593"/>
      <c r="K23" s="593"/>
      <c r="L23" s="593"/>
      <c r="M23" s="593"/>
      <c r="N23" s="593"/>
      <c r="O23" s="593"/>
      <c r="P23" s="593"/>
      <c r="Q23" s="593"/>
      <c r="R23" s="593"/>
      <c r="S23" s="593"/>
      <c r="T23" s="593"/>
    </row>
    <row r="24" spans="3:21" ht="11.25" customHeight="1" x14ac:dyDescent="0.2">
      <c r="D24" s="105" t="s">
        <v>57</v>
      </c>
      <c r="E24" s="593" t="s">
        <v>257</v>
      </c>
      <c r="F24" s="593"/>
      <c r="G24" s="593"/>
      <c r="H24" s="593"/>
      <c r="I24" s="593"/>
      <c r="J24" s="593"/>
      <c r="K24" s="593"/>
      <c r="L24" s="593"/>
      <c r="M24" s="593"/>
      <c r="N24" s="593"/>
      <c r="O24" s="593"/>
      <c r="P24" s="593"/>
      <c r="Q24" s="593"/>
      <c r="R24" s="593"/>
      <c r="S24" s="593"/>
      <c r="T24" s="593"/>
    </row>
  </sheetData>
  <mergeCells count="17">
    <mergeCell ref="T7:T10"/>
    <mergeCell ref="D7:I11"/>
    <mergeCell ref="O7:O10"/>
    <mergeCell ref="E24:T24"/>
    <mergeCell ref="Q7:Q10"/>
    <mergeCell ref="J7:J10"/>
    <mergeCell ref="K7:K10"/>
    <mergeCell ref="N7:N10"/>
    <mergeCell ref="F15:F16"/>
    <mergeCell ref="S7:S10"/>
    <mergeCell ref="R7:R10"/>
    <mergeCell ref="E23:T23"/>
    <mergeCell ref="P7:P10"/>
    <mergeCell ref="E22:T22"/>
    <mergeCell ref="L7:L10"/>
    <mergeCell ref="M7:M10"/>
    <mergeCell ref="E13:E19"/>
  </mergeCells>
  <phoneticPr fontId="0" type="noConversion"/>
  <conditionalFormatting sqref="D6">
    <cfRule type="cellIs" dxfId="53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52" priority="3" stopIfTrue="1">
      <formula>#REF!=" ?"</formula>
    </cfRule>
  </conditionalFormatting>
  <conditionalFormatting sqref="G6">
    <cfRule type="expression" dxfId="51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16">
    <pageSetUpPr autoPageBreaks="0"/>
  </sheetPr>
  <dimension ref="C1:AS51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1" hidden="1" customWidth="1"/>
    <col min="3" max="3" width="1.7109375" style="1" customWidth="1"/>
    <col min="4" max="4" width="1.140625" style="1" customWidth="1"/>
    <col min="5" max="5" width="2.140625" style="1" customWidth="1"/>
    <col min="6" max="6" width="1.7109375" style="1" customWidth="1"/>
    <col min="7" max="21" width="8.140625" style="1" customWidth="1"/>
    <col min="22" max="44" width="1.7109375" style="1" customWidth="1"/>
    <col min="45" max="16384" width="9.140625" style="1"/>
  </cols>
  <sheetData>
    <row r="1" spans="4:21" hidden="1" x14ac:dyDescent="0.2"/>
    <row r="2" spans="4:21" hidden="1" x14ac:dyDescent="0.2"/>
    <row r="4" spans="4:21" s="2" customFormat="1" ht="15.75" x14ac:dyDescent="0.2">
      <c r="D4" s="3" t="s">
        <v>147</v>
      </c>
      <c r="E4" s="3"/>
      <c r="F4" s="3"/>
      <c r="G4" s="3"/>
      <c r="H4" s="4" t="s">
        <v>254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4:21" s="2" customFormat="1" ht="15.75" x14ac:dyDescent="0.2">
      <c r="D5" s="10"/>
      <c r="E5" s="3"/>
      <c r="F5" s="3"/>
      <c r="G5" s="3"/>
      <c r="H5" s="4"/>
      <c r="I5" s="5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4:21" s="2" customFormat="1" ht="15.75" x14ac:dyDescent="0.2">
      <c r="D6" s="10"/>
      <c r="E6" s="3"/>
      <c r="F6" s="3"/>
      <c r="G6" s="3"/>
      <c r="H6" s="4"/>
      <c r="I6" s="5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4:21" s="2" customFormat="1" ht="13.5" customHeight="1" x14ac:dyDescent="0.2">
      <c r="D7" s="10"/>
      <c r="E7" s="3"/>
      <c r="F7" s="3"/>
      <c r="G7" s="3"/>
      <c r="H7" s="4"/>
      <c r="I7" s="5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4:21" s="2" customFormat="1" ht="13.5" customHeight="1" x14ac:dyDescent="0.2">
      <c r="D8" s="10"/>
      <c r="E8" s="3"/>
      <c r="F8" s="3"/>
      <c r="G8" s="3"/>
      <c r="H8" s="4"/>
      <c r="I8" s="5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4:21" s="2" customFormat="1" ht="13.5" customHeight="1" thickBot="1" x14ac:dyDescent="0.25">
      <c r="D9" s="10"/>
      <c r="E9" s="3"/>
      <c r="F9" s="3"/>
      <c r="G9" s="3"/>
      <c r="H9" s="4"/>
      <c r="I9" s="5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4:21" s="6" customFormat="1" ht="13.5" customHeight="1" thickBot="1" x14ac:dyDescent="0.25">
      <c r="D10" s="35"/>
      <c r="E10" s="36"/>
      <c r="F10" s="36"/>
      <c r="G10" s="36"/>
      <c r="H10" s="36"/>
      <c r="I10" s="37"/>
      <c r="J10" s="353"/>
      <c r="K10" s="444">
        <v>2011</v>
      </c>
      <c r="L10" s="444">
        <v>2012</v>
      </c>
      <c r="M10" s="444">
        <v>2013</v>
      </c>
      <c r="N10" s="444">
        <v>2014</v>
      </c>
      <c r="O10" s="444">
        <v>2015</v>
      </c>
      <c r="P10" s="444">
        <v>2016</v>
      </c>
      <c r="Q10" s="444">
        <v>2017</v>
      </c>
      <c r="R10" s="444">
        <v>2018</v>
      </c>
      <c r="S10" s="444">
        <v>2019</v>
      </c>
      <c r="T10" s="444">
        <v>2020</v>
      </c>
      <c r="U10" s="444">
        <v>2021</v>
      </c>
    </row>
    <row r="11" spans="4:21" ht="13.5" customHeight="1" thickTop="1" x14ac:dyDescent="0.2">
      <c r="D11" s="16"/>
      <c r="E11" s="16"/>
      <c r="F11" s="16"/>
      <c r="G11" s="16"/>
      <c r="H11" s="16"/>
      <c r="I11" s="16"/>
      <c r="J11" s="354" t="s">
        <v>148</v>
      </c>
      <c r="K11" s="445">
        <f>'B1.14'!J17</f>
        <v>22059.45330520779</v>
      </c>
      <c r="L11" s="445">
        <f>'B1.14'!K17</f>
        <v>22600.393453874563</v>
      </c>
      <c r="M11" s="445">
        <f>'B1.14'!L17</f>
        <v>22736.160423889331</v>
      </c>
      <c r="N11" s="445">
        <f>'B1.14'!M17</f>
        <v>23105.298815983475</v>
      </c>
      <c r="O11" s="445">
        <f>'B1.14'!N17</f>
        <v>23637.347321692072</v>
      </c>
      <c r="P11" s="445">
        <f>'B1.14'!O17</f>
        <v>24814.030370938573</v>
      </c>
      <c r="Q11" s="445">
        <f>'B1.14'!P17</f>
        <v>26608.581841436888</v>
      </c>
      <c r="R11" s="445">
        <f>'B1.14'!Q17</f>
        <v>29476</v>
      </c>
      <c r="S11" s="445">
        <f>'B1.14'!R17</f>
        <v>33529.755754785801</v>
      </c>
      <c r="T11" s="445">
        <f>'B1.14'!S17</f>
        <v>36857.887269735802</v>
      </c>
      <c r="U11" s="445">
        <f>'B1.14'!T17</f>
        <v>39591.418094570479</v>
      </c>
    </row>
    <row r="12" spans="4:21" ht="13.5" customHeight="1" x14ac:dyDescent="0.2">
      <c r="D12" s="16"/>
      <c r="E12" s="16"/>
      <c r="F12" s="16"/>
      <c r="G12" s="16"/>
      <c r="H12" s="16"/>
      <c r="I12" s="16"/>
      <c r="J12" s="356" t="s">
        <v>149</v>
      </c>
      <c r="K12" s="445">
        <f>'B1.14'!J18</f>
        <v>32786.539459721527</v>
      </c>
      <c r="L12" s="445">
        <f>'B1.14'!K18</f>
        <v>34045.430593587327</v>
      </c>
      <c r="M12" s="445">
        <f>'B1.14'!L18</f>
        <v>35419.874999124579</v>
      </c>
      <c r="N12" s="445">
        <f>'B1.14'!M18</f>
        <v>36056.28842744798</v>
      </c>
      <c r="O12" s="445">
        <f>'B1.14'!N18</f>
        <v>36324.305553551218</v>
      </c>
      <c r="P12" s="445">
        <f>'B1.14'!O18</f>
        <v>36821.266196005054</v>
      </c>
      <c r="Q12" s="445">
        <f>'B1.14'!P18</f>
        <v>39040.686979288279</v>
      </c>
      <c r="R12" s="445">
        <f>'B1.14'!Q18</f>
        <v>42921.621923629071</v>
      </c>
      <c r="S12" s="445">
        <f>'B1.14'!R18</f>
        <v>46179.960465726399</v>
      </c>
      <c r="T12" s="445">
        <f>'B1.14'!S18</f>
        <v>46981.989961512139</v>
      </c>
      <c r="U12" s="445">
        <f>'B1.14'!T18</f>
        <v>49030.761876597491</v>
      </c>
    </row>
    <row r="13" spans="4:21" ht="13.5" customHeight="1" thickBot="1" x14ac:dyDescent="0.25">
      <c r="D13" s="16"/>
      <c r="E13" s="16"/>
      <c r="F13" s="16"/>
      <c r="G13" s="16"/>
      <c r="H13" s="16"/>
      <c r="I13" s="16"/>
      <c r="J13" s="358" t="s">
        <v>150</v>
      </c>
      <c r="K13" s="446">
        <f>'B1.14'!J14</f>
        <v>24455</v>
      </c>
      <c r="L13" s="446">
        <f>'B1.14'!K14</f>
        <v>25067</v>
      </c>
      <c r="M13" s="446">
        <f>'B1.14'!L14</f>
        <v>25035</v>
      </c>
      <c r="N13" s="446">
        <f>'B1.14'!M14</f>
        <v>25768</v>
      </c>
      <c r="O13" s="446">
        <f>'B1.14'!N14</f>
        <v>26591</v>
      </c>
      <c r="P13" s="446">
        <f>'B1.14'!O14</f>
        <v>27575</v>
      </c>
      <c r="Q13" s="446">
        <f>'B1.14'!P14</f>
        <v>29504</v>
      </c>
      <c r="R13" s="446">
        <f>'B1.14'!Q14</f>
        <v>31885</v>
      </c>
      <c r="S13" s="446">
        <f>'B1.14'!R14</f>
        <v>34125</v>
      </c>
      <c r="T13" s="446">
        <f>'B1.14'!S14</f>
        <v>35611</v>
      </c>
      <c r="U13" s="446">
        <f>'B1.14'!T14</f>
        <v>37839</v>
      </c>
    </row>
    <row r="14" spans="4:21" ht="13.5" customHeight="1" thickBot="1" x14ac:dyDescent="0.25">
      <c r="D14" s="16"/>
      <c r="E14" s="16"/>
      <c r="F14" s="16"/>
      <c r="G14" s="16"/>
      <c r="H14" s="16"/>
      <c r="I14" s="16"/>
      <c r="J14" s="358" t="s">
        <v>132</v>
      </c>
      <c r="K14" s="446">
        <f>'B1.14'!J15</f>
        <v>24469</v>
      </c>
      <c r="L14" s="446">
        <f>'B1.14'!K15</f>
        <v>25037</v>
      </c>
      <c r="M14" s="446">
        <f>'B1.14'!L15</f>
        <v>25255</v>
      </c>
      <c r="N14" s="446">
        <f>'B1.14'!M15</f>
        <v>25863</v>
      </c>
      <c r="O14" s="446">
        <f>'B1.14'!N15</f>
        <v>26807</v>
      </c>
      <c r="P14" s="446">
        <f>'B1.14'!O15</f>
        <v>28076</v>
      </c>
      <c r="Q14" s="476" t="s">
        <v>103</v>
      </c>
      <c r="R14" s="476" t="s">
        <v>103</v>
      </c>
      <c r="S14" s="476" t="s">
        <v>103</v>
      </c>
      <c r="T14" s="476" t="s">
        <v>103</v>
      </c>
      <c r="U14" s="476" t="s">
        <v>103</v>
      </c>
    </row>
    <row r="15" spans="4:21" ht="13.5" customHeight="1" x14ac:dyDescent="0.2">
      <c r="D15" s="16"/>
      <c r="E15" s="16"/>
      <c r="F15" s="16"/>
      <c r="G15" s="16"/>
      <c r="H15" s="16"/>
      <c r="I15" s="16"/>
      <c r="J15" s="360"/>
      <c r="K15" s="360"/>
      <c r="L15" s="360"/>
      <c r="M15" s="360"/>
      <c r="N15" s="360"/>
      <c r="O15" s="360"/>
      <c r="P15" s="360"/>
      <c r="Q15" s="360"/>
      <c r="R15" s="360"/>
      <c r="S15" s="360"/>
      <c r="T15" s="360"/>
      <c r="U15" s="360"/>
    </row>
    <row r="16" spans="4:21" ht="13.5" customHeight="1" x14ac:dyDescent="0.2">
      <c r="D16" s="17"/>
      <c r="E16" s="18"/>
      <c r="F16" s="18"/>
      <c r="G16" s="18"/>
      <c r="H16" s="18"/>
      <c r="I16" s="18"/>
      <c r="J16" s="361"/>
      <c r="K16" s="361"/>
      <c r="L16" s="361"/>
      <c r="M16" s="361"/>
      <c r="N16" s="361"/>
      <c r="O16" s="361"/>
      <c r="P16" s="361"/>
      <c r="Q16" s="361"/>
      <c r="R16" s="361"/>
      <c r="S16" s="361"/>
      <c r="T16" s="361"/>
      <c r="U16" s="361"/>
    </row>
    <row r="17" spans="3:45" ht="13.5" customHeight="1" x14ac:dyDescent="0.2"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3:45" ht="13.5" customHeight="1" x14ac:dyDescent="0.2">
      <c r="C18" s="14"/>
      <c r="D18" s="19"/>
      <c r="E18" s="20"/>
      <c r="F18" s="20"/>
      <c r="G18" s="20"/>
      <c r="H18" s="21"/>
      <c r="I18" s="20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</row>
    <row r="19" spans="3:45" ht="13.5" customHeight="1" x14ac:dyDescent="0.2">
      <c r="C19" s="14"/>
      <c r="D19" s="23"/>
      <c r="E19" s="24"/>
      <c r="F19" s="24"/>
      <c r="G19" s="24"/>
      <c r="H19" s="25"/>
      <c r="I19" s="24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</row>
    <row r="20" spans="3:45" ht="13.5" customHeight="1" x14ac:dyDescent="0.2">
      <c r="C20" s="14"/>
      <c r="D20" s="23"/>
      <c r="E20" s="27"/>
      <c r="F20" s="24"/>
      <c r="G20" s="24"/>
      <c r="H20" s="25"/>
      <c r="I20" s="24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</row>
    <row r="21" spans="3:45" ht="13.5" customHeight="1" x14ac:dyDescent="0.2">
      <c r="C21" s="14"/>
      <c r="D21" s="23"/>
      <c r="E21" s="28"/>
      <c r="F21" s="24"/>
      <c r="G21" s="24"/>
      <c r="H21" s="25"/>
      <c r="I21" s="24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</row>
    <row r="22" spans="3:45" ht="13.5" customHeight="1" x14ac:dyDescent="0.2">
      <c r="C22" s="14"/>
      <c r="D22" s="23"/>
      <c r="E22" s="29"/>
      <c r="F22" s="24"/>
      <c r="G22" s="24"/>
      <c r="H22" s="25"/>
      <c r="I22" s="24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AS22" s="11"/>
    </row>
    <row r="23" spans="3:45" ht="13.5" customHeight="1" x14ac:dyDescent="0.2">
      <c r="C23" s="14"/>
      <c r="D23" s="19"/>
      <c r="E23" s="20"/>
      <c r="F23" s="20"/>
      <c r="G23" s="20"/>
      <c r="H23" s="21"/>
      <c r="I23" s="20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AS23" s="11"/>
    </row>
    <row r="24" spans="3:45" ht="13.5" customHeight="1" x14ac:dyDescent="0.2">
      <c r="C24" s="14"/>
      <c r="D24" s="23"/>
      <c r="E24" s="28"/>
      <c r="F24" s="24"/>
      <c r="G24" s="24"/>
      <c r="H24" s="25"/>
      <c r="I24" s="2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AS24" s="11"/>
    </row>
    <row r="25" spans="3:45" ht="13.5" customHeight="1" x14ac:dyDescent="0.2">
      <c r="C25" s="14"/>
      <c r="D25" s="23"/>
      <c r="E25" s="29"/>
      <c r="F25" s="24"/>
      <c r="G25" s="24"/>
      <c r="H25" s="25"/>
      <c r="I25" s="2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</row>
    <row r="26" spans="3:45" ht="13.5" customHeight="1" x14ac:dyDescent="0.2">
      <c r="C26" s="14"/>
      <c r="D26" s="19"/>
      <c r="E26" s="20"/>
      <c r="F26" s="20"/>
      <c r="G26" s="20"/>
      <c r="H26" s="21"/>
      <c r="I26" s="20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</row>
    <row r="27" spans="3:45" ht="13.5" customHeight="1" x14ac:dyDescent="0.2">
      <c r="C27" s="14"/>
      <c r="D27" s="17"/>
      <c r="E27" s="17"/>
      <c r="F27" s="17"/>
      <c r="G27" s="17"/>
      <c r="H27" s="17"/>
      <c r="I27" s="17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3:45" ht="13.5" customHeight="1" x14ac:dyDescent="0.2">
      <c r="C28" s="14"/>
      <c r="D28" s="19"/>
      <c r="E28" s="20"/>
      <c r="F28" s="20"/>
      <c r="G28" s="20"/>
      <c r="H28" s="21"/>
      <c r="I28" s="20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</row>
    <row r="29" spans="3:45" ht="13.5" customHeight="1" x14ac:dyDescent="0.2">
      <c r="C29" s="14"/>
      <c r="D29" s="23"/>
      <c r="E29" s="24"/>
      <c r="F29" s="24"/>
      <c r="G29" s="24"/>
      <c r="H29" s="25"/>
      <c r="I29" s="24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</row>
    <row r="30" spans="3:45" ht="13.5" customHeight="1" x14ac:dyDescent="0.2">
      <c r="C30" s="14"/>
      <c r="D30" s="23"/>
      <c r="E30" s="27"/>
      <c r="F30" s="24"/>
      <c r="G30" s="24"/>
      <c r="H30" s="25"/>
      <c r="I30" s="24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</row>
    <row r="31" spans="3:45" ht="13.5" customHeight="1" x14ac:dyDescent="0.2">
      <c r="C31" s="14"/>
      <c r="D31" s="23"/>
      <c r="E31" s="28"/>
      <c r="F31" s="24"/>
      <c r="G31" s="24"/>
      <c r="H31" s="25"/>
      <c r="I31" s="24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</row>
    <row r="32" spans="3:45" ht="13.5" customHeight="1" x14ac:dyDescent="0.2">
      <c r="C32" s="14"/>
      <c r="D32" s="23"/>
      <c r="E32" s="29"/>
      <c r="F32" s="24"/>
      <c r="G32" s="24"/>
      <c r="H32" s="25"/>
      <c r="I32" s="24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</row>
    <row r="33" spans="3:21" ht="13.5" customHeight="1" x14ac:dyDescent="0.2">
      <c r="C33" s="14"/>
      <c r="D33" s="19"/>
      <c r="E33" s="20"/>
      <c r="F33" s="20"/>
      <c r="G33" s="20"/>
      <c r="H33" s="21"/>
      <c r="I33" s="20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</row>
    <row r="34" spans="3:21" ht="13.5" customHeight="1" x14ac:dyDescent="0.2">
      <c r="C34" s="14"/>
      <c r="D34" s="23"/>
      <c r="E34" s="28"/>
      <c r="F34" s="24"/>
      <c r="G34" s="24"/>
      <c r="H34" s="25"/>
      <c r="I34" s="2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</row>
    <row r="35" spans="3:21" ht="13.5" customHeight="1" x14ac:dyDescent="0.2">
      <c r="C35" s="14"/>
      <c r="D35" s="23"/>
      <c r="E35" s="24"/>
      <c r="F35" s="24"/>
      <c r="G35" s="24"/>
      <c r="H35" s="25"/>
      <c r="I35" s="2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</row>
    <row r="36" spans="3:21" ht="13.5" customHeight="1" x14ac:dyDescent="0.25">
      <c r="D36" s="9"/>
      <c r="E36" s="13"/>
      <c r="F36" s="13"/>
      <c r="G36" s="13"/>
      <c r="H36" s="13"/>
      <c r="I36" s="9"/>
      <c r="J36" s="9"/>
      <c r="K36" s="9"/>
      <c r="L36" s="9"/>
      <c r="M36" s="9"/>
      <c r="N36" s="9"/>
      <c r="O36" s="9"/>
      <c r="P36" s="9"/>
      <c r="Q36" s="8"/>
      <c r="R36" s="8"/>
      <c r="S36" s="8"/>
      <c r="T36" s="8"/>
      <c r="U36" s="8" t="s">
        <v>155</v>
      </c>
    </row>
    <row r="37" spans="3:21" x14ac:dyDescent="0.2">
      <c r="J37" s="11"/>
      <c r="K37" s="15"/>
      <c r="L37" s="15"/>
      <c r="M37" s="15"/>
      <c r="N37" s="15"/>
      <c r="O37" s="15"/>
      <c r="P37" s="15"/>
      <c r="Q37" s="15"/>
      <c r="R37" s="15"/>
      <c r="S37" s="15"/>
      <c r="T37" s="15"/>
    </row>
    <row r="38" spans="3:21" x14ac:dyDescent="0.2">
      <c r="J38" s="11"/>
      <c r="K38" s="15"/>
      <c r="L38" s="15"/>
      <c r="M38" s="15"/>
      <c r="N38" s="15"/>
      <c r="O38" s="15"/>
      <c r="P38" s="15"/>
      <c r="Q38" s="15"/>
      <c r="R38" s="15"/>
      <c r="S38" s="15"/>
      <c r="T38" s="15"/>
    </row>
    <row r="39" spans="3:21" x14ac:dyDescent="0.2"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</row>
    <row r="42" spans="3:21" x14ac:dyDescent="0.2"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</row>
    <row r="49" spans="11:20" x14ac:dyDescent="0.2">
      <c r="K49" s="11"/>
      <c r="L49" s="11"/>
      <c r="M49" s="11"/>
      <c r="N49" s="11"/>
      <c r="O49" s="11"/>
      <c r="P49" s="11"/>
      <c r="Q49" s="11"/>
      <c r="R49" s="11"/>
      <c r="S49" s="11"/>
      <c r="T49" s="11"/>
    </row>
    <row r="51" spans="11:20" x14ac:dyDescent="0.2">
      <c r="K51" s="12"/>
      <c r="L51" s="12"/>
      <c r="M51" s="12"/>
      <c r="N51" s="12"/>
      <c r="O51" s="12"/>
      <c r="P51" s="12"/>
    </row>
  </sheetData>
  <phoneticPr fontId="0" type="noConversion"/>
  <conditionalFormatting sqref="D10">
    <cfRule type="cellIs" dxfId="5" priority="2" stopIfTrue="1" operator="equal">
      <formula>"   sem (do závorky) poznámku, proč vývojová řada nezačíná jako obvykle - nebo červenou buňku vymazat"</formula>
    </cfRule>
  </conditionalFormatting>
  <conditionalFormatting sqref="G4:G9">
    <cfRule type="expression" dxfId="4" priority="3" stopIfTrue="1">
      <formula>#REF!=" ?"</formula>
    </cfRule>
  </conditionalFormatting>
  <conditionalFormatting sqref="G10">
    <cfRule type="expression" dxfId="3" priority="1" stopIfTrue="1">
      <formula>U10="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19">
    <pageSetUpPr autoPageBreaks="0"/>
  </sheetPr>
  <dimension ref="C1:AS46"/>
  <sheetViews>
    <sheetView showGridLines="0" showOutlineSymbols="0" topLeftCell="C3" zoomScale="90" zoomScaleNormal="90" workbookViewId="0">
      <selection activeCell="B3" sqref="B3"/>
    </sheetView>
  </sheetViews>
  <sheetFormatPr defaultColWidth="9.140625" defaultRowHeight="12.75" x14ac:dyDescent="0.2"/>
  <cols>
    <col min="1" max="2" width="0" style="1" hidden="1" customWidth="1"/>
    <col min="3" max="3" width="1.7109375" style="1" customWidth="1"/>
    <col min="4" max="4" width="1.140625" style="1" customWidth="1"/>
    <col min="5" max="5" width="2.140625" style="1" customWidth="1"/>
    <col min="6" max="6" width="1.7109375" style="1" customWidth="1"/>
    <col min="7" max="7" width="6.5703125" style="1" customWidth="1"/>
    <col min="8" max="21" width="8.140625" style="1" customWidth="1"/>
    <col min="22" max="44" width="1.7109375" style="1" customWidth="1"/>
    <col min="45" max="16384" width="9.140625" style="1"/>
  </cols>
  <sheetData>
    <row r="1" spans="4:21" hidden="1" x14ac:dyDescent="0.2"/>
    <row r="2" spans="4:21" hidden="1" x14ac:dyDescent="0.2"/>
    <row r="4" spans="4:21" s="2" customFormat="1" ht="15.75" x14ac:dyDescent="0.2">
      <c r="D4" s="3" t="s">
        <v>151</v>
      </c>
      <c r="E4" s="3"/>
      <c r="F4" s="3"/>
      <c r="G4" s="3"/>
      <c r="H4" s="4" t="s">
        <v>255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4:21" s="2" customFormat="1" ht="15.75" x14ac:dyDescent="0.2">
      <c r="D5" s="10"/>
      <c r="E5" s="3"/>
      <c r="F5" s="3"/>
      <c r="G5" s="3"/>
      <c r="H5" s="4"/>
      <c r="I5" s="5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4:21" s="6" customFormat="1" ht="21" customHeight="1" x14ac:dyDescent="0.2">
      <c r="D6" s="35"/>
      <c r="E6" s="36"/>
      <c r="F6" s="36"/>
      <c r="G6" s="36"/>
      <c r="H6" s="36"/>
      <c r="I6" s="37"/>
      <c r="J6" s="37"/>
      <c r="K6" s="37"/>
      <c r="L6" s="37"/>
      <c r="M6" s="37"/>
      <c r="N6" s="37"/>
      <c r="O6" s="37"/>
      <c r="P6" s="37"/>
      <c r="Q6" s="38"/>
      <c r="R6" s="38"/>
      <c r="S6" s="38"/>
      <c r="T6" s="38"/>
      <c r="U6" s="38"/>
    </row>
    <row r="7" spans="4:21" s="6" customFormat="1" ht="13.5" customHeight="1" x14ac:dyDescent="0.2">
      <c r="D7" s="35"/>
      <c r="E7" s="36"/>
      <c r="F7" s="36"/>
      <c r="G7" s="36"/>
      <c r="H7" s="36"/>
      <c r="I7" s="37"/>
      <c r="J7" s="37"/>
      <c r="K7" s="37"/>
      <c r="L7" s="37"/>
      <c r="M7" s="37"/>
      <c r="N7" s="37"/>
      <c r="O7" s="37"/>
      <c r="P7" s="37"/>
      <c r="Q7" s="38"/>
      <c r="R7" s="38"/>
      <c r="S7" s="38"/>
      <c r="T7" s="38"/>
      <c r="U7" s="38"/>
    </row>
    <row r="8" spans="4:21" s="6" customFormat="1" ht="13.5" customHeight="1" x14ac:dyDescent="0.2">
      <c r="D8" s="35"/>
      <c r="E8" s="36"/>
      <c r="F8" s="36"/>
      <c r="G8" s="36"/>
      <c r="H8" s="36"/>
      <c r="I8" s="37"/>
      <c r="J8" s="37"/>
      <c r="K8" s="37"/>
      <c r="L8" s="37"/>
      <c r="M8" s="37"/>
      <c r="N8" s="37"/>
      <c r="O8" s="37"/>
      <c r="P8" s="37"/>
      <c r="Q8" s="38"/>
      <c r="R8" s="38"/>
      <c r="S8" s="38"/>
      <c r="T8" s="38"/>
      <c r="U8" s="38"/>
    </row>
    <row r="9" spans="4:21" s="6" customFormat="1" ht="13.5" customHeight="1" thickBot="1" x14ac:dyDescent="0.25">
      <c r="D9" s="35"/>
      <c r="E9" s="36"/>
      <c r="F9" s="36"/>
      <c r="G9" s="36"/>
      <c r="H9" s="36"/>
      <c r="I9" s="37"/>
      <c r="J9" s="37"/>
      <c r="K9" s="37"/>
      <c r="L9" s="37"/>
      <c r="M9" s="37"/>
      <c r="N9" s="37"/>
      <c r="O9" s="37"/>
      <c r="P9" s="37"/>
      <c r="Q9" s="38"/>
      <c r="R9" s="38"/>
      <c r="S9" s="38"/>
      <c r="T9" s="38"/>
      <c r="U9" s="38"/>
    </row>
    <row r="10" spans="4:21" ht="13.5" thickBot="1" x14ac:dyDescent="0.25">
      <c r="D10" s="16"/>
      <c r="E10" s="16"/>
      <c r="F10" s="16"/>
      <c r="G10" s="16"/>
      <c r="H10" s="16"/>
      <c r="I10" s="16"/>
      <c r="J10" s="353"/>
      <c r="K10" s="362">
        <v>2011</v>
      </c>
      <c r="L10" s="362">
        <v>2012</v>
      </c>
      <c r="M10" s="362">
        <v>2013</v>
      </c>
      <c r="N10" s="362">
        <v>2014</v>
      </c>
      <c r="O10" s="362">
        <v>2015</v>
      </c>
      <c r="P10" s="362">
        <v>2016</v>
      </c>
      <c r="Q10" s="362">
        <v>2017</v>
      </c>
      <c r="R10" s="362">
        <v>2018</v>
      </c>
      <c r="S10" s="362">
        <v>2019</v>
      </c>
      <c r="T10" s="362">
        <v>2020</v>
      </c>
      <c r="U10" s="472">
        <v>2021</v>
      </c>
    </row>
    <row r="11" spans="4:21" ht="13.5" customHeight="1" thickTop="1" x14ac:dyDescent="0.2">
      <c r="D11" s="16"/>
      <c r="E11" s="16"/>
      <c r="F11" s="16"/>
      <c r="G11" s="16"/>
      <c r="H11" s="16"/>
      <c r="I11" s="16"/>
      <c r="J11" s="354" t="s">
        <v>148</v>
      </c>
      <c r="K11" s="355">
        <f>'GB5'!K11/'GB6'!K$16*100</f>
        <v>23269.465511822564</v>
      </c>
      <c r="L11" s="355">
        <f>'GB5'!L11/'GB6'!L$16*100</f>
        <v>23085.182281792197</v>
      </c>
      <c r="M11" s="355">
        <f>'GB5'!M11/'GB6'!M$16*100</f>
        <v>22896.435472194695</v>
      </c>
      <c r="N11" s="355">
        <f>'GB5'!N11/'GB6'!N$16*100</f>
        <v>23174.823285840997</v>
      </c>
      <c r="O11" s="355">
        <f>'GB5'!O11/'GB6'!O$16*100</f>
        <v>23637.347321692072</v>
      </c>
      <c r="P11" s="355">
        <f>'GB5'!P11/'GB6'!P$16*100</f>
        <v>24641.539593782098</v>
      </c>
      <c r="Q11" s="355">
        <f>'GB5'!Q11/'GB6'!Q$16*100</f>
        <v>25808.517789948484</v>
      </c>
      <c r="R11" s="355">
        <f>'GB5'!R11/'GB6'!R$16*100</f>
        <v>27992.402659069325</v>
      </c>
      <c r="S11" s="355">
        <f>'GB5'!S11/'GB6'!S$16*100</f>
        <v>30960.069949017361</v>
      </c>
      <c r="T11" s="355">
        <f>'GB5'!T11/'GB6'!T$16*100</f>
        <v>32967.698810139358</v>
      </c>
      <c r="U11" s="577">
        <f>'GB5'!U11/'GB6'!U$16*100</f>
        <v>34397.409291546901</v>
      </c>
    </row>
    <row r="12" spans="4:21" ht="13.5" customHeight="1" x14ac:dyDescent="0.2">
      <c r="D12" s="16"/>
      <c r="E12" s="16"/>
      <c r="F12" s="16"/>
      <c r="G12" s="16"/>
      <c r="H12" s="16"/>
      <c r="I12" s="16"/>
      <c r="J12" s="356" t="s">
        <v>149</v>
      </c>
      <c r="K12" s="357">
        <f>'GB5'!K12/'GB6'!K$16*100</f>
        <v>34584.957235993177</v>
      </c>
      <c r="L12" s="357">
        <f>'GB5'!L12/'GB6'!L$16*100</f>
        <v>34775.720728894099</v>
      </c>
      <c r="M12" s="357">
        <f>'GB5'!M12/'GB6'!M$16*100</f>
        <v>35669.561932653152</v>
      </c>
      <c r="N12" s="357">
        <f>'GB5'!N12/'GB6'!N$16*100</f>
        <v>36164.782775775311</v>
      </c>
      <c r="O12" s="357">
        <f>'GB5'!O12/'GB6'!O$16*100</f>
        <v>36324.305553551218</v>
      </c>
      <c r="P12" s="357">
        <f>'GB5'!P12/'GB6'!P$16*100</f>
        <v>36565.309032775622</v>
      </c>
      <c r="Q12" s="357">
        <f>'GB5'!Q12/'GB6'!Q$16*100</f>
        <v>37866.815692811142</v>
      </c>
      <c r="R12" s="357">
        <f>'GB5'!R12/'GB6'!R$16*100</f>
        <v>40761.274381414129</v>
      </c>
      <c r="S12" s="357">
        <f>'GB5'!S12/'GB6'!S$16*100</f>
        <v>42640.77605330231</v>
      </c>
      <c r="T12" s="357">
        <f>'GB5'!T12/'GB6'!T$16*100</f>
        <v>42023.246834984027</v>
      </c>
      <c r="U12" s="578">
        <f>'GB5'!U12/'GB6'!U$16*100</f>
        <v>42598.403020501733</v>
      </c>
    </row>
    <row r="13" spans="4:21" ht="13.5" customHeight="1" thickBot="1" x14ac:dyDescent="0.25">
      <c r="D13" s="16"/>
      <c r="E13" s="16"/>
      <c r="F13" s="16"/>
      <c r="G13" s="16"/>
      <c r="H13" s="16"/>
      <c r="I13" s="16"/>
      <c r="J13" s="358" t="s">
        <v>150</v>
      </c>
      <c r="K13" s="359">
        <f>'GB5'!K13/'GB6'!K$16*100</f>
        <v>25796.413502109703</v>
      </c>
      <c r="L13" s="359">
        <f>'GB5'!L13/'GB6'!L$16*100</f>
        <v>25604.698672114402</v>
      </c>
      <c r="M13" s="359">
        <f>'GB5'!M13/'GB6'!M$16*100</f>
        <v>25211.480362537764</v>
      </c>
      <c r="N13" s="359">
        <f>'GB5'!N13/'GB6'!N$16*100</f>
        <v>25845.536609829487</v>
      </c>
      <c r="O13" s="359">
        <f>'GB5'!O13/'GB6'!O$16*100</f>
        <v>26591.000000000004</v>
      </c>
      <c r="P13" s="359">
        <f>'GB5'!P13/'GB6'!P$16*100</f>
        <v>27383.316782522343</v>
      </c>
      <c r="Q13" s="359">
        <f>'GB5'!Q13/'GB6'!Q$16*100</f>
        <v>28616.876818622699</v>
      </c>
      <c r="R13" s="359">
        <f>'GB5'!R13/'GB6'!R$16*100</f>
        <v>30280.151946818616</v>
      </c>
      <c r="S13" s="359">
        <f>'GB5'!S13/'GB6'!S$16*100</f>
        <v>31509.695290858723</v>
      </c>
      <c r="T13" s="359">
        <f>'GB5'!T13/'GB6'!T$16*100</f>
        <v>31852.415026833631</v>
      </c>
      <c r="U13" s="579">
        <f>'GB5'!U13/'GB6'!U$16*100</f>
        <v>32874.891398783664</v>
      </c>
    </row>
    <row r="14" spans="4:21" ht="13.5" customHeight="1" thickBot="1" x14ac:dyDescent="0.25">
      <c r="D14" s="16"/>
      <c r="E14" s="16"/>
      <c r="F14" s="16"/>
      <c r="G14" s="16"/>
      <c r="H14" s="16"/>
      <c r="I14" s="16"/>
      <c r="J14" s="358" t="s">
        <v>132</v>
      </c>
      <c r="K14" s="359">
        <f>'GB5'!K14/'GB6'!K$16*100</f>
        <v>25811.181434599155</v>
      </c>
      <c r="L14" s="359">
        <f>'GB5'!L14/'GB6'!L$16*100</f>
        <v>25574.05515832482</v>
      </c>
      <c r="M14" s="359">
        <f>'GB5'!M14/'GB6'!M$16*100</f>
        <v>25433.031218529708</v>
      </c>
      <c r="N14" s="359">
        <f>'GB5'!N14/'GB6'!N$16*100</f>
        <v>25940.822467402206</v>
      </c>
      <c r="O14" s="359">
        <f>'GB5'!O14/'GB6'!O$16*100</f>
        <v>26807</v>
      </c>
      <c r="P14" s="359">
        <f>'GB5'!P14/'GB6'!P$16*100</f>
        <v>27880.834160873885</v>
      </c>
      <c r="Q14" s="475" t="s">
        <v>103</v>
      </c>
      <c r="R14" s="475" t="s">
        <v>103</v>
      </c>
      <c r="S14" s="475" t="s">
        <v>103</v>
      </c>
      <c r="T14" s="475" t="s">
        <v>103</v>
      </c>
      <c r="U14" s="580" t="s">
        <v>103</v>
      </c>
    </row>
    <row r="15" spans="4:21" ht="13.5" customHeight="1" x14ac:dyDescent="0.2">
      <c r="D15" s="17"/>
      <c r="E15" s="18"/>
      <c r="F15" s="18"/>
      <c r="G15" s="18"/>
      <c r="H15" s="18"/>
      <c r="I15" s="18"/>
      <c r="J15" s="361"/>
      <c r="K15" s="361"/>
      <c r="L15" s="361"/>
      <c r="M15" s="361"/>
      <c r="N15" s="361"/>
      <c r="O15" s="361"/>
      <c r="P15" s="361"/>
      <c r="Q15" s="361"/>
      <c r="R15" s="361"/>
      <c r="S15" s="361"/>
      <c r="T15" s="361"/>
      <c r="U15" s="361"/>
    </row>
    <row r="16" spans="4:21" ht="13.5" customHeight="1" x14ac:dyDescent="0.2">
      <c r="D16" s="17"/>
      <c r="E16" s="17"/>
      <c r="F16" s="17"/>
      <c r="G16" s="17"/>
      <c r="H16" s="17"/>
      <c r="I16" s="17"/>
      <c r="J16" s="17"/>
      <c r="K16" s="510">
        <f>'B1.14'!J34</f>
        <v>94.8</v>
      </c>
      <c r="L16" s="510">
        <f>'B1.14'!K34</f>
        <v>97.9</v>
      </c>
      <c r="M16" s="510">
        <f>'B1.14'!L34</f>
        <v>99.3</v>
      </c>
      <c r="N16" s="510">
        <f>'B1.14'!M34</f>
        <v>99.7</v>
      </c>
      <c r="O16" s="510">
        <f>'B1.14'!N34</f>
        <v>100</v>
      </c>
      <c r="P16" s="510">
        <f>'B1.14'!O34</f>
        <v>100.7</v>
      </c>
      <c r="Q16" s="510">
        <f>'B1.14'!P34</f>
        <v>103.1</v>
      </c>
      <c r="R16" s="510">
        <f>'B1.14'!Q34</f>
        <v>105.3</v>
      </c>
      <c r="S16" s="510">
        <f>'B1.14'!R34</f>
        <v>108.3</v>
      </c>
      <c r="T16" s="510">
        <f>'B1.14'!S34</f>
        <v>111.8</v>
      </c>
      <c r="U16" s="510">
        <f>'B1.14'!T34</f>
        <v>115.1</v>
      </c>
    </row>
    <row r="17" spans="3:45" ht="13.5" customHeight="1" x14ac:dyDescent="0.2">
      <c r="C17" s="14"/>
      <c r="D17" s="19"/>
      <c r="E17" s="20"/>
      <c r="F17" s="20"/>
      <c r="G17" s="40"/>
      <c r="H17" s="40"/>
      <c r="I17" s="40"/>
      <c r="J17" s="40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</row>
    <row r="18" spans="3:45" ht="13.5" customHeight="1" x14ac:dyDescent="0.2">
      <c r="C18" s="14"/>
      <c r="D18" s="23"/>
      <c r="E18" s="24"/>
      <c r="F18" s="24"/>
      <c r="G18" s="40"/>
      <c r="H18" s="40"/>
      <c r="I18" s="40"/>
      <c r="J18" s="40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</row>
    <row r="19" spans="3:45" ht="13.5" customHeight="1" x14ac:dyDescent="0.2">
      <c r="C19" s="14"/>
      <c r="D19" s="23"/>
      <c r="E19" s="27"/>
      <c r="F19" s="24"/>
      <c r="G19" s="40"/>
      <c r="H19" s="40"/>
      <c r="I19" s="40"/>
      <c r="J19" s="40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</row>
    <row r="20" spans="3:45" ht="13.5" customHeight="1" x14ac:dyDescent="0.2">
      <c r="C20" s="14"/>
      <c r="D20" s="23"/>
      <c r="E20" s="28"/>
      <c r="F20" s="24"/>
      <c r="G20" s="40"/>
      <c r="H20" s="40"/>
      <c r="I20" s="40"/>
      <c r="J20" s="40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</row>
    <row r="21" spans="3:45" ht="13.5" customHeight="1" x14ac:dyDescent="0.2">
      <c r="C21" s="14"/>
      <c r="D21" s="23"/>
      <c r="E21" s="29"/>
      <c r="F21" s="24"/>
      <c r="G21" s="40"/>
      <c r="H21" s="40"/>
      <c r="I21" s="40"/>
      <c r="J21" s="40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AS21" s="11"/>
    </row>
    <row r="22" spans="3:45" ht="13.5" customHeight="1" x14ac:dyDescent="0.2">
      <c r="C22" s="14"/>
      <c r="D22" s="19"/>
      <c r="E22" s="20"/>
      <c r="F22" s="20"/>
      <c r="G22" s="20"/>
      <c r="H22" s="21"/>
      <c r="I22" s="20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AS22" s="11"/>
    </row>
    <row r="23" spans="3:45" ht="13.5" customHeight="1" x14ac:dyDescent="0.2">
      <c r="C23" s="14"/>
      <c r="D23" s="23"/>
      <c r="E23" s="28"/>
      <c r="F23" s="24"/>
      <c r="G23" s="24"/>
      <c r="H23" s="25"/>
      <c r="I23" s="2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AS23" s="11"/>
    </row>
    <row r="24" spans="3:45" ht="13.5" customHeight="1" x14ac:dyDescent="0.2">
      <c r="C24" s="14"/>
      <c r="D24" s="23"/>
      <c r="E24" s="29"/>
      <c r="F24" s="24"/>
      <c r="G24" s="24"/>
      <c r="H24" s="25"/>
      <c r="I24" s="2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</row>
    <row r="25" spans="3:45" ht="13.5" customHeight="1" x14ac:dyDescent="0.2">
      <c r="C25" s="14"/>
      <c r="D25" s="19"/>
      <c r="E25" s="20"/>
      <c r="F25" s="20"/>
      <c r="G25" s="20"/>
      <c r="H25" s="21"/>
      <c r="I25" s="20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</row>
    <row r="26" spans="3:45" ht="13.5" customHeight="1" x14ac:dyDescent="0.2">
      <c r="C26" s="14"/>
      <c r="D26" s="17"/>
      <c r="E26" s="17"/>
      <c r="F26" s="17"/>
      <c r="G26" s="17"/>
      <c r="H26" s="17"/>
      <c r="I26" s="17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3:45" ht="13.5" customHeight="1" x14ac:dyDescent="0.2">
      <c r="C27" s="14"/>
      <c r="D27" s="19"/>
      <c r="E27" s="20"/>
      <c r="F27" s="20"/>
      <c r="G27" s="20"/>
      <c r="H27" s="21"/>
      <c r="I27" s="20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</row>
    <row r="28" spans="3:45" ht="13.5" customHeight="1" x14ac:dyDescent="0.2">
      <c r="C28" s="14"/>
      <c r="D28" s="23"/>
      <c r="E28" s="24"/>
      <c r="F28" s="24"/>
      <c r="G28" s="24"/>
      <c r="H28" s="25"/>
      <c r="I28" s="24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</row>
    <row r="29" spans="3:45" ht="13.5" customHeight="1" x14ac:dyDescent="0.2">
      <c r="C29" s="14"/>
      <c r="D29" s="23"/>
      <c r="E29" s="27"/>
      <c r="F29" s="24"/>
      <c r="G29" s="24"/>
      <c r="H29" s="25"/>
      <c r="I29" s="24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</row>
    <row r="30" spans="3:45" ht="13.5" customHeight="1" x14ac:dyDescent="0.25">
      <c r="C30" s="14"/>
      <c r="D30" s="308" t="s">
        <v>55</v>
      </c>
      <c r="E30" s="363"/>
      <c r="F30" s="363"/>
      <c r="G30" s="363"/>
      <c r="H30" s="25"/>
      <c r="I30" s="24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8" t="s">
        <v>155</v>
      </c>
    </row>
    <row r="31" spans="3:45" ht="13.5" customHeight="1" x14ac:dyDescent="0.2">
      <c r="C31" s="14"/>
      <c r="D31" s="364"/>
      <c r="E31" s="365" t="s">
        <v>168</v>
      </c>
      <c r="F31" s="365"/>
      <c r="G31" s="365"/>
      <c r="H31" s="25"/>
      <c r="I31" s="2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</row>
    <row r="32" spans="3:45" x14ac:dyDescent="0.2">
      <c r="J32" s="11"/>
      <c r="K32" s="15"/>
      <c r="L32" s="15"/>
      <c r="M32" s="15"/>
      <c r="N32" s="15"/>
      <c r="O32" s="15"/>
      <c r="P32" s="15"/>
      <c r="Q32" s="15"/>
      <c r="R32" s="15"/>
      <c r="S32" s="15"/>
      <c r="T32" s="15"/>
    </row>
    <row r="33" spans="10:20" x14ac:dyDescent="0.2">
      <c r="J33" s="11"/>
      <c r="K33" s="15"/>
      <c r="L33" s="15"/>
      <c r="M33" s="15"/>
      <c r="N33" s="15"/>
      <c r="O33" s="15"/>
      <c r="P33" s="15"/>
      <c r="Q33" s="15"/>
      <c r="R33" s="15"/>
      <c r="S33" s="15"/>
      <c r="T33" s="15"/>
    </row>
    <row r="34" spans="10:20" x14ac:dyDescent="0.2"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</row>
    <row r="37" spans="10:20" x14ac:dyDescent="0.2"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</row>
    <row r="44" spans="10:20" x14ac:dyDescent="0.2">
      <c r="K44" s="11"/>
      <c r="L44" s="11"/>
      <c r="M44" s="11"/>
      <c r="N44" s="11"/>
      <c r="O44" s="11"/>
      <c r="P44" s="11"/>
      <c r="Q44" s="11"/>
      <c r="R44" s="11"/>
      <c r="S44" s="11"/>
      <c r="T44" s="11"/>
    </row>
    <row r="46" spans="10:20" x14ac:dyDescent="0.2">
      <c r="K46" s="12"/>
      <c r="L46" s="12"/>
      <c r="M46" s="12"/>
      <c r="N46" s="12"/>
      <c r="O46" s="12"/>
      <c r="P46" s="12"/>
    </row>
  </sheetData>
  <phoneticPr fontId="0" type="noConversion"/>
  <conditionalFormatting sqref="D6:D9">
    <cfRule type="cellIs" dxfId="2" priority="2" stopIfTrue="1" operator="equal">
      <formula>"   sem (do závorky) poznámku, proč vývojová řada nezačíná jako obvykle - nebo červenou buňku vymazat"</formula>
    </cfRule>
  </conditionalFormatting>
  <conditionalFormatting sqref="G4:G5">
    <cfRule type="expression" dxfId="1" priority="3" stopIfTrue="1">
      <formula>#REF!=" ?"</formula>
    </cfRule>
  </conditionalFormatting>
  <conditionalFormatting sqref="G6:G9">
    <cfRule type="expression" dxfId="0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autoPageBreaks="0"/>
  </sheetPr>
  <dimension ref="C1:U3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" hidden="1" customWidth="1"/>
    <col min="3" max="3" width="1.7109375" style="1" customWidth="1"/>
    <col min="4" max="4" width="1.42578125" style="1" customWidth="1"/>
    <col min="5" max="5" width="2.5703125" style="1" customWidth="1"/>
    <col min="6" max="6" width="1.7109375" style="1" customWidth="1"/>
    <col min="7" max="7" width="11.140625" style="1" customWidth="1"/>
    <col min="8" max="8" width="10.85546875" style="1" customWidth="1"/>
    <col min="9" max="9" width="4.5703125" style="1" customWidth="1"/>
    <col min="10" max="20" width="8.140625" style="1" customWidth="1"/>
    <col min="21" max="44" width="1.7109375" style="1" customWidth="1"/>
    <col min="45" max="16384" width="9.140625" style="1"/>
  </cols>
  <sheetData>
    <row r="1" spans="3:21" hidden="1" x14ac:dyDescent="0.2"/>
    <row r="2" spans="3:21" hidden="1" x14ac:dyDescent="0.2"/>
    <row r="3" spans="3:21" ht="9" customHeight="1" x14ac:dyDescent="0.2">
      <c r="C3" s="65"/>
    </row>
    <row r="4" spans="3:21" s="2" customFormat="1" ht="15.75" x14ac:dyDescent="0.2">
      <c r="D4" s="3" t="s">
        <v>58</v>
      </c>
      <c r="E4" s="3"/>
      <c r="F4" s="3"/>
      <c r="G4" s="3"/>
      <c r="H4" s="4" t="s">
        <v>59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3:21" s="2" customFormat="1" ht="15.75" x14ac:dyDescent="0.2">
      <c r="D5" s="66" t="s">
        <v>242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spans="3:21" s="6" customFormat="1" ht="21" customHeight="1" thickBot="1" x14ac:dyDescent="0.25">
      <c r="D6" s="68"/>
      <c r="E6" s="69"/>
      <c r="F6" s="69"/>
      <c r="G6" s="69"/>
      <c r="H6" s="69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1"/>
      <c r="U6" s="7" t="s">
        <v>20</v>
      </c>
    </row>
    <row r="7" spans="3:21" ht="6" customHeight="1" x14ac:dyDescent="0.2">
      <c r="C7" s="72"/>
      <c r="D7" s="582" t="s">
        <v>45</v>
      </c>
      <c r="E7" s="583"/>
      <c r="F7" s="583"/>
      <c r="G7" s="583"/>
      <c r="H7" s="583"/>
      <c r="I7" s="584"/>
      <c r="J7" s="591" t="s">
        <v>152</v>
      </c>
      <c r="K7" s="591" t="s">
        <v>158</v>
      </c>
      <c r="L7" s="591" t="s">
        <v>159</v>
      </c>
      <c r="M7" s="591" t="s">
        <v>160</v>
      </c>
      <c r="N7" s="591" t="s">
        <v>162</v>
      </c>
      <c r="O7" s="591" t="s">
        <v>163</v>
      </c>
      <c r="P7" s="591" t="s">
        <v>169</v>
      </c>
      <c r="Q7" s="591" t="s">
        <v>172</v>
      </c>
      <c r="R7" s="591" t="s">
        <v>173</v>
      </c>
      <c r="S7" s="591" t="s">
        <v>236</v>
      </c>
      <c r="T7" s="598" t="s">
        <v>241</v>
      </c>
    </row>
    <row r="8" spans="3:21" ht="6" customHeight="1" x14ac:dyDescent="0.2">
      <c r="C8" s="72"/>
      <c r="D8" s="585"/>
      <c r="E8" s="586"/>
      <c r="F8" s="586"/>
      <c r="G8" s="586"/>
      <c r="H8" s="586"/>
      <c r="I8" s="587"/>
      <c r="J8" s="592"/>
      <c r="K8" s="592"/>
      <c r="L8" s="592"/>
      <c r="M8" s="592"/>
      <c r="N8" s="592"/>
      <c r="O8" s="592"/>
      <c r="P8" s="592"/>
      <c r="Q8" s="592"/>
      <c r="R8" s="592"/>
      <c r="S8" s="592"/>
      <c r="T8" s="599"/>
    </row>
    <row r="9" spans="3:21" ht="6" customHeight="1" x14ac:dyDescent="0.2">
      <c r="C9" s="72"/>
      <c r="D9" s="585"/>
      <c r="E9" s="586"/>
      <c r="F9" s="586"/>
      <c r="G9" s="586"/>
      <c r="H9" s="586"/>
      <c r="I9" s="587"/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9"/>
    </row>
    <row r="10" spans="3:21" ht="6" customHeight="1" x14ac:dyDescent="0.2">
      <c r="C10" s="72"/>
      <c r="D10" s="585"/>
      <c r="E10" s="586"/>
      <c r="F10" s="586"/>
      <c r="G10" s="586"/>
      <c r="H10" s="586"/>
      <c r="I10" s="587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9"/>
    </row>
    <row r="11" spans="3:21" ht="15" customHeight="1" thickBot="1" x14ac:dyDescent="0.25">
      <c r="C11" s="72"/>
      <c r="D11" s="588"/>
      <c r="E11" s="589"/>
      <c r="F11" s="589"/>
      <c r="G11" s="589"/>
      <c r="H11" s="589"/>
      <c r="I11" s="590"/>
      <c r="J11" s="75"/>
      <c r="K11" s="75"/>
      <c r="L11" s="75"/>
      <c r="M11" s="75"/>
      <c r="N11" s="75"/>
      <c r="O11" s="152"/>
      <c r="P11" s="152"/>
      <c r="Q11" s="75"/>
      <c r="R11" s="75"/>
      <c r="S11" s="75"/>
      <c r="T11" s="447"/>
    </row>
    <row r="12" spans="3:21" ht="15" customHeight="1" thickTop="1" x14ac:dyDescent="0.2">
      <c r="C12" s="72"/>
      <c r="D12" s="77"/>
      <c r="E12" s="78" t="s">
        <v>60</v>
      </c>
      <c r="F12" s="79"/>
      <c r="G12" s="79"/>
      <c r="H12" s="79"/>
      <c r="I12" s="80"/>
      <c r="J12" s="482">
        <v>2063314</v>
      </c>
      <c r="K12" s="482">
        <v>2046572</v>
      </c>
      <c r="L12" s="482">
        <v>2039808</v>
      </c>
      <c r="M12" s="482">
        <v>2034809</v>
      </c>
      <c r="N12" s="482">
        <v>2029675</v>
      </c>
      <c r="O12" s="483">
        <v>2030547</v>
      </c>
      <c r="P12" s="483">
        <v>2032745</v>
      </c>
      <c r="Q12" s="502">
        <v>2037427</v>
      </c>
      <c r="R12" s="502">
        <v>2052127</v>
      </c>
      <c r="S12" s="292">
        <v>2074243</v>
      </c>
      <c r="T12" s="450">
        <v>2099345</v>
      </c>
    </row>
    <row r="13" spans="3:21" ht="15" x14ac:dyDescent="0.2">
      <c r="C13" s="81"/>
      <c r="D13" s="106"/>
      <c r="E13" s="107" t="s">
        <v>0</v>
      </c>
      <c r="F13" s="107"/>
      <c r="G13" s="107"/>
      <c r="H13" s="108"/>
      <c r="I13" s="109"/>
      <c r="J13" s="495">
        <v>1671275</v>
      </c>
      <c r="K13" s="495">
        <v>1665679</v>
      </c>
      <c r="L13" s="495">
        <v>1672036</v>
      </c>
      <c r="M13" s="495">
        <v>1687998</v>
      </c>
      <c r="N13" s="495">
        <v>1703238</v>
      </c>
      <c r="O13" s="494">
        <v>1719487</v>
      </c>
      <c r="P13" s="494">
        <v>1734063</v>
      </c>
      <c r="Q13" s="495">
        <v>1747747</v>
      </c>
      <c r="R13" s="495">
        <v>1763483</v>
      </c>
      <c r="S13" s="110">
        <v>1775212</v>
      </c>
      <c r="T13" s="451">
        <v>1795291</v>
      </c>
    </row>
    <row r="14" spans="3:21" x14ac:dyDescent="0.2">
      <c r="C14" s="81"/>
      <c r="D14" s="113"/>
      <c r="E14" s="600" t="s">
        <v>48</v>
      </c>
      <c r="F14" s="114" t="s">
        <v>49</v>
      </c>
      <c r="G14" s="115"/>
      <c r="H14" s="116"/>
      <c r="I14" s="117"/>
      <c r="J14" s="497">
        <v>342521</v>
      </c>
      <c r="K14" s="497">
        <v>354340</v>
      </c>
      <c r="L14" s="497">
        <v>363568</v>
      </c>
      <c r="M14" s="497">
        <v>367603</v>
      </c>
      <c r="N14" s="497">
        <v>367361</v>
      </c>
      <c r="O14" s="496">
        <v>362653</v>
      </c>
      <c r="P14" s="496">
        <v>362756</v>
      </c>
      <c r="Q14" s="497">
        <v>363776</v>
      </c>
      <c r="R14" s="497">
        <v>364909</v>
      </c>
      <c r="S14" s="118">
        <v>357598</v>
      </c>
      <c r="T14" s="452">
        <v>360490</v>
      </c>
    </row>
    <row r="15" spans="3:21" x14ac:dyDescent="0.2">
      <c r="C15" s="81"/>
      <c r="D15" s="82"/>
      <c r="E15" s="601"/>
      <c r="F15" s="122" t="s">
        <v>50</v>
      </c>
      <c r="G15" s="86"/>
      <c r="H15" s="87"/>
      <c r="I15" s="88"/>
      <c r="J15" s="124">
        <v>794642</v>
      </c>
      <c r="K15" s="124">
        <v>807950</v>
      </c>
      <c r="L15" s="124">
        <v>827654</v>
      </c>
      <c r="M15" s="124">
        <v>854137</v>
      </c>
      <c r="N15" s="124">
        <v>880251</v>
      </c>
      <c r="O15" s="158">
        <v>906188</v>
      </c>
      <c r="P15" s="158">
        <v>926108</v>
      </c>
      <c r="Q15" s="124">
        <v>940928</v>
      </c>
      <c r="R15" s="124">
        <v>952946</v>
      </c>
      <c r="S15" s="89">
        <v>962348</v>
      </c>
      <c r="T15" s="448">
        <v>964571</v>
      </c>
    </row>
    <row r="16" spans="3:21" x14ac:dyDescent="0.2">
      <c r="C16" s="81"/>
      <c r="D16" s="82"/>
      <c r="E16" s="601"/>
      <c r="F16" s="594" t="s">
        <v>51</v>
      </c>
      <c r="G16" s="86" t="s">
        <v>62</v>
      </c>
      <c r="H16" s="87"/>
      <c r="I16" s="88"/>
      <c r="J16" s="124">
        <v>474327</v>
      </c>
      <c r="K16" s="124">
        <v>488106</v>
      </c>
      <c r="L16" s="124">
        <v>505983</v>
      </c>
      <c r="M16" s="124">
        <v>529604</v>
      </c>
      <c r="N16" s="124">
        <v>551428</v>
      </c>
      <c r="O16" s="158">
        <v>568966</v>
      </c>
      <c r="P16" s="158">
        <v>575699</v>
      </c>
      <c r="Q16" s="124">
        <v>573442</v>
      </c>
      <c r="R16" s="124">
        <v>563346</v>
      </c>
      <c r="S16" s="89">
        <v>555089</v>
      </c>
      <c r="T16" s="448">
        <v>545711</v>
      </c>
    </row>
    <row r="17" spans="3:20" x14ac:dyDescent="0.2">
      <c r="C17" s="81"/>
      <c r="D17" s="82"/>
      <c r="E17" s="601"/>
      <c r="F17" s="595"/>
      <c r="G17" s="86" t="s">
        <v>63</v>
      </c>
      <c r="H17" s="87"/>
      <c r="I17" s="88"/>
      <c r="J17" s="124">
        <v>320315</v>
      </c>
      <c r="K17" s="124">
        <v>319844</v>
      </c>
      <c r="L17" s="124">
        <v>321671</v>
      </c>
      <c r="M17" s="124">
        <v>324533</v>
      </c>
      <c r="N17" s="124">
        <v>328823</v>
      </c>
      <c r="O17" s="158">
        <v>337222</v>
      </c>
      <c r="P17" s="158">
        <v>350409</v>
      </c>
      <c r="Q17" s="124">
        <v>367486</v>
      </c>
      <c r="R17" s="124">
        <v>389600</v>
      </c>
      <c r="S17" s="89">
        <v>407259</v>
      </c>
      <c r="T17" s="448">
        <v>418860</v>
      </c>
    </row>
    <row r="18" spans="3:20" x14ac:dyDescent="0.2">
      <c r="C18" s="81"/>
      <c r="D18" s="82"/>
      <c r="E18" s="601"/>
      <c r="F18" s="122" t="s">
        <v>52</v>
      </c>
      <c r="G18" s="86"/>
      <c r="H18" s="87"/>
      <c r="I18" s="88"/>
      <c r="J18" s="124">
        <v>501220</v>
      </c>
      <c r="K18" s="124">
        <v>470754</v>
      </c>
      <c r="L18" s="124">
        <v>448792</v>
      </c>
      <c r="M18" s="124">
        <v>435542</v>
      </c>
      <c r="N18" s="124">
        <v>427107</v>
      </c>
      <c r="O18" s="158">
        <v>424849</v>
      </c>
      <c r="P18" s="158">
        <v>421535</v>
      </c>
      <c r="Q18" s="124">
        <v>420814</v>
      </c>
      <c r="R18" s="124">
        <v>423838</v>
      </c>
      <c r="S18" s="89">
        <v>432906</v>
      </c>
      <c r="T18" s="448">
        <v>446254</v>
      </c>
    </row>
    <row r="19" spans="3:20" x14ac:dyDescent="0.2">
      <c r="C19" s="81"/>
      <c r="D19" s="82"/>
      <c r="E19" s="601"/>
      <c r="F19" s="122" t="s">
        <v>53</v>
      </c>
      <c r="G19" s="86"/>
      <c r="H19" s="87"/>
      <c r="I19" s="88"/>
      <c r="J19" s="124">
        <v>3557</v>
      </c>
      <c r="K19" s="124">
        <v>3655</v>
      </c>
      <c r="L19" s="124">
        <v>3690</v>
      </c>
      <c r="M19" s="124">
        <v>3752</v>
      </c>
      <c r="N19" s="124">
        <v>3733</v>
      </c>
      <c r="O19" s="158">
        <v>3795</v>
      </c>
      <c r="P19" s="158">
        <v>3781</v>
      </c>
      <c r="Q19" s="124">
        <v>3813</v>
      </c>
      <c r="R19" s="124">
        <v>3836</v>
      </c>
      <c r="S19" s="89">
        <v>3902</v>
      </c>
      <c r="T19" s="448">
        <v>3880</v>
      </c>
    </row>
    <row r="20" spans="3:20" x14ac:dyDescent="0.2">
      <c r="C20" s="81"/>
      <c r="D20" s="126"/>
      <c r="E20" s="602"/>
      <c r="F20" s="127" t="s">
        <v>54</v>
      </c>
      <c r="G20" s="128"/>
      <c r="H20" s="129"/>
      <c r="I20" s="130"/>
      <c r="J20" s="499">
        <v>29335</v>
      </c>
      <c r="K20" s="499">
        <v>28980</v>
      </c>
      <c r="L20" s="499">
        <v>28332</v>
      </c>
      <c r="M20" s="499">
        <v>26964</v>
      </c>
      <c r="N20" s="499">
        <v>24786</v>
      </c>
      <c r="O20" s="498">
        <v>22002</v>
      </c>
      <c r="P20" s="498">
        <v>19883</v>
      </c>
      <c r="Q20" s="499">
        <v>18416</v>
      </c>
      <c r="R20" s="499">
        <v>17954</v>
      </c>
      <c r="S20" s="131">
        <v>18458</v>
      </c>
      <c r="T20" s="453">
        <v>20096</v>
      </c>
    </row>
    <row r="21" spans="3:20" ht="15.75" thickBot="1" x14ac:dyDescent="0.25">
      <c r="C21" s="81"/>
      <c r="D21" s="135"/>
      <c r="E21" s="136" t="s">
        <v>1</v>
      </c>
      <c r="F21" s="137"/>
      <c r="G21" s="137"/>
      <c r="H21" s="138"/>
      <c r="I21" s="139"/>
      <c r="J21" s="140">
        <v>392039</v>
      </c>
      <c r="K21" s="159">
        <v>380893</v>
      </c>
      <c r="L21" s="159">
        <v>367772</v>
      </c>
      <c r="M21" s="140">
        <v>346811</v>
      </c>
      <c r="N21" s="140">
        <v>326437</v>
      </c>
      <c r="O21" s="159">
        <v>311060</v>
      </c>
      <c r="P21" s="159">
        <v>298682</v>
      </c>
      <c r="Q21" s="140">
        <v>289680</v>
      </c>
      <c r="R21" s="140">
        <v>288644</v>
      </c>
      <c r="S21" s="140">
        <v>299031</v>
      </c>
      <c r="T21" s="454">
        <v>304054</v>
      </c>
    </row>
    <row r="22" spans="3:20" ht="13.5" thickBot="1" x14ac:dyDescent="0.25">
      <c r="C22" s="14"/>
      <c r="D22" s="142" t="s">
        <v>61</v>
      </c>
      <c r="E22" s="143"/>
      <c r="F22" s="143"/>
      <c r="G22" s="143"/>
      <c r="H22" s="143"/>
      <c r="I22" s="143"/>
      <c r="J22" s="146"/>
      <c r="K22" s="161"/>
      <c r="L22" s="161"/>
      <c r="M22" s="146"/>
      <c r="N22" s="146"/>
      <c r="O22" s="161"/>
      <c r="P22" s="161"/>
      <c r="Q22" s="146"/>
      <c r="R22" s="146"/>
      <c r="S22" s="146"/>
      <c r="T22" s="145"/>
    </row>
    <row r="23" spans="3:20" ht="12.75" customHeight="1" x14ac:dyDescent="0.2">
      <c r="C23" s="14"/>
      <c r="D23" s="147"/>
      <c r="E23" s="148" t="s">
        <v>60</v>
      </c>
      <c r="F23" s="149"/>
      <c r="G23" s="149"/>
      <c r="H23" s="149"/>
      <c r="I23" s="150"/>
      <c r="J23" s="500">
        <v>1038729</v>
      </c>
      <c r="K23" s="501">
        <v>1031080</v>
      </c>
      <c r="L23" s="501">
        <v>1025883</v>
      </c>
      <c r="M23" s="500">
        <v>1022201</v>
      </c>
      <c r="N23" s="500">
        <v>1017304</v>
      </c>
      <c r="O23" s="501">
        <v>1016388</v>
      </c>
      <c r="P23" s="501">
        <v>1016525</v>
      </c>
      <c r="Q23" s="500">
        <v>1017609</v>
      </c>
      <c r="R23" s="500">
        <v>1025106</v>
      </c>
      <c r="S23" s="151">
        <v>1036501</v>
      </c>
      <c r="T23" s="455">
        <v>1050651</v>
      </c>
    </row>
    <row r="24" spans="3:20" ht="15" x14ac:dyDescent="0.2">
      <c r="C24" s="14"/>
      <c r="D24" s="106"/>
      <c r="E24" s="107" t="s">
        <v>0</v>
      </c>
      <c r="F24" s="107"/>
      <c r="G24" s="107"/>
      <c r="H24" s="108"/>
      <c r="I24" s="109"/>
      <c r="J24" s="495">
        <v>819122</v>
      </c>
      <c r="K24" s="494">
        <v>816918</v>
      </c>
      <c r="L24" s="494">
        <v>819363</v>
      </c>
      <c r="M24" s="495">
        <v>827646</v>
      </c>
      <c r="N24" s="495">
        <v>835070</v>
      </c>
      <c r="O24" s="494">
        <v>842251</v>
      </c>
      <c r="P24" s="494">
        <v>848938</v>
      </c>
      <c r="Q24" s="495">
        <v>855724</v>
      </c>
      <c r="R24" s="495">
        <v>864078</v>
      </c>
      <c r="S24" s="110">
        <v>870513</v>
      </c>
      <c r="T24" s="451">
        <v>881464</v>
      </c>
    </row>
    <row r="25" spans="3:20" x14ac:dyDescent="0.2">
      <c r="C25" s="14"/>
      <c r="D25" s="113"/>
      <c r="E25" s="600" t="s">
        <v>48</v>
      </c>
      <c r="F25" s="114" t="s">
        <v>49</v>
      </c>
      <c r="G25" s="115"/>
      <c r="H25" s="116"/>
      <c r="I25" s="117"/>
      <c r="J25" s="497">
        <v>164387</v>
      </c>
      <c r="K25" s="496">
        <v>170705</v>
      </c>
      <c r="L25" s="496">
        <v>175049</v>
      </c>
      <c r="M25" s="497">
        <v>176574</v>
      </c>
      <c r="N25" s="497">
        <v>176418</v>
      </c>
      <c r="O25" s="496">
        <v>174058</v>
      </c>
      <c r="P25" s="496">
        <v>174333</v>
      </c>
      <c r="Q25" s="497">
        <v>174772</v>
      </c>
      <c r="R25" s="497">
        <v>175540</v>
      </c>
      <c r="S25" s="118">
        <v>172011</v>
      </c>
      <c r="T25" s="452">
        <v>173628</v>
      </c>
    </row>
    <row r="26" spans="3:20" x14ac:dyDescent="0.2">
      <c r="C26" s="14"/>
      <c r="D26" s="82"/>
      <c r="E26" s="601"/>
      <c r="F26" s="122" t="s">
        <v>50</v>
      </c>
      <c r="G26" s="86"/>
      <c r="H26" s="87"/>
      <c r="I26" s="88"/>
      <c r="J26" s="124">
        <v>384212</v>
      </c>
      <c r="K26" s="158">
        <v>391115</v>
      </c>
      <c r="L26" s="158">
        <v>400894</v>
      </c>
      <c r="M26" s="124">
        <v>414331</v>
      </c>
      <c r="N26" s="124">
        <v>427435</v>
      </c>
      <c r="O26" s="158">
        <v>440240</v>
      </c>
      <c r="P26" s="158">
        <v>449654</v>
      </c>
      <c r="Q26" s="124">
        <v>456757</v>
      </c>
      <c r="R26" s="124">
        <v>462903</v>
      </c>
      <c r="S26" s="89">
        <v>467608</v>
      </c>
      <c r="T26" s="448">
        <v>469055</v>
      </c>
    </row>
    <row r="27" spans="3:20" x14ac:dyDescent="0.2">
      <c r="C27" s="14"/>
      <c r="D27" s="82"/>
      <c r="E27" s="601"/>
      <c r="F27" s="594" t="s">
        <v>51</v>
      </c>
      <c r="G27" s="86" t="s">
        <v>62</v>
      </c>
      <c r="H27" s="87"/>
      <c r="I27" s="88"/>
      <c r="J27" s="124">
        <v>230709</v>
      </c>
      <c r="K27" s="158">
        <v>237601</v>
      </c>
      <c r="L27" s="158">
        <v>246310</v>
      </c>
      <c r="M27" s="124">
        <v>258230</v>
      </c>
      <c r="N27" s="124">
        <v>269136</v>
      </c>
      <c r="O27" s="158">
        <v>277730</v>
      </c>
      <c r="P27" s="158">
        <v>281087</v>
      </c>
      <c r="Q27" s="124">
        <v>279721</v>
      </c>
      <c r="R27" s="124">
        <v>274520</v>
      </c>
      <c r="S27" s="89">
        <v>270338</v>
      </c>
      <c r="T27" s="448">
        <v>265644</v>
      </c>
    </row>
    <row r="28" spans="3:20" x14ac:dyDescent="0.2">
      <c r="C28" s="14"/>
      <c r="D28" s="82"/>
      <c r="E28" s="601"/>
      <c r="F28" s="595"/>
      <c r="G28" s="86" t="s">
        <v>63</v>
      </c>
      <c r="H28" s="87"/>
      <c r="I28" s="88"/>
      <c r="J28" s="124">
        <v>153503</v>
      </c>
      <c r="K28" s="158">
        <v>153514</v>
      </c>
      <c r="L28" s="158">
        <v>154584</v>
      </c>
      <c r="M28" s="124">
        <v>156101</v>
      </c>
      <c r="N28" s="124">
        <v>158299</v>
      </c>
      <c r="O28" s="158">
        <v>162510</v>
      </c>
      <c r="P28" s="158">
        <v>168567</v>
      </c>
      <c r="Q28" s="124">
        <v>177036</v>
      </c>
      <c r="R28" s="124">
        <v>188383</v>
      </c>
      <c r="S28" s="89">
        <v>197270</v>
      </c>
      <c r="T28" s="448">
        <v>203411</v>
      </c>
    </row>
    <row r="29" spans="3:20" x14ac:dyDescent="0.2">
      <c r="C29" s="14"/>
      <c r="D29" s="82"/>
      <c r="E29" s="601"/>
      <c r="F29" s="122" t="s">
        <v>52</v>
      </c>
      <c r="G29" s="86"/>
      <c r="H29" s="87"/>
      <c r="I29" s="88"/>
      <c r="J29" s="124">
        <v>247402</v>
      </c>
      <c r="K29" s="158">
        <v>232209</v>
      </c>
      <c r="L29" s="158">
        <v>220830</v>
      </c>
      <c r="M29" s="124">
        <v>214988</v>
      </c>
      <c r="N29" s="124">
        <v>210875</v>
      </c>
      <c r="O29" s="158">
        <v>209632</v>
      </c>
      <c r="P29" s="158">
        <v>208057</v>
      </c>
      <c r="Q29" s="124">
        <v>208308</v>
      </c>
      <c r="R29" s="124">
        <v>209807</v>
      </c>
      <c r="S29" s="89">
        <v>214514</v>
      </c>
      <c r="T29" s="448">
        <v>220877</v>
      </c>
    </row>
    <row r="30" spans="3:20" x14ac:dyDescent="0.2">
      <c r="C30" s="14"/>
      <c r="D30" s="82"/>
      <c r="E30" s="601"/>
      <c r="F30" s="122" t="s">
        <v>53</v>
      </c>
      <c r="G30" s="86"/>
      <c r="H30" s="87"/>
      <c r="I30" s="88"/>
      <c r="J30" s="124">
        <v>2171</v>
      </c>
      <c r="K30" s="158">
        <v>2247</v>
      </c>
      <c r="L30" s="158">
        <v>2285</v>
      </c>
      <c r="M30" s="124">
        <v>2303</v>
      </c>
      <c r="N30" s="124">
        <v>2324</v>
      </c>
      <c r="O30" s="158">
        <v>2387</v>
      </c>
      <c r="P30" s="158">
        <v>2430</v>
      </c>
      <c r="Q30" s="124">
        <v>2444</v>
      </c>
      <c r="R30" s="124">
        <v>2441</v>
      </c>
      <c r="S30" s="89">
        <v>2486</v>
      </c>
      <c r="T30" s="448">
        <v>2483</v>
      </c>
    </row>
    <row r="31" spans="3:20" x14ac:dyDescent="0.2">
      <c r="C31" s="14"/>
      <c r="D31" s="126"/>
      <c r="E31" s="602"/>
      <c r="F31" s="127" t="s">
        <v>54</v>
      </c>
      <c r="G31" s="128"/>
      <c r="H31" s="129"/>
      <c r="I31" s="130"/>
      <c r="J31" s="499">
        <v>20950</v>
      </c>
      <c r="K31" s="498">
        <v>20642</v>
      </c>
      <c r="L31" s="498">
        <v>20305</v>
      </c>
      <c r="M31" s="499">
        <v>19450</v>
      </c>
      <c r="N31" s="499">
        <v>18018</v>
      </c>
      <c r="O31" s="498">
        <v>15934</v>
      </c>
      <c r="P31" s="498">
        <v>14464</v>
      </c>
      <c r="Q31" s="499">
        <v>13443</v>
      </c>
      <c r="R31" s="499">
        <v>13387</v>
      </c>
      <c r="S31" s="131">
        <v>13894</v>
      </c>
      <c r="T31" s="453">
        <v>15421</v>
      </c>
    </row>
    <row r="32" spans="3:20" ht="15" customHeight="1" thickBot="1" x14ac:dyDescent="0.25">
      <c r="C32" s="14"/>
      <c r="D32" s="135"/>
      <c r="E32" s="136" t="s">
        <v>1</v>
      </c>
      <c r="F32" s="137"/>
      <c r="G32" s="137"/>
      <c r="H32" s="138"/>
      <c r="I32" s="139"/>
      <c r="J32" s="140">
        <v>219607</v>
      </c>
      <c r="K32" s="159">
        <v>214162</v>
      </c>
      <c r="L32" s="159">
        <v>206520</v>
      </c>
      <c r="M32" s="140">
        <v>194555</v>
      </c>
      <c r="N32" s="140">
        <v>182234</v>
      </c>
      <c r="O32" s="159">
        <v>174137</v>
      </c>
      <c r="P32" s="159">
        <v>167587</v>
      </c>
      <c r="Q32" s="140">
        <v>161885</v>
      </c>
      <c r="R32" s="140">
        <v>161028</v>
      </c>
      <c r="S32" s="140">
        <v>165988</v>
      </c>
      <c r="T32" s="454">
        <v>169187</v>
      </c>
    </row>
    <row r="33" spans="4:21" ht="13.5" x14ac:dyDescent="0.25">
      <c r="D33" s="102" t="s">
        <v>55</v>
      </c>
      <c r="E33" s="103"/>
      <c r="F33" s="103"/>
      <c r="G33" s="103"/>
      <c r="H33" s="103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4" t="s">
        <v>154</v>
      </c>
      <c r="U33" s="1" t="s">
        <v>20</v>
      </c>
    </row>
    <row r="34" spans="4:21" x14ac:dyDescent="0.2">
      <c r="D34" s="105" t="s">
        <v>46</v>
      </c>
      <c r="E34" s="593" t="s">
        <v>175</v>
      </c>
      <c r="F34" s="593"/>
      <c r="G34" s="593"/>
      <c r="H34" s="593"/>
      <c r="I34" s="593"/>
      <c r="J34" s="593"/>
      <c r="K34" s="593"/>
      <c r="L34" s="593"/>
      <c r="M34" s="593"/>
      <c r="N34" s="593"/>
      <c r="O34" s="593"/>
      <c r="P34" s="593"/>
      <c r="Q34" s="593"/>
      <c r="R34" s="593"/>
      <c r="S34" s="593"/>
      <c r="T34" s="593"/>
    </row>
    <row r="35" spans="4:21" ht="15" customHeight="1" x14ac:dyDescent="0.2">
      <c r="D35" s="105" t="s">
        <v>56</v>
      </c>
      <c r="E35" s="593" t="s">
        <v>64</v>
      </c>
      <c r="F35" s="593"/>
      <c r="G35" s="593"/>
      <c r="H35" s="593"/>
      <c r="I35" s="593"/>
      <c r="J35" s="593"/>
      <c r="K35" s="593"/>
      <c r="L35" s="593"/>
      <c r="M35" s="593"/>
      <c r="N35" s="593"/>
      <c r="O35" s="593"/>
      <c r="P35" s="593"/>
      <c r="Q35" s="593"/>
      <c r="R35" s="593"/>
      <c r="S35" s="593"/>
      <c r="T35" s="593"/>
    </row>
    <row r="37" spans="4:21" x14ac:dyDescent="0.2">
      <c r="J37" s="261"/>
      <c r="K37" s="261"/>
      <c r="L37" s="261"/>
      <c r="M37" s="261"/>
      <c r="N37" s="261"/>
      <c r="O37" s="261"/>
      <c r="P37" s="261"/>
      <c r="Q37" s="261"/>
      <c r="R37" s="261"/>
      <c r="S37" s="261"/>
      <c r="T37" s="261"/>
    </row>
  </sheetData>
  <mergeCells count="18">
    <mergeCell ref="Q7:Q10"/>
    <mergeCell ref="F16:F17"/>
    <mergeCell ref="M7:M10"/>
    <mergeCell ref="P7:P10"/>
    <mergeCell ref="O7:O10"/>
    <mergeCell ref="L7:L10"/>
    <mergeCell ref="E35:T35"/>
    <mergeCell ref="E25:E31"/>
    <mergeCell ref="T7:T10"/>
    <mergeCell ref="N7:N10"/>
    <mergeCell ref="E14:E20"/>
    <mergeCell ref="K7:K10"/>
    <mergeCell ref="E34:T34"/>
    <mergeCell ref="D7:I11"/>
    <mergeCell ref="J7:J10"/>
    <mergeCell ref="S7:S10"/>
    <mergeCell ref="R7:R10"/>
    <mergeCell ref="F27:F28"/>
  </mergeCells>
  <phoneticPr fontId="0" type="noConversion"/>
  <conditionalFormatting sqref="D6">
    <cfRule type="cellIs" dxfId="50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49" priority="3" stopIfTrue="1">
      <formula>#REF!=" ?"</formula>
    </cfRule>
  </conditionalFormatting>
  <conditionalFormatting sqref="G6">
    <cfRule type="expression" dxfId="48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1">
    <pageSetUpPr autoPageBreaks="0"/>
  </sheetPr>
  <dimension ref="C1:AT39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" hidden="1" customWidth="1"/>
    <col min="3" max="3" width="1.7109375" style="1" customWidth="1"/>
    <col min="4" max="4" width="1.28515625" style="1" customWidth="1"/>
    <col min="5" max="5" width="2.5703125" style="1" customWidth="1"/>
    <col min="6" max="6" width="1.7109375" style="1" customWidth="1"/>
    <col min="7" max="7" width="11.140625" style="1" customWidth="1"/>
    <col min="8" max="8" width="10.7109375" style="1" customWidth="1"/>
    <col min="9" max="9" width="3" style="1" customWidth="1"/>
    <col min="10" max="20" width="8.140625" style="1" customWidth="1"/>
    <col min="21" max="44" width="1.7109375" style="1" customWidth="1"/>
    <col min="45" max="16384" width="9.140625" style="1"/>
  </cols>
  <sheetData>
    <row r="1" spans="3:21" hidden="1" x14ac:dyDescent="0.2"/>
    <row r="2" spans="3:21" hidden="1" x14ac:dyDescent="0.2"/>
    <row r="3" spans="3:21" ht="9" customHeight="1" x14ac:dyDescent="0.2">
      <c r="C3" s="65"/>
    </row>
    <row r="4" spans="3:21" s="2" customFormat="1" ht="15.75" x14ac:dyDescent="0.2">
      <c r="D4" s="3" t="s">
        <v>65</v>
      </c>
      <c r="E4" s="3"/>
      <c r="F4" s="3"/>
      <c r="G4" s="3"/>
      <c r="H4" s="4" t="s">
        <v>66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3:21" s="2" customFormat="1" ht="15.75" x14ac:dyDescent="0.2">
      <c r="D5" s="66" t="s">
        <v>242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spans="3:21" s="6" customFormat="1" ht="21" customHeight="1" thickBot="1" x14ac:dyDescent="0.25">
      <c r="D6" s="68"/>
      <c r="E6" s="69"/>
      <c r="F6" s="69"/>
      <c r="G6" s="69"/>
      <c r="H6" s="69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1"/>
      <c r="U6" s="7" t="s">
        <v>20</v>
      </c>
    </row>
    <row r="7" spans="3:21" ht="6" customHeight="1" x14ac:dyDescent="0.2">
      <c r="C7" s="72"/>
      <c r="D7" s="582" t="s">
        <v>45</v>
      </c>
      <c r="E7" s="583"/>
      <c r="F7" s="583"/>
      <c r="G7" s="583"/>
      <c r="H7" s="583"/>
      <c r="I7" s="584"/>
      <c r="J7" s="591" t="s">
        <v>152</v>
      </c>
      <c r="K7" s="591" t="s">
        <v>158</v>
      </c>
      <c r="L7" s="591" t="s">
        <v>159</v>
      </c>
      <c r="M7" s="591" t="s">
        <v>160</v>
      </c>
      <c r="N7" s="603" t="s">
        <v>162</v>
      </c>
      <c r="O7" s="591" t="s">
        <v>163</v>
      </c>
      <c r="P7" s="591" t="s">
        <v>169</v>
      </c>
      <c r="Q7" s="591" t="s">
        <v>172</v>
      </c>
      <c r="R7" s="591" t="s">
        <v>173</v>
      </c>
      <c r="S7" s="591" t="s">
        <v>236</v>
      </c>
      <c r="T7" s="598" t="s">
        <v>241</v>
      </c>
    </row>
    <row r="8" spans="3:21" ht="6" customHeight="1" x14ac:dyDescent="0.2">
      <c r="C8" s="72"/>
      <c r="D8" s="585"/>
      <c r="E8" s="586"/>
      <c r="F8" s="586"/>
      <c r="G8" s="586"/>
      <c r="H8" s="586"/>
      <c r="I8" s="587"/>
      <c r="J8" s="592"/>
      <c r="K8" s="592"/>
      <c r="L8" s="592"/>
      <c r="M8" s="592"/>
      <c r="N8" s="604"/>
      <c r="O8" s="592"/>
      <c r="P8" s="592"/>
      <c r="Q8" s="592"/>
      <c r="R8" s="592"/>
      <c r="S8" s="592"/>
      <c r="T8" s="599"/>
    </row>
    <row r="9" spans="3:21" ht="6" customHeight="1" x14ac:dyDescent="0.2">
      <c r="C9" s="72"/>
      <c r="D9" s="585"/>
      <c r="E9" s="586"/>
      <c r="F9" s="586"/>
      <c r="G9" s="586"/>
      <c r="H9" s="586"/>
      <c r="I9" s="587"/>
      <c r="J9" s="592"/>
      <c r="K9" s="592"/>
      <c r="L9" s="592"/>
      <c r="M9" s="592"/>
      <c r="N9" s="604"/>
      <c r="O9" s="592"/>
      <c r="P9" s="592"/>
      <c r="Q9" s="592"/>
      <c r="R9" s="592"/>
      <c r="S9" s="592"/>
      <c r="T9" s="599"/>
    </row>
    <row r="10" spans="3:21" ht="6" customHeight="1" x14ac:dyDescent="0.2">
      <c r="C10" s="72"/>
      <c r="D10" s="585"/>
      <c r="E10" s="586"/>
      <c r="F10" s="586"/>
      <c r="G10" s="586"/>
      <c r="H10" s="586"/>
      <c r="I10" s="587"/>
      <c r="J10" s="592"/>
      <c r="K10" s="592"/>
      <c r="L10" s="592"/>
      <c r="M10" s="592"/>
      <c r="N10" s="604"/>
      <c r="O10" s="592"/>
      <c r="P10" s="592"/>
      <c r="Q10" s="592"/>
      <c r="R10" s="592"/>
      <c r="S10" s="592"/>
      <c r="T10" s="599"/>
    </row>
    <row r="11" spans="3:21" ht="15" customHeight="1" thickBot="1" x14ac:dyDescent="0.25">
      <c r="C11" s="72"/>
      <c r="D11" s="588"/>
      <c r="E11" s="589"/>
      <c r="F11" s="589"/>
      <c r="G11" s="589"/>
      <c r="H11" s="589"/>
      <c r="I11" s="590"/>
      <c r="J11" s="75"/>
      <c r="K11" s="75"/>
      <c r="L11" s="75"/>
      <c r="M11" s="75"/>
      <c r="N11" s="422"/>
      <c r="O11" s="75"/>
      <c r="P11" s="75"/>
      <c r="Q11" s="75"/>
      <c r="R11" s="75"/>
      <c r="S11" s="75"/>
      <c r="T11" s="447"/>
    </row>
    <row r="12" spans="3:21" ht="15" customHeight="1" thickTop="1" thickBot="1" x14ac:dyDescent="0.25">
      <c r="C12" s="72"/>
      <c r="D12" s="74"/>
      <c r="E12" s="153" t="s">
        <v>60</v>
      </c>
      <c r="F12" s="154"/>
      <c r="G12" s="154"/>
      <c r="H12" s="154"/>
      <c r="I12" s="155"/>
      <c r="J12" s="156">
        <v>67232</v>
      </c>
      <c r="K12" s="156">
        <v>69118</v>
      </c>
      <c r="L12" s="156">
        <v>71625</v>
      </c>
      <c r="M12" s="415">
        <v>74213</v>
      </c>
      <c r="N12" s="427">
        <v>78172</v>
      </c>
      <c r="O12" s="245">
        <v>83069</v>
      </c>
      <c r="P12" s="245">
        <v>86182</v>
      </c>
      <c r="Q12" s="245">
        <v>90273</v>
      </c>
      <c r="R12" s="245">
        <v>95275</v>
      </c>
      <c r="S12" s="245">
        <v>100862</v>
      </c>
      <c r="T12" s="246">
        <v>105739</v>
      </c>
    </row>
    <row r="13" spans="3:21" ht="15" x14ac:dyDescent="0.2">
      <c r="C13" s="81"/>
      <c r="D13" s="157"/>
      <c r="E13" s="107" t="s">
        <v>0</v>
      </c>
      <c r="F13" s="107"/>
      <c r="G13" s="107"/>
      <c r="H13" s="108"/>
      <c r="I13" s="109"/>
      <c r="J13" s="110">
        <v>28525</v>
      </c>
      <c r="K13" s="110">
        <v>29688</v>
      </c>
      <c r="L13" s="110">
        <v>31295</v>
      </c>
      <c r="M13" s="111">
        <v>33297</v>
      </c>
      <c r="N13" s="423">
        <v>36145</v>
      </c>
      <c r="O13" s="110">
        <v>39619</v>
      </c>
      <c r="P13" s="110">
        <v>42511</v>
      </c>
      <c r="Q13" s="110">
        <v>45588</v>
      </c>
      <c r="R13" s="110">
        <v>48916</v>
      </c>
      <c r="S13" s="110">
        <v>50942</v>
      </c>
      <c r="T13" s="451">
        <v>53630</v>
      </c>
    </row>
    <row r="14" spans="3:21" x14ac:dyDescent="0.2">
      <c r="C14" s="81"/>
      <c r="D14" s="113"/>
      <c r="E14" s="600" t="s">
        <v>48</v>
      </c>
      <c r="F14" s="114" t="s">
        <v>49</v>
      </c>
      <c r="G14" s="115"/>
      <c r="H14" s="116"/>
      <c r="I14" s="117"/>
      <c r="J14" s="118">
        <v>4714</v>
      </c>
      <c r="K14" s="118">
        <v>5434</v>
      </c>
      <c r="L14" s="118">
        <v>6307</v>
      </c>
      <c r="M14" s="120">
        <v>7214</v>
      </c>
      <c r="N14" s="370">
        <v>8302</v>
      </c>
      <c r="O14" s="118">
        <v>9494</v>
      </c>
      <c r="P14" s="118">
        <v>10469</v>
      </c>
      <c r="Q14" s="118">
        <v>11343</v>
      </c>
      <c r="R14" s="118">
        <v>11942</v>
      </c>
      <c r="S14" s="118">
        <v>11864</v>
      </c>
      <c r="T14" s="452">
        <v>12103</v>
      </c>
    </row>
    <row r="15" spans="3:21" x14ac:dyDescent="0.2">
      <c r="C15" s="81"/>
      <c r="D15" s="82"/>
      <c r="E15" s="601"/>
      <c r="F15" s="122" t="s">
        <v>50</v>
      </c>
      <c r="G15" s="86"/>
      <c r="H15" s="87"/>
      <c r="I15" s="88"/>
      <c r="J15" s="89">
        <v>14344</v>
      </c>
      <c r="K15" s="89">
        <v>14551</v>
      </c>
      <c r="L15" s="89">
        <v>15109</v>
      </c>
      <c r="M15" s="91">
        <v>16477</v>
      </c>
      <c r="N15" s="424">
        <v>18281</v>
      </c>
      <c r="O15" s="89">
        <v>20237</v>
      </c>
      <c r="P15" s="89">
        <v>21992</v>
      </c>
      <c r="Q15" s="89">
        <v>24026</v>
      </c>
      <c r="R15" s="89">
        <v>26527</v>
      </c>
      <c r="S15" s="89">
        <v>28380</v>
      </c>
      <c r="T15" s="448">
        <v>30543</v>
      </c>
    </row>
    <row r="16" spans="3:21" x14ac:dyDescent="0.2">
      <c r="C16" s="81"/>
      <c r="D16" s="82"/>
      <c r="E16" s="601"/>
      <c r="F16" s="122" t="s">
        <v>52</v>
      </c>
      <c r="G16" s="86"/>
      <c r="H16" s="87"/>
      <c r="I16" s="88"/>
      <c r="J16" s="89">
        <v>8852</v>
      </c>
      <c r="K16" s="89">
        <v>9024</v>
      </c>
      <c r="L16" s="89">
        <v>9147</v>
      </c>
      <c r="M16" s="91">
        <v>8837</v>
      </c>
      <c r="N16" s="424">
        <v>8763</v>
      </c>
      <c r="O16" s="89">
        <v>9063</v>
      </c>
      <c r="P16" s="89">
        <v>9195</v>
      </c>
      <c r="Q16" s="89">
        <v>9305</v>
      </c>
      <c r="R16" s="89">
        <v>9496</v>
      </c>
      <c r="S16" s="89">
        <v>9751</v>
      </c>
      <c r="T16" s="448">
        <v>10053</v>
      </c>
    </row>
    <row r="17" spans="3:46" x14ac:dyDescent="0.2">
      <c r="C17" s="81"/>
      <c r="D17" s="82"/>
      <c r="E17" s="601"/>
      <c r="F17" s="122" t="s">
        <v>53</v>
      </c>
      <c r="G17" s="86"/>
      <c r="H17" s="87"/>
      <c r="I17" s="88"/>
      <c r="J17" s="89">
        <v>151</v>
      </c>
      <c r="K17" s="89">
        <v>169</v>
      </c>
      <c r="L17" s="89">
        <v>185</v>
      </c>
      <c r="M17" s="91">
        <v>217</v>
      </c>
      <c r="N17" s="424">
        <v>212</v>
      </c>
      <c r="O17" s="89">
        <v>214</v>
      </c>
      <c r="P17" s="89">
        <v>208</v>
      </c>
      <c r="Q17" s="89">
        <v>209</v>
      </c>
      <c r="R17" s="89">
        <v>219</v>
      </c>
      <c r="S17" s="89">
        <v>210</v>
      </c>
      <c r="T17" s="448">
        <v>210</v>
      </c>
    </row>
    <row r="18" spans="3:46" x14ac:dyDescent="0.2">
      <c r="C18" s="81"/>
      <c r="D18" s="126"/>
      <c r="E18" s="602"/>
      <c r="F18" s="127" t="s">
        <v>54</v>
      </c>
      <c r="G18" s="128"/>
      <c r="H18" s="129"/>
      <c r="I18" s="130"/>
      <c r="J18" s="131">
        <v>464</v>
      </c>
      <c r="K18" s="131">
        <v>510</v>
      </c>
      <c r="L18" s="131">
        <v>547</v>
      </c>
      <c r="M18" s="133">
        <v>552</v>
      </c>
      <c r="N18" s="425">
        <v>587</v>
      </c>
      <c r="O18" s="131">
        <v>611</v>
      </c>
      <c r="P18" s="131">
        <v>647</v>
      </c>
      <c r="Q18" s="131">
        <v>705</v>
      </c>
      <c r="R18" s="131">
        <v>732</v>
      </c>
      <c r="S18" s="131">
        <v>737</v>
      </c>
      <c r="T18" s="453">
        <v>721</v>
      </c>
    </row>
    <row r="19" spans="3:46" ht="15.75" thickBot="1" x14ac:dyDescent="0.25">
      <c r="C19" s="81"/>
      <c r="D19" s="135"/>
      <c r="E19" s="136" t="s">
        <v>1</v>
      </c>
      <c r="F19" s="137"/>
      <c r="G19" s="137"/>
      <c r="H19" s="138"/>
      <c r="I19" s="139"/>
      <c r="J19" s="140">
        <v>38707</v>
      </c>
      <c r="K19" s="140">
        <v>39430</v>
      </c>
      <c r="L19" s="140">
        <v>40330</v>
      </c>
      <c r="M19" s="141">
        <v>40916</v>
      </c>
      <c r="N19" s="426">
        <v>42027</v>
      </c>
      <c r="O19" s="140">
        <v>43450</v>
      </c>
      <c r="P19" s="140">
        <v>43671</v>
      </c>
      <c r="Q19" s="140">
        <v>44685</v>
      </c>
      <c r="R19" s="140">
        <v>46359</v>
      </c>
      <c r="S19" s="140">
        <v>49920</v>
      </c>
      <c r="T19" s="454">
        <v>52109</v>
      </c>
    </row>
    <row r="20" spans="3:46" ht="13.5" thickBot="1" x14ac:dyDescent="0.25">
      <c r="C20" s="14"/>
      <c r="D20" s="142" t="s">
        <v>61</v>
      </c>
      <c r="E20" s="143"/>
      <c r="F20" s="143"/>
      <c r="G20" s="143"/>
      <c r="H20" s="143"/>
      <c r="I20" s="143"/>
      <c r="J20" s="146"/>
      <c r="K20" s="146"/>
      <c r="L20" s="146"/>
      <c r="M20" s="160"/>
      <c r="N20" s="144"/>
      <c r="O20" s="146"/>
      <c r="P20" s="146"/>
      <c r="Q20" s="146"/>
      <c r="R20" s="146"/>
      <c r="S20" s="146"/>
      <c r="T20" s="145"/>
    </row>
    <row r="21" spans="3:46" ht="13.5" thickBot="1" x14ac:dyDescent="0.25">
      <c r="C21" s="14"/>
      <c r="D21" s="74"/>
      <c r="E21" s="136" t="s">
        <v>60</v>
      </c>
      <c r="F21" s="162"/>
      <c r="G21" s="162"/>
      <c r="H21" s="162"/>
      <c r="I21" s="163"/>
      <c r="J21" s="164">
        <v>34402</v>
      </c>
      <c r="K21" s="165">
        <v>35474</v>
      </c>
      <c r="L21" s="574">
        <v>36853</v>
      </c>
      <c r="M21" s="575">
        <v>38194</v>
      </c>
      <c r="N21" s="428">
        <v>40020</v>
      </c>
      <c r="O21" s="439">
        <v>42484</v>
      </c>
      <c r="P21" s="439">
        <v>43953</v>
      </c>
      <c r="Q21" s="439">
        <v>45844</v>
      </c>
      <c r="R21" s="439">
        <v>48460</v>
      </c>
      <c r="S21" s="439">
        <v>50989</v>
      </c>
      <c r="T21" s="456">
        <v>53279</v>
      </c>
    </row>
    <row r="22" spans="3:46" ht="15" x14ac:dyDescent="0.2">
      <c r="C22" s="14"/>
      <c r="D22" s="157"/>
      <c r="E22" s="107" t="s">
        <v>0</v>
      </c>
      <c r="F22" s="107"/>
      <c r="G22" s="107"/>
      <c r="H22" s="108"/>
      <c r="I22" s="109"/>
      <c r="J22" s="110">
        <v>13931</v>
      </c>
      <c r="K22" s="112">
        <v>14591</v>
      </c>
      <c r="L22" s="110">
        <v>15380</v>
      </c>
      <c r="M22" s="110">
        <v>16404</v>
      </c>
      <c r="N22" s="423">
        <v>17761</v>
      </c>
      <c r="O22" s="110">
        <v>19309</v>
      </c>
      <c r="P22" s="110">
        <v>20736</v>
      </c>
      <c r="Q22" s="110">
        <v>22270</v>
      </c>
      <c r="R22" s="110">
        <v>23890</v>
      </c>
      <c r="S22" s="110">
        <v>24816</v>
      </c>
      <c r="T22" s="451">
        <v>26118</v>
      </c>
    </row>
    <row r="23" spans="3:46" x14ac:dyDescent="0.2">
      <c r="C23" s="14"/>
      <c r="D23" s="113"/>
      <c r="E23" s="600" t="s">
        <v>48</v>
      </c>
      <c r="F23" s="114" t="s">
        <v>49</v>
      </c>
      <c r="G23" s="115"/>
      <c r="H23" s="116"/>
      <c r="I23" s="117"/>
      <c r="J23" s="118">
        <v>2235</v>
      </c>
      <c r="K23" s="121">
        <v>2598</v>
      </c>
      <c r="L23" s="118">
        <v>3011</v>
      </c>
      <c r="M23" s="118">
        <v>3494</v>
      </c>
      <c r="N23" s="370">
        <v>4000</v>
      </c>
      <c r="O23" s="118">
        <v>4542</v>
      </c>
      <c r="P23" s="118">
        <v>4984</v>
      </c>
      <c r="Q23" s="118">
        <v>5402</v>
      </c>
      <c r="R23" s="118">
        <v>5712</v>
      </c>
      <c r="S23" s="118">
        <v>5626</v>
      </c>
      <c r="T23" s="452">
        <v>5770</v>
      </c>
      <c r="AT23" s="1" t="s">
        <v>19</v>
      </c>
    </row>
    <row r="24" spans="3:46" x14ac:dyDescent="0.2">
      <c r="C24" s="14"/>
      <c r="D24" s="82"/>
      <c r="E24" s="601"/>
      <c r="F24" s="122" t="s">
        <v>50</v>
      </c>
      <c r="G24" s="86"/>
      <c r="H24" s="87"/>
      <c r="I24" s="88"/>
      <c r="J24" s="89">
        <v>6886</v>
      </c>
      <c r="K24" s="123">
        <v>7051</v>
      </c>
      <c r="L24" s="89">
        <v>7305</v>
      </c>
      <c r="M24" s="89">
        <v>7981</v>
      </c>
      <c r="N24" s="424">
        <v>8882</v>
      </c>
      <c r="O24" s="89">
        <v>9773</v>
      </c>
      <c r="P24" s="89">
        <v>10600</v>
      </c>
      <c r="Q24" s="89">
        <v>11595</v>
      </c>
      <c r="R24" s="89">
        <v>12831</v>
      </c>
      <c r="S24" s="89">
        <v>13732</v>
      </c>
      <c r="T24" s="448">
        <v>14773</v>
      </c>
    </row>
    <row r="25" spans="3:46" x14ac:dyDescent="0.2">
      <c r="C25" s="14"/>
      <c r="D25" s="82"/>
      <c r="E25" s="601"/>
      <c r="F25" s="122" t="s">
        <v>52</v>
      </c>
      <c r="G25" s="86"/>
      <c r="H25" s="87"/>
      <c r="I25" s="88"/>
      <c r="J25" s="89">
        <v>4426</v>
      </c>
      <c r="K25" s="123">
        <v>4497</v>
      </c>
      <c r="L25" s="89">
        <v>4566</v>
      </c>
      <c r="M25" s="89">
        <v>4415</v>
      </c>
      <c r="N25" s="424">
        <v>4338</v>
      </c>
      <c r="O25" s="89">
        <v>4447</v>
      </c>
      <c r="P25" s="89">
        <v>4560</v>
      </c>
      <c r="Q25" s="89">
        <v>4648</v>
      </c>
      <c r="R25" s="89">
        <v>4693</v>
      </c>
      <c r="S25" s="89">
        <v>4791</v>
      </c>
      <c r="T25" s="448">
        <v>4907</v>
      </c>
    </row>
    <row r="26" spans="3:46" x14ac:dyDescent="0.2">
      <c r="C26" s="14"/>
      <c r="D26" s="82"/>
      <c r="E26" s="601"/>
      <c r="F26" s="122" t="s">
        <v>53</v>
      </c>
      <c r="G26" s="86"/>
      <c r="H26" s="87"/>
      <c r="I26" s="88"/>
      <c r="J26" s="89">
        <v>87</v>
      </c>
      <c r="K26" s="123">
        <v>99</v>
      </c>
      <c r="L26" s="89">
        <v>111</v>
      </c>
      <c r="M26" s="89">
        <v>125</v>
      </c>
      <c r="N26" s="424">
        <v>130</v>
      </c>
      <c r="O26" s="89">
        <v>133</v>
      </c>
      <c r="P26" s="89">
        <v>139</v>
      </c>
      <c r="Q26" s="89">
        <v>140</v>
      </c>
      <c r="R26" s="89">
        <v>141</v>
      </c>
      <c r="S26" s="89">
        <v>139</v>
      </c>
      <c r="T26" s="448">
        <v>133</v>
      </c>
    </row>
    <row r="27" spans="3:46" x14ac:dyDescent="0.2">
      <c r="C27" s="14"/>
      <c r="D27" s="126"/>
      <c r="E27" s="602"/>
      <c r="F27" s="127" t="s">
        <v>54</v>
      </c>
      <c r="G27" s="128"/>
      <c r="H27" s="129"/>
      <c r="I27" s="130"/>
      <c r="J27" s="131">
        <v>297</v>
      </c>
      <c r="K27" s="134">
        <v>346</v>
      </c>
      <c r="L27" s="131">
        <v>387</v>
      </c>
      <c r="M27" s="131">
        <v>389</v>
      </c>
      <c r="N27" s="425">
        <v>411</v>
      </c>
      <c r="O27" s="131">
        <v>414</v>
      </c>
      <c r="P27" s="131">
        <v>453</v>
      </c>
      <c r="Q27" s="131">
        <v>485</v>
      </c>
      <c r="R27" s="131">
        <v>513</v>
      </c>
      <c r="S27" s="131">
        <v>528</v>
      </c>
      <c r="T27" s="453">
        <v>535</v>
      </c>
    </row>
    <row r="28" spans="3:46" ht="15.75" thickBot="1" x14ac:dyDescent="0.25">
      <c r="C28" s="14"/>
      <c r="D28" s="135"/>
      <c r="E28" s="136" t="s">
        <v>1</v>
      </c>
      <c r="F28" s="137"/>
      <c r="G28" s="137"/>
      <c r="H28" s="138"/>
      <c r="I28" s="139"/>
      <c r="J28" s="140">
        <v>20471</v>
      </c>
      <c r="K28" s="159">
        <v>20883</v>
      </c>
      <c r="L28" s="140">
        <v>21473</v>
      </c>
      <c r="M28" s="140">
        <v>21790</v>
      </c>
      <c r="N28" s="426">
        <v>22259</v>
      </c>
      <c r="O28" s="140">
        <v>23175</v>
      </c>
      <c r="P28" s="140">
        <v>23217</v>
      </c>
      <c r="Q28" s="140">
        <v>23574</v>
      </c>
      <c r="R28" s="140">
        <v>24570</v>
      </c>
      <c r="S28" s="140">
        <v>26173</v>
      </c>
      <c r="T28" s="454">
        <v>27161</v>
      </c>
    </row>
    <row r="29" spans="3:46" ht="13.5" x14ac:dyDescent="0.25">
      <c r="D29" s="102" t="s">
        <v>55</v>
      </c>
      <c r="E29" s="103"/>
      <c r="F29" s="103"/>
      <c r="G29" s="103"/>
      <c r="H29" s="103"/>
      <c r="I29" s="102"/>
      <c r="J29" s="8"/>
      <c r="K29" s="8"/>
      <c r="L29" s="8"/>
      <c r="M29" s="8"/>
      <c r="N29" s="8"/>
      <c r="O29" s="8"/>
      <c r="P29" s="8"/>
      <c r="Q29" s="8"/>
      <c r="R29" s="8"/>
      <c r="S29" s="8"/>
      <c r="T29" s="8" t="s">
        <v>154</v>
      </c>
      <c r="U29" s="1" t="s">
        <v>20</v>
      </c>
    </row>
    <row r="30" spans="3:46" ht="12.75" customHeight="1" x14ac:dyDescent="0.2">
      <c r="D30" s="105" t="s">
        <v>46</v>
      </c>
      <c r="E30" s="593" t="s">
        <v>175</v>
      </c>
      <c r="F30" s="593"/>
      <c r="G30" s="593"/>
      <c r="H30" s="593"/>
      <c r="I30" s="593"/>
      <c r="J30" s="593"/>
      <c r="K30" s="593"/>
      <c r="L30" s="593"/>
      <c r="M30" s="593"/>
      <c r="N30" s="593"/>
      <c r="O30" s="593"/>
      <c r="P30" s="593"/>
      <c r="Q30" s="593"/>
      <c r="R30" s="593"/>
      <c r="S30" s="593"/>
      <c r="T30" s="593"/>
    </row>
    <row r="31" spans="3:46" x14ac:dyDescent="0.2">
      <c r="D31" s="105" t="s">
        <v>56</v>
      </c>
      <c r="E31" s="593" t="s">
        <v>64</v>
      </c>
      <c r="F31" s="593"/>
      <c r="G31" s="593"/>
      <c r="H31" s="593"/>
      <c r="I31" s="593"/>
      <c r="J31" s="593"/>
      <c r="K31" s="593"/>
      <c r="L31" s="593"/>
      <c r="M31" s="593"/>
      <c r="N31" s="593"/>
      <c r="O31" s="593"/>
      <c r="P31" s="593"/>
      <c r="Q31" s="593"/>
      <c r="R31" s="593"/>
      <c r="S31" s="593"/>
      <c r="T31" s="593"/>
    </row>
    <row r="32" spans="3:46" x14ac:dyDescent="0.2"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spans="10:20" x14ac:dyDescent="0.2"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7" spans="10:20" x14ac:dyDescent="0.2"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</row>
    <row r="38" spans="10:20" x14ac:dyDescent="0.2">
      <c r="J38" s="11"/>
      <c r="K38" s="11"/>
      <c r="L38" s="11"/>
      <c r="M38" s="11"/>
      <c r="N38" s="11"/>
      <c r="O38" s="11"/>
      <c r="P38" s="11"/>
      <c r="Q38" s="11"/>
      <c r="R38" s="11"/>
      <c r="S38" s="11"/>
    </row>
    <row r="39" spans="10:20" x14ac:dyDescent="0.2">
      <c r="J39" s="11"/>
      <c r="K39" s="11"/>
      <c r="L39" s="11"/>
      <c r="M39" s="11"/>
      <c r="N39" s="11"/>
      <c r="O39" s="11"/>
      <c r="P39" s="11"/>
      <c r="Q39" s="11"/>
      <c r="R39" s="11"/>
      <c r="S39" s="11"/>
    </row>
  </sheetData>
  <mergeCells count="16">
    <mergeCell ref="E31:T31"/>
    <mergeCell ref="E23:E27"/>
    <mergeCell ref="T7:T10"/>
    <mergeCell ref="E14:E18"/>
    <mergeCell ref="D7:I11"/>
    <mergeCell ref="E30:T30"/>
    <mergeCell ref="J7:J10"/>
    <mergeCell ref="S7:S10"/>
    <mergeCell ref="R7:R10"/>
    <mergeCell ref="K7:K10"/>
    <mergeCell ref="Q7:Q10"/>
    <mergeCell ref="L7:L10"/>
    <mergeCell ref="M7:M10"/>
    <mergeCell ref="N7:N10"/>
    <mergeCell ref="O7:O10"/>
    <mergeCell ref="P7:P10"/>
  </mergeCells>
  <phoneticPr fontId="0" type="noConversion"/>
  <conditionalFormatting sqref="D6">
    <cfRule type="cellIs" dxfId="47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46" priority="3" stopIfTrue="1">
      <formula>#REF!=" ?"</formula>
    </cfRule>
  </conditionalFormatting>
  <conditionalFormatting sqref="G6">
    <cfRule type="expression" dxfId="45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6">
    <pageSetUpPr autoPageBreaks="0"/>
  </sheetPr>
  <dimension ref="C1:AT4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" hidden="1" customWidth="1"/>
    <col min="3" max="3" width="1.7109375" style="1" customWidth="1"/>
    <col min="4" max="4" width="1.140625" style="1" customWidth="1"/>
    <col min="5" max="5" width="1.28515625" style="1" customWidth="1"/>
    <col min="6" max="6" width="1.7109375" style="1" customWidth="1"/>
    <col min="7" max="7" width="10.7109375" style="1" customWidth="1"/>
    <col min="8" max="8" width="7.5703125" style="1" customWidth="1"/>
    <col min="9" max="9" width="5.42578125" style="1" customWidth="1"/>
    <col min="10" max="20" width="8.140625" style="1" customWidth="1"/>
    <col min="21" max="44" width="1.7109375" style="1" customWidth="1"/>
    <col min="45" max="16384" width="9.140625" style="1"/>
  </cols>
  <sheetData>
    <row r="1" spans="3:46" hidden="1" x14ac:dyDescent="0.2"/>
    <row r="2" spans="3:46" hidden="1" x14ac:dyDescent="0.2"/>
    <row r="3" spans="3:46" ht="9" customHeight="1" x14ac:dyDescent="0.2">
      <c r="C3" s="65"/>
    </row>
    <row r="4" spans="3:46" s="2" customFormat="1" ht="15.75" x14ac:dyDescent="0.2">
      <c r="D4" s="3" t="s">
        <v>67</v>
      </c>
      <c r="E4" s="3"/>
      <c r="F4" s="3"/>
      <c r="G4" s="3"/>
      <c r="H4" s="4" t="s">
        <v>161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3:46" s="2" customFormat="1" ht="15.75" x14ac:dyDescent="0.2">
      <c r="D5" s="66" t="s">
        <v>242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spans="3:46" s="6" customFormat="1" ht="21" customHeight="1" thickBot="1" x14ac:dyDescent="0.25">
      <c r="D6" s="68"/>
      <c r="E6" s="69"/>
      <c r="F6" s="69"/>
      <c r="G6" s="69"/>
      <c r="H6" s="69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1"/>
      <c r="U6" s="7" t="s">
        <v>20</v>
      </c>
    </row>
    <row r="7" spans="3:46" ht="6" customHeight="1" x14ac:dyDescent="0.2">
      <c r="C7" s="72"/>
      <c r="D7" s="582" t="s">
        <v>45</v>
      </c>
      <c r="E7" s="583"/>
      <c r="F7" s="583"/>
      <c r="G7" s="583"/>
      <c r="H7" s="583"/>
      <c r="I7" s="584"/>
      <c r="J7" s="591" t="s">
        <v>152</v>
      </c>
      <c r="K7" s="591" t="s">
        <v>158</v>
      </c>
      <c r="L7" s="591" t="s">
        <v>159</v>
      </c>
      <c r="M7" s="591" t="s">
        <v>160</v>
      </c>
      <c r="N7" s="591" t="s">
        <v>162</v>
      </c>
      <c r="O7" s="591" t="s">
        <v>163</v>
      </c>
      <c r="P7" s="591" t="s">
        <v>169</v>
      </c>
      <c r="Q7" s="591" t="s">
        <v>172</v>
      </c>
      <c r="R7" s="591" t="s">
        <v>173</v>
      </c>
      <c r="S7" s="591" t="s">
        <v>236</v>
      </c>
      <c r="T7" s="598" t="s">
        <v>241</v>
      </c>
      <c r="U7" s="73"/>
    </row>
    <row r="8" spans="3:46" ht="6" customHeight="1" x14ac:dyDescent="0.2">
      <c r="C8" s="72"/>
      <c r="D8" s="585"/>
      <c r="E8" s="586"/>
      <c r="F8" s="586"/>
      <c r="G8" s="586"/>
      <c r="H8" s="586"/>
      <c r="I8" s="587"/>
      <c r="J8" s="592"/>
      <c r="K8" s="592"/>
      <c r="L8" s="592"/>
      <c r="M8" s="592"/>
      <c r="N8" s="592"/>
      <c r="O8" s="592"/>
      <c r="P8" s="592"/>
      <c r="Q8" s="592"/>
      <c r="R8" s="592"/>
      <c r="S8" s="592"/>
      <c r="T8" s="599"/>
      <c r="U8" s="73"/>
    </row>
    <row r="9" spans="3:46" ht="6" customHeight="1" x14ac:dyDescent="0.2">
      <c r="C9" s="72"/>
      <c r="D9" s="585"/>
      <c r="E9" s="586"/>
      <c r="F9" s="586"/>
      <c r="G9" s="586"/>
      <c r="H9" s="586"/>
      <c r="I9" s="587"/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9"/>
      <c r="U9" s="73"/>
    </row>
    <row r="10" spans="3:46" ht="6" customHeight="1" x14ac:dyDescent="0.2">
      <c r="C10" s="72"/>
      <c r="D10" s="585"/>
      <c r="E10" s="586"/>
      <c r="F10" s="586"/>
      <c r="G10" s="586"/>
      <c r="H10" s="586"/>
      <c r="I10" s="587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9"/>
      <c r="U10" s="73"/>
    </row>
    <row r="11" spans="3:46" ht="15" customHeight="1" thickBot="1" x14ac:dyDescent="0.25">
      <c r="C11" s="72"/>
      <c r="D11" s="588"/>
      <c r="E11" s="589"/>
      <c r="F11" s="589"/>
      <c r="G11" s="589"/>
      <c r="H11" s="589"/>
      <c r="I11" s="590"/>
      <c r="J11" s="75"/>
      <c r="K11" s="75"/>
      <c r="L11" s="75"/>
      <c r="M11" s="75"/>
      <c r="N11" s="75"/>
      <c r="O11" s="75"/>
      <c r="P11" s="152"/>
      <c r="Q11" s="75"/>
      <c r="R11" s="75"/>
      <c r="S11" s="75"/>
      <c r="T11" s="447"/>
      <c r="U11" s="73"/>
    </row>
    <row r="12" spans="3:46" ht="15" customHeight="1" thickTop="1" thickBot="1" x14ac:dyDescent="0.25">
      <c r="C12" s="72"/>
      <c r="D12" s="74"/>
      <c r="E12" s="605" t="s">
        <v>240</v>
      </c>
      <c r="F12" s="605"/>
      <c r="G12" s="605"/>
      <c r="H12" s="605"/>
      <c r="I12" s="605"/>
      <c r="J12" s="605"/>
      <c r="K12" s="605"/>
      <c r="L12" s="605"/>
      <c r="M12" s="605"/>
      <c r="N12" s="605"/>
      <c r="O12" s="605"/>
      <c r="P12" s="605"/>
      <c r="Q12" s="605"/>
      <c r="R12" s="605"/>
      <c r="S12" s="605"/>
      <c r="T12" s="606"/>
      <c r="U12" s="73"/>
    </row>
    <row r="13" spans="3:46" ht="13.5" thickTop="1" x14ac:dyDescent="0.2">
      <c r="C13" s="81"/>
      <c r="D13" s="166"/>
      <c r="E13" s="167" t="s">
        <v>68</v>
      </c>
      <c r="F13" s="167"/>
      <c r="G13" s="167"/>
      <c r="H13" s="168"/>
      <c r="I13" s="169"/>
      <c r="J13" s="170">
        <v>131482.6</v>
      </c>
      <c r="K13" s="170">
        <v>130199.50000000001</v>
      </c>
      <c r="L13" s="170">
        <v>130006.6</v>
      </c>
      <c r="M13" s="416">
        <v>130288.09999999983</v>
      </c>
      <c r="N13" s="170">
        <v>130850.60000000006</v>
      </c>
      <c r="O13" s="438">
        <v>131919.99999999994</v>
      </c>
      <c r="P13" s="438">
        <v>133913.99999999994</v>
      </c>
      <c r="Q13" s="170">
        <v>135548.29999999999</v>
      </c>
      <c r="R13" s="170">
        <v>140891.29999999999</v>
      </c>
      <c r="S13" s="170">
        <v>145149.4</v>
      </c>
      <c r="T13" s="457">
        <v>148803.1</v>
      </c>
      <c r="U13" s="73"/>
      <c r="AS13" s="226"/>
      <c r="AT13" s="226"/>
    </row>
    <row r="14" spans="3:46" x14ac:dyDescent="0.2">
      <c r="C14" s="81"/>
      <c r="D14" s="113"/>
      <c r="E14" s="607" t="s">
        <v>48</v>
      </c>
      <c r="F14" s="115" t="s">
        <v>49</v>
      </c>
      <c r="G14" s="115"/>
      <c r="H14" s="116"/>
      <c r="I14" s="117"/>
      <c r="J14" s="172">
        <v>26780.6</v>
      </c>
      <c r="K14" s="172">
        <v>27739.200000000001</v>
      </c>
      <c r="L14" s="172">
        <v>28583</v>
      </c>
      <c r="M14" s="417">
        <v>29283.399999999852</v>
      </c>
      <c r="N14" s="172">
        <v>29513.799999999923</v>
      </c>
      <c r="O14" s="399">
        <v>29629.499999999894</v>
      </c>
      <c r="P14" s="399">
        <v>30303.199999999964</v>
      </c>
      <c r="Q14" s="172">
        <v>30580.799999999999</v>
      </c>
      <c r="R14" s="172">
        <v>32372.6</v>
      </c>
      <c r="S14" s="172">
        <v>33156.699999999997</v>
      </c>
      <c r="T14" s="458">
        <v>33830.800000000003</v>
      </c>
      <c r="U14" s="73"/>
    </row>
    <row r="15" spans="3:46" x14ac:dyDescent="0.2">
      <c r="C15" s="81"/>
      <c r="D15" s="82"/>
      <c r="E15" s="597"/>
      <c r="F15" s="86" t="s">
        <v>50</v>
      </c>
      <c r="G15" s="86"/>
      <c r="H15" s="87"/>
      <c r="I15" s="88"/>
      <c r="J15" s="174">
        <v>57814.8</v>
      </c>
      <c r="K15" s="174">
        <v>57668.9</v>
      </c>
      <c r="L15" s="174">
        <v>58269.1</v>
      </c>
      <c r="M15" s="418">
        <v>59128.7</v>
      </c>
      <c r="N15" s="174">
        <v>60220.700000000106</v>
      </c>
      <c r="O15" s="400">
        <v>61634.900000000052</v>
      </c>
      <c r="P15" s="400">
        <v>63004.800000000003</v>
      </c>
      <c r="Q15" s="174">
        <v>64345.299999999996</v>
      </c>
      <c r="R15" s="174">
        <v>67040.899999999994</v>
      </c>
      <c r="S15" s="174">
        <v>69534.899999999994</v>
      </c>
      <c r="T15" s="459">
        <v>71325.3</v>
      </c>
      <c r="U15" s="73"/>
    </row>
    <row r="16" spans="3:46" x14ac:dyDescent="0.2">
      <c r="C16" s="81"/>
      <c r="D16" s="82"/>
      <c r="E16" s="597"/>
      <c r="F16" s="594" t="s">
        <v>48</v>
      </c>
      <c r="G16" s="86" t="s">
        <v>62</v>
      </c>
      <c r="H16" s="87"/>
      <c r="I16" s="88"/>
      <c r="J16" s="174">
        <v>28114.6</v>
      </c>
      <c r="K16" s="174">
        <v>28374.9</v>
      </c>
      <c r="L16" s="174">
        <v>29025.1</v>
      </c>
      <c r="M16" s="418">
        <v>29888.3</v>
      </c>
      <c r="N16" s="174">
        <v>30829.00000000004</v>
      </c>
      <c r="O16" s="400">
        <v>31827.900000000052</v>
      </c>
      <c r="P16" s="400">
        <v>32452.3</v>
      </c>
      <c r="Q16" s="174">
        <v>32829.699999999997</v>
      </c>
      <c r="R16" s="174">
        <v>33463.699999999997</v>
      </c>
      <c r="S16" s="174">
        <v>34057.300000000003</v>
      </c>
      <c r="T16" s="459">
        <v>34421.800000000003</v>
      </c>
      <c r="U16" s="73"/>
    </row>
    <row r="17" spans="3:21" x14ac:dyDescent="0.2">
      <c r="C17" s="81"/>
      <c r="D17" s="82"/>
      <c r="E17" s="597"/>
      <c r="F17" s="595"/>
      <c r="G17" s="86" t="s">
        <v>63</v>
      </c>
      <c r="H17" s="87"/>
      <c r="I17" s="88"/>
      <c r="J17" s="174">
        <v>29700.2</v>
      </c>
      <c r="K17" s="174">
        <v>29294</v>
      </c>
      <c r="L17" s="174">
        <v>29244</v>
      </c>
      <c r="M17" s="418">
        <v>29240.400000000001</v>
      </c>
      <c r="N17" s="174">
        <v>29391.700000000066</v>
      </c>
      <c r="O17" s="400">
        <v>29807</v>
      </c>
      <c r="P17" s="400">
        <v>30552.5</v>
      </c>
      <c r="Q17" s="174">
        <v>31515.599999999999</v>
      </c>
      <c r="R17" s="174">
        <v>33577.199999999997</v>
      </c>
      <c r="S17" s="174">
        <v>35477.599999999999</v>
      </c>
      <c r="T17" s="459">
        <v>36903.5</v>
      </c>
      <c r="U17" s="73"/>
    </row>
    <row r="18" spans="3:21" x14ac:dyDescent="0.2">
      <c r="C18" s="81"/>
      <c r="D18" s="82"/>
      <c r="E18" s="597"/>
      <c r="F18" s="86" t="s">
        <v>52</v>
      </c>
      <c r="G18" s="86"/>
      <c r="H18" s="87"/>
      <c r="I18" s="88"/>
      <c r="J18" s="174">
        <v>43875.8</v>
      </c>
      <c r="K18" s="174">
        <v>41788.800000000003</v>
      </c>
      <c r="L18" s="174">
        <v>40214.1</v>
      </c>
      <c r="M18" s="418">
        <v>39070.1</v>
      </c>
      <c r="N18" s="174">
        <v>38385.900000000038</v>
      </c>
      <c r="O18" s="400">
        <v>38069.599999999999</v>
      </c>
      <c r="P18" s="400">
        <v>38114.9</v>
      </c>
      <c r="Q18" s="174">
        <v>38223.4</v>
      </c>
      <c r="R18" s="174">
        <v>39133.300000000003</v>
      </c>
      <c r="S18" s="174">
        <v>40193.300000000003</v>
      </c>
      <c r="T18" s="459">
        <v>41305.800000000003</v>
      </c>
      <c r="U18" s="73"/>
    </row>
    <row r="19" spans="3:21" x14ac:dyDescent="0.2">
      <c r="C19" s="81"/>
      <c r="D19" s="82"/>
      <c r="E19" s="597"/>
      <c r="F19" s="86" t="s">
        <v>53</v>
      </c>
      <c r="G19" s="86"/>
      <c r="H19" s="87"/>
      <c r="I19" s="88"/>
      <c r="J19" s="174">
        <v>1120.7</v>
      </c>
      <c r="K19" s="174">
        <v>1126.5999999999999</v>
      </c>
      <c r="L19" s="174">
        <v>1157.9000000000001</v>
      </c>
      <c r="M19" s="418">
        <v>1063.4000000000001</v>
      </c>
      <c r="N19" s="174">
        <v>1062.8999999999999</v>
      </c>
      <c r="O19" s="400">
        <v>1059.7</v>
      </c>
      <c r="P19" s="400">
        <v>1040.8</v>
      </c>
      <c r="Q19" s="174">
        <v>1035.8</v>
      </c>
      <c r="R19" s="174">
        <v>1069.8</v>
      </c>
      <c r="S19" s="174">
        <v>1023</v>
      </c>
      <c r="T19" s="459">
        <v>1097.8</v>
      </c>
      <c r="U19" s="73"/>
    </row>
    <row r="20" spans="3:21" x14ac:dyDescent="0.2">
      <c r="C20" s="81"/>
      <c r="D20" s="126"/>
      <c r="E20" s="608"/>
      <c r="F20" s="128" t="s">
        <v>54</v>
      </c>
      <c r="G20" s="128"/>
      <c r="H20" s="129"/>
      <c r="I20" s="130"/>
      <c r="J20" s="175">
        <v>1890.7</v>
      </c>
      <c r="K20" s="175">
        <v>1876</v>
      </c>
      <c r="L20" s="175">
        <v>1782.5</v>
      </c>
      <c r="M20" s="419">
        <v>1742.5</v>
      </c>
      <c r="N20" s="175">
        <v>1667.3000000000006</v>
      </c>
      <c r="O20" s="401">
        <v>1526.2999999999988</v>
      </c>
      <c r="P20" s="401">
        <v>1450.3</v>
      </c>
      <c r="Q20" s="175">
        <v>1363</v>
      </c>
      <c r="R20" s="175">
        <v>1274.7</v>
      </c>
      <c r="S20" s="175">
        <v>1241.5</v>
      </c>
      <c r="T20" s="460">
        <v>1243.4000000000001</v>
      </c>
      <c r="U20" s="73"/>
    </row>
    <row r="21" spans="3:21" ht="15.75" thickBot="1" x14ac:dyDescent="0.25">
      <c r="C21" s="81"/>
      <c r="D21" s="176"/>
      <c r="E21" s="177" t="s">
        <v>176</v>
      </c>
      <c r="F21" s="177"/>
      <c r="G21" s="177"/>
      <c r="H21" s="178"/>
      <c r="I21" s="179"/>
      <c r="J21" s="180">
        <v>16418.91</v>
      </c>
      <c r="K21" s="180">
        <v>15449.309000000008</v>
      </c>
      <c r="L21" s="180">
        <v>15026.07</v>
      </c>
      <c r="M21" s="420">
        <v>15072.743</v>
      </c>
      <c r="N21" s="180">
        <v>15299.711000000005</v>
      </c>
      <c r="O21" s="181">
        <v>15585.956</v>
      </c>
      <c r="P21" s="181">
        <v>15038.25</v>
      </c>
      <c r="Q21" s="180">
        <v>14590.002999999997</v>
      </c>
      <c r="R21" s="180">
        <v>14536.699000000013</v>
      </c>
      <c r="S21" s="180">
        <v>14648.835000000003</v>
      </c>
      <c r="T21" s="461">
        <v>15047.355999999998</v>
      </c>
      <c r="U21" s="73"/>
    </row>
    <row r="22" spans="3:21" ht="13.5" thickBot="1" x14ac:dyDescent="0.25">
      <c r="C22" s="14"/>
      <c r="D22" s="142" t="s">
        <v>70</v>
      </c>
      <c r="E22" s="143"/>
      <c r="F22" s="143"/>
      <c r="G22" s="143"/>
      <c r="H22" s="143"/>
      <c r="I22" s="143"/>
      <c r="J22" s="146"/>
      <c r="K22" s="161"/>
      <c r="L22" s="161"/>
      <c r="M22" s="160"/>
      <c r="N22" s="146"/>
      <c r="O22" s="161"/>
      <c r="P22" s="161"/>
      <c r="Q22" s="146"/>
      <c r="R22" s="146"/>
      <c r="S22" s="146"/>
      <c r="T22" s="145"/>
    </row>
    <row r="23" spans="3:21" x14ac:dyDescent="0.2">
      <c r="C23" s="14"/>
      <c r="D23" s="147"/>
      <c r="E23" s="148" t="s">
        <v>68</v>
      </c>
      <c r="F23" s="149"/>
      <c r="G23" s="149"/>
      <c r="H23" s="149"/>
      <c r="I23" s="150"/>
      <c r="J23" s="366">
        <v>18023.199999999997</v>
      </c>
      <c r="K23" s="402">
        <v>14933.7</v>
      </c>
      <c r="L23" s="402">
        <v>13386.7</v>
      </c>
      <c r="M23" s="402">
        <v>10962.2</v>
      </c>
      <c r="N23" s="366">
        <v>6708.7999999999993</v>
      </c>
      <c r="O23" s="402">
        <v>6333.2</v>
      </c>
      <c r="P23" s="402">
        <v>6579.5</v>
      </c>
      <c r="Q23" s="366">
        <v>7180.2999999999993</v>
      </c>
      <c r="R23" s="366">
        <v>9067</v>
      </c>
      <c r="S23" s="366">
        <v>10077.800000000001</v>
      </c>
      <c r="T23" s="462">
        <v>10879.9</v>
      </c>
    </row>
    <row r="24" spans="3:21" x14ac:dyDescent="0.2">
      <c r="C24" s="14"/>
      <c r="D24" s="113"/>
      <c r="E24" s="600" t="s">
        <v>48</v>
      </c>
      <c r="F24" s="114" t="s">
        <v>49</v>
      </c>
      <c r="G24" s="115"/>
      <c r="H24" s="116"/>
      <c r="I24" s="117"/>
      <c r="J24" s="172">
        <v>3134.3</v>
      </c>
      <c r="K24" s="399">
        <v>2898.8</v>
      </c>
      <c r="L24" s="399">
        <v>2862.5</v>
      </c>
      <c r="M24" s="399">
        <v>2531.8000000000002</v>
      </c>
      <c r="N24" s="172">
        <v>1550.3</v>
      </c>
      <c r="O24" s="399">
        <v>1313</v>
      </c>
      <c r="P24" s="399">
        <v>1252.5</v>
      </c>
      <c r="Q24" s="172">
        <v>1314.9</v>
      </c>
      <c r="R24" s="172">
        <v>1888.3</v>
      </c>
      <c r="S24" s="172">
        <v>2036.2</v>
      </c>
      <c r="T24" s="458">
        <v>1985.9</v>
      </c>
    </row>
    <row r="25" spans="3:21" x14ac:dyDescent="0.2">
      <c r="C25" s="14"/>
      <c r="D25" s="82"/>
      <c r="E25" s="601"/>
      <c r="F25" s="122" t="s">
        <v>50</v>
      </c>
      <c r="G25" s="86"/>
      <c r="H25" s="87"/>
      <c r="I25" s="88"/>
      <c r="J25" s="174">
        <v>8157.5</v>
      </c>
      <c r="K25" s="400">
        <v>6834.4</v>
      </c>
      <c r="L25" s="400">
        <v>6319.7</v>
      </c>
      <c r="M25" s="400">
        <v>5223.1000000000004</v>
      </c>
      <c r="N25" s="174">
        <v>3423.3999999999996</v>
      </c>
      <c r="O25" s="400">
        <v>3554.1000000000004</v>
      </c>
      <c r="P25" s="400">
        <v>3928.5</v>
      </c>
      <c r="Q25" s="174">
        <v>4364.8999999999996</v>
      </c>
      <c r="R25" s="174">
        <v>5312.5</v>
      </c>
      <c r="S25" s="174">
        <v>5900.8</v>
      </c>
      <c r="T25" s="459">
        <v>6474.5</v>
      </c>
    </row>
    <row r="26" spans="3:21" x14ac:dyDescent="0.2">
      <c r="C26" s="14"/>
      <c r="D26" s="82"/>
      <c r="E26" s="601"/>
      <c r="F26" s="594" t="s">
        <v>48</v>
      </c>
      <c r="G26" s="86" t="s">
        <v>62</v>
      </c>
      <c r="H26" s="87"/>
      <c r="I26" s="88"/>
      <c r="J26" s="174">
        <v>3983.5</v>
      </c>
      <c r="K26" s="400">
        <v>3344.5</v>
      </c>
      <c r="L26" s="400">
        <v>3199.6</v>
      </c>
      <c r="M26" s="400">
        <v>2757</v>
      </c>
      <c r="N26" s="174">
        <v>1933.3</v>
      </c>
      <c r="O26" s="400">
        <v>2026.7</v>
      </c>
      <c r="P26" s="400">
        <v>2279</v>
      </c>
      <c r="Q26" s="174">
        <v>2444.6</v>
      </c>
      <c r="R26" s="174">
        <v>2847.8</v>
      </c>
      <c r="S26" s="174">
        <v>2978.9</v>
      </c>
      <c r="T26" s="459">
        <v>3179</v>
      </c>
    </row>
    <row r="27" spans="3:21" x14ac:dyDescent="0.2">
      <c r="C27" s="14"/>
      <c r="D27" s="82"/>
      <c r="E27" s="601"/>
      <c r="F27" s="595"/>
      <c r="G27" s="86" t="s">
        <v>63</v>
      </c>
      <c r="H27" s="87"/>
      <c r="I27" s="88"/>
      <c r="J27" s="174">
        <v>4174</v>
      </c>
      <c r="K27" s="400">
        <v>3489.9</v>
      </c>
      <c r="L27" s="400">
        <v>3120.1</v>
      </c>
      <c r="M27" s="400">
        <v>2466.1</v>
      </c>
      <c r="N27" s="174">
        <v>1490.1</v>
      </c>
      <c r="O27" s="400">
        <v>1527.4</v>
      </c>
      <c r="P27" s="400">
        <v>1649.5</v>
      </c>
      <c r="Q27" s="174">
        <v>1920.3</v>
      </c>
      <c r="R27" s="174">
        <v>2464.6999999999998</v>
      </c>
      <c r="S27" s="174">
        <v>2921.9</v>
      </c>
      <c r="T27" s="459">
        <v>3295.5</v>
      </c>
    </row>
    <row r="28" spans="3:21" x14ac:dyDescent="0.2">
      <c r="C28" s="14"/>
      <c r="D28" s="82"/>
      <c r="E28" s="601"/>
      <c r="F28" s="122" t="s">
        <v>52</v>
      </c>
      <c r="G28" s="86"/>
      <c r="H28" s="87"/>
      <c r="I28" s="88"/>
      <c r="J28" s="174">
        <v>6580.3</v>
      </c>
      <c r="K28" s="400">
        <v>5093.7</v>
      </c>
      <c r="L28" s="400">
        <v>4131.2</v>
      </c>
      <c r="M28" s="400">
        <v>3123.8</v>
      </c>
      <c r="N28" s="174">
        <v>1686.7</v>
      </c>
      <c r="O28" s="400">
        <v>1437</v>
      </c>
      <c r="P28" s="400">
        <v>1369.8</v>
      </c>
      <c r="Q28" s="174">
        <v>1467.4</v>
      </c>
      <c r="R28" s="174">
        <v>1834.5</v>
      </c>
      <c r="S28" s="174">
        <v>2119.1999999999998</v>
      </c>
      <c r="T28" s="459">
        <v>2385.9</v>
      </c>
    </row>
    <row r="29" spans="3:21" x14ac:dyDescent="0.2">
      <c r="C29" s="14"/>
      <c r="D29" s="82"/>
      <c r="E29" s="601"/>
      <c r="F29" s="122" t="s">
        <v>53</v>
      </c>
      <c r="G29" s="86"/>
      <c r="H29" s="87"/>
      <c r="I29" s="88"/>
      <c r="J29" s="174">
        <v>26.1</v>
      </c>
      <c r="K29" s="400">
        <v>8.5</v>
      </c>
      <c r="L29" s="400">
        <v>11.3</v>
      </c>
      <c r="M29" s="400">
        <v>27.8</v>
      </c>
      <c r="N29" s="174">
        <v>12</v>
      </c>
      <c r="O29" s="400">
        <v>8.6999999999999993</v>
      </c>
      <c r="P29" s="400">
        <v>9.1999999999999993</v>
      </c>
      <c r="Q29" s="174">
        <v>8.8000000000000007</v>
      </c>
      <c r="R29" s="174">
        <v>8.1999999999999993</v>
      </c>
      <c r="S29" s="174">
        <v>1.5</v>
      </c>
      <c r="T29" s="459">
        <v>5.6</v>
      </c>
    </row>
    <row r="30" spans="3:21" x14ac:dyDescent="0.2">
      <c r="C30" s="14"/>
      <c r="D30" s="126"/>
      <c r="E30" s="602"/>
      <c r="F30" s="127" t="s">
        <v>54</v>
      </c>
      <c r="G30" s="128"/>
      <c r="H30" s="129"/>
      <c r="I30" s="130"/>
      <c r="J30" s="175">
        <v>125</v>
      </c>
      <c r="K30" s="401">
        <v>98.3</v>
      </c>
      <c r="L30" s="401">
        <v>62</v>
      </c>
      <c r="M30" s="401">
        <v>55.7</v>
      </c>
      <c r="N30" s="175">
        <v>36.4</v>
      </c>
      <c r="O30" s="401">
        <v>20.399999999999999</v>
      </c>
      <c r="P30" s="401">
        <v>19.5</v>
      </c>
      <c r="Q30" s="175">
        <v>24.3</v>
      </c>
      <c r="R30" s="175">
        <v>23.5</v>
      </c>
      <c r="S30" s="175">
        <v>20.100000000000001</v>
      </c>
      <c r="T30" s="460">
        <v>28</v>
      </c>
    </row>
    <row r="31" spans="3:21" ht="13.5" thickBot="1" x14ac:dyDescent="0.25">
      <c r="D31" s="135"/>
      <c r="E31" s="136" t="s">
        <v>69</v>
      </c>
      <c r="F31" s="137"/>
      <c r="G31" s="137"/>
      <c r="H31" s="138"/>
      <c r="I31" s="139"/>
      <c r="J31" s="180" t="s">
        <v>47</v>
      </c>
      <c r="K31" s="181" t="s">
        <v>47</v>
      </c>
      <c r="L31" s="181" t="s">
        <v>47</v>
      </c>
      <c r="M31" s="420" t="s">
        <v>47</v>
      </c>
      <c r="N31" s="180" t="s">
        <v>47</v>
      </c>
      <c r="O31" s="181" t="s">
        <v>47</v>
      </c>
      <c r="P31" s="181" t="s">
        <v>47</v>
      </c>
      <c r="Q31" s="180" t="s">
        <v>47</v>
      </c>
      <c r="R31" s="180" t="s">
        <v>47</v>
      </c>
      <c r="S31" s="180" t="s">
        <v>47</v>
      </c>
      <c r="T31" s="461" t="s">
        <v>47</v>
      </c>
      <c r="U31" s="1" t="s">
        <v>20</v>
      </c>
    </row>
    <row r="32" spans="3:21" ht="13.5" thickBot="1" x14ac:dyDescent="0.25">
      <c r="C32" s="14"/>
      <c r="D32" s="142" t="s">
        <v>237</v>
      </c>
      <c r="E32" s="143"/>
      <c r="F32" s="143"/>
      <c r="G32" s="143"/>
      <c r="H32" s="143"/>
      <c r="I32" s="143"/>
      <c r="J32" s="146"/>
      <c r="K32" s="161"/>
      <c r="L32" s="161"/>
      <c r="M32" s="160"/>
      <c r="N32" s="146"/>
      <c r="O32" s="161"/>
      <c r="P32" s="161"/>
      <c r="Q32" s="146"/>
      <c r="R32" s="146"/>
      <c r="S32" s="146"/>
      <c r="T32" s="145"/>
    </row>
    <row r="33" spans="3:20" x14ac:dyDescent="0.2">
      <c r="C33" s="14"/>
      <c r="D33" s="147"/>
      <c r="E33" s="148" t="s">
        <v>68</v>
      </c>
      <c r="F33" s="149"/>
      <c r="G33" s="149"/>
      <c r="H33" s="149"/>
      <c r="I33" s="150"/>
      <c r="J33" s="366">
        <v>103072.2</v>
      </c>
      <c r="K33" s="402">
        <v>102897.60000000001</v>
      </c>
      <c r="L33" s="402">
        <v>103276.6</v>
      </c>
      <c r="M33" s="402">
        <v>104112.7</v>
      </c>
      <c r="N33" s="366">
        <v>104872</v>
      </c>
      <c r="O33" s="402">
        <v>106158.90000000001</v>
      </c>
      <c r="P33" s="402">
        <v>107942.5</v>
      </c>
      <c r="Q33" s="366">
        <v>109267.49999999999</v>
      </c>
      <c r="R33" s="366">
        <v>113712.1</v>
      </c>
      <c r="S33" s="366">
        <v>116859.4</v>
      </c>
      <c r="T33" s="462">
        <v>119547.2</v>
      </c>
    </row>
    <row r="34" spans="3:20" x14ac:dyDescent="0.2">
      <c r="C34" s="14"/>
      <c r="D34" s="113"/>
      <c r="E34" s="600" t="s">
        <v>48</v>
      </c>
      <c r="F34" s="114" t="s">
        <v>49</v>
      </c>
      <c r="G34" s="115"/>
      <c r="H34" s="116"/>
      <c r="I34" s="117"/>
      <c r="J34" s="172">
        <v>26687.7</v>
      </c>
      <c r="K34" s="399">
        <v>27627.9</v>
      </c>
      <c r="L34" s="399">
        <v>28450.7</v>
      </c>
      <c r="M34" s="399">
        <v>29129.7</v>
      </c>
      <c r="N34" s="172">
        <v>29354.1</v>
      </c>
      <c r="O34" s="399">
        <v>29463.200000000001</v>
      </c>
      <c r="P34" s="399">
        <v>30126.5</v>
      </c>
      <c r="Q34" s="172">
        <v>30403.7</v>
      </c>
      <c r="R34" s="172">
        <v>32171.5</v>
      </c>
      <c r="S34" s="172">
        <v>32938.400000000001</v>
      </c>
      <c r="T34" s="458">
        <v>33598.400000000001</v>
      </c>
    </row>
    <row r="35" spans="3:20" x14ac:dyDescent="0.2">
      <c r="C35" s="14"/>
      <c r="D35" s="82"/>
      <c r="E35" s="601"/>
      <c r="F35" s="122" t="s">
        <v>50</v>
      </c>
      <c r="G35" s="86"/>
      <c r="H35" s="87"/>
      <c r="I35" s="88"/>
      <c r="J35" s="174">
        <v>48738</v>
      </c>
      <c r="K35" s="400">
        <v>48581.3</v>
      </c>
      <c r="L35" s="400">
        <v>49118.9</v>
      </c>
      <c r="M35" s="400">
        <v>49934.2</v>
      </c>
      <c r="N35" s="174">
        <v>50876.5</v>
      </c>
      <c r="O35" s="400">
        <v>52254.399999999994</v>
      </c>
      <c r="P35" s="400">
        <v>53346.7</v>
      </c>
      <c r="Q35" s="174">
        <v>54400.899999999994</v>
      </c>
      <c r="R35" s="174">
        <v>56534.3</v>
      </c>
      <c r="S35" s="174">
        <v>58408</v>
      </c>
      <c r="T35" s="459">
        <v>59744.7</v>
      </c>
    </row>
    <row r="36" spans="3:20" x14ac:dyDescent="0.2">
      <c r="C36" s="14"/>
      <c r="D36" s="82"/>
      <c r="E36" s="601"/>
      <c r="F36" s="594" t="s">
        <v>48</v>
      </c>
      <c r="G36" s="86" t="s">
        <v>62</v>
      </c>
      <c r="H36" s="87"/>
      <c r="I36" s="88"/>
      <c r="J36" s="174">
        <v>26599.8</v>
      </c>
      <c r="K36" s="400">
        <v>26853</v>
      </c>
      <c r="L36" s="400">
        <v>27411.200000000001</v>
      </c>
      <c r="M36" s="400">
        <v>28169.599999999999</v>
      </c>
      <c r="N36" s="174">
        <v>29002.799999999999</v>
      </c>
      <c r="O36" s="400">
        <v>29978.799999999999</v>
      </c>
      <c r="P36" s="174">
        <v>30552.7</v>
      </c>
      <c r="Q36" s="174">
        <v>30880.3</v>
      </c>
      <c r="R36" s="174">
        <v>31465.4</v>
      </c>
      <c r="S36" s="174">
        <v>31993.3</v>
      </c>
      <c r="T36" s="459">
        <v>32322.3</v>
      </c>
    </row>
    <row r="37" spans="3:20" x14ac:dyDescent="0.2">
      <c r="C37" s="14"/>
      <c r="D37" s="82"/>
      <c r="E37" s="601"/>
      <c r="F37" s="595"/>
      <c r="G37" s="86" t="s">
        <v>63</v>
      </c>
      <c r="H37" s="87"/>
      <c r="I37" s="88"/>
      <c r="J37" s="174">
        <v>22138.2</v>
      </c>
      <c r="K37" s="400">
        <v>21728.3</v>
      </c>
      <c r="L37" s="400">
        <v>21707.7</v>
      </c>
      <c r="M37" s="400">
        <v>21764.6</v>
      </c>
      <c r="N37" s="174">
        <v>21873.7</v>
      </c>
      <c r="O37" s="400">
        <v>22275.599999999999</v>
      </c>
      <c r="P37" s="400">
        <v>22794</v>
      </c>
      <c r="Q37" s="174">
        <v>23520.6</v>
      </c>
      <c r="R37" s="174">
        <v>25068.9</v>
      </c>
      <c r="S37" s="174">
        <v>26414.7</v>
      </c>
      <c r="T37" s="459">
        <v>27422.400000000001</v>
      </c>
    </row>
    <row r="38" spans="3:20" x14ac:dyDescent="0.2">
      <c r="C38" s="14"/>
      <c r="D38" s="82"/>
      <c r="E38" s="601"/>
      <c r="F38" s="122" t="s">
        <v>52</v>
      </c>
      <c r="G38" s="86"/>
      <c r="H38" s="87"/>
      <c r="I38" s="88"/>
      <c r="J38" s="174">
        <v>25948.799999999999</v>
      </c>
      <c r="K38" s="400">
        <v>24946.3</v>
      </c>
      <c r="L38" s="400">
        <v>23984.9</v>
      </c>
      <c r="M38" s="400">
        <v>23386.2</v>
      </c>
      <c r="N38" s="174">
        <v>23052.7</v>
      </c>
      <c r="O38" s="400">
        <v>22896.9</v>
      </c>
      <c r="P38" s="400">
        <v>22985.4</v>
      </c>
      <c r="Q38" s="174">
        <v>23021.599999999999</v>
      </c>
      <c r="R38" s="174">
        <v>23604.400000000001</v>
      </c>
      <c r="S38" s="174">
        <v>24171</v>
      </c>
      <c r="T38" s="459">
        <v>24800.2</v>
      </c>
    </row>
    <row r="39" spans="3:20" x14ac:dyDescent="0.2">
      <c r="C39" s="14"/>
      <c r="D39" s="82"/>
      <c r="E39" s="601"/>
      <c r="F39" s="122" t="s">
        <v>53</v>
      </c>
      <c r="G39" s="86"/>
      <c r="H39" s="87"/>
      <c r="I39" s="88"/>
      <c r="J39" s="174">
        <v>549.4</v>
      </c>
      <c r="K39" s="400">
        <v>560.9</v>
      </c>
      <c r="L39" s="400">
        <v>583.5</v>
      </c>
      <c r="M39" s="400">
        <v>530</v>
      </c>
      <c r="N39" s="174">
        <v>537.9</v>
      </c>
      <c r="O39" s="400">
        <v>538.6</v>
      </c>
      <c r="P39" s="400">
        <v>538</v>
      </c>
      <c r="Q39" s="174">
        <v>541.79999999999995</v>
      </c>
      <c r="R39" s="174">
        <v>539</v>
      </c>
      <c r="S39" s="174">
        <v>522.29999999999995</v>
      </c>
      <c r="T39" s="459">
        <v>582.5</v>
      </c>
    </row>
    <row r="40" spans="3:20" x14ac:dyDescent="0.2">
      <c r="C40" s="14"/>
      <c r="D40" s="126"/>
      <c r="E40" s="602"/>
      <c r="F40" s="127" t="s">
        <v>54</v>
      </c>
      <c r="G40" s="128"/>
      <c r="H40" s="129"/>
      <c r="I40" s="130"/>
      <c r="J40" s="175">
        <v>1148.3</v>
      </c>
      <c r="K40" s="401">
        <v>1181.2</v>
      </c>
      <c r="L40" s="401">
        <v>1138.5999999999999</v>
      </c>
      <c r="M40" s="401">
        <v>1132.5999999999999</v>
      </c>
      <c r="N40" s="175">
        <v>1050.8</v>
      </c>
      <c r="O40" s="401">
        <v>1005.8</v>
      </c>
      <c r="P40" s="401">
        <v>945.9</v>
      </c>
      <c r="Q40" s="175">
        <v>899.5</v>
      </c>
      <c r="R40" s="175">
        <v>862.9</v>
      </c>
      <c r="S40" s="175">
        <v>819.7</v>
      </c>
      <c r="T40" s="460">
        <v>821.4</v>
      </c>
    </row>
    <row r="41" spans="3:20" ht="13.5" thickBot="1" x14ac:dyDescent="0.25">
      <c r="D41" s="135"/>
      <c r="E41" s="136" t="s">
        <v>69</v>
      </c>
      <c r="F41" s="137"/>
      <c r="G41" s="137"/>
      <c r="H41" s="138"/>
      <c r="I41" s="139"/>
      <c r="J41" s="180" t="s">
        <v>47</v>
      </c>
      <c r="K41" s="181" t="s">
        <v>47</v>
      </c>
      <c r="L41" s="181" t="s">
        <v>47</v>
      </c>
      <c r="M41" s="181" t="s">
        <v>47</v>
      </c>
      <c r="N41" s="180" t="s">
        <v>47</v>
      </c>
      <c r="O41" s="181" t="s">
        <v>47</v>
      </c>
      <c r="P41" s="181" t="s">
        <v>47</v>
      </c>
      <c r="Q41" s="180" t="s">
        <v>47</v>
      </c>
      <c r="R41" s="180" t="s">
        <v>47</v>
      </c>
      <c r="S41" s="180" t="s">
        <v>47</v>
      </c>
      <c r="T41" s="461" t="s">
        <v>47</v>
      </c>
    </row>
    <row r="42" spans="3:20" ht="13.5" customHeight="1" x14ac:dyDescent="0.25">
      <c r="D42" s="9" t="s">
        <v>55</v>
      </c>
      <c r="E42" s="103"/>
      <c r="F42" s="103"/>
      <c r="G42" s="103"/>
      <c r="H42" s="103"/>
      <c r="I42" s="102"/>
      <c r="J42" s="8"/>
      <c r="K42" s="8"/>
      <c r="L42" s="8"/>
      <c r="M42" s="8"/>
      <c r="N42" s="8"/>
      <c r="O42" s="8"/>
      <c r="P42" s="8"/>
      <c r="Q42" s="8"/>
      <c r="R42" s="8"/>
      <c r="S42" s="8"/>
      <c r="T42" s="8" t="s">
        <v>154</v>
      </c>
    </row>
    <row r="43" spans="3:20" x14ac:dyDescent="0.2">
      <c r="D43" s="105" t="s">
        <v>46</v>
      </c>
      <c r="E43" s="593" t="s">
        <v>177</v>
      </c>
      <c r="F43" s="593"/>
      <c r="G43" s="593"/>
      <c r="H43" s="593"/>
      <c r="I43" s="593"/>
      <c r="J43" s="593"/>
      <c r="K43" s="593"/>
      <c r="L43" s="593"/>
      <c r="M43" s="593"/>
      <c r="N43" s="593"/>
      <c r="O43" s="593"/>
      <c r="P43" s="593"/>
      <c r="Q43" s="593"/>
      <c r="R43" s="593"/>
      <c r="S43" s="593"/>
      <c r="T43" s="593"/>
    </row>
  </sheetData>
  <mergeCells count="20">
    <mergeCell ref="E34:E40"/>
    <mergeCell ref="F36:F37"/>
    <mergeCell ref="L7:L10"/>
    <mergeCell ref="E24:E30"/>
    <mergeCell ref="F26:F27"/>
    <mergeCell ref="D7:I11"/>
    <mergeCell ref="E12:T12"/>
    <mergeCell ref="S7:S10"/>
    <mergeCell ref="E43:T43"/>
    <mergeCell ref="O7:O10"/>
    <mergeCell ref="N7:N10"/>
    <mergeCell ref="T7:T10"/>
    <mergeCell ref="F16:F17"/>
    <mergeCell ref="K7:K10"/>
    <mergeCell ref="J7:J10"/>
    <mergeCell ref="M7:M10"/>
    <mergeCell ref="P7:P10"/>
    <mergeCell ref="Q7:Q10"/>
    <mergeCell ref="E14:E20"/>
    <mergeCell ref="R7:R10"/>
  </mergeCells>
  <phoneticPr fontId="0" type="noConversion"/>
  <conditionalFormatting sqref="D6">
    <cfRule type="cellIs" dxfId="44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43" priority="3" stopIfTrue="1">
      <formula>#REF!=" ?"</formula>
    </cfRule>
  </conditionalFormatting>
  <conditionalFormatting sqref="G6">
    <cfRule type="expression" dxfId="42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/>
  <dimension ref="C1:U24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" hidden="1" customWidth="1"/>
    <col min="3" max="3" width="1.7109375" style="1" customWidth="1"/>
    <col min="4" max="4" width="1.140625" style="1" customWidth="1"/>
    <col min="5" max="5" width="2.140625" style="1" customWidth="1"/>
    <col min="6" max="6" width="1.7109375" style="1" customWidth="1"/>
    <col min="7" max="7" width="15.28515625" style="1" customWidth="1"/>
    <col min="8" max="9" width="5.140625" style="1" customWidth="1"/>
    <col min="10" max="20" width="8.140625" style="1" customWidth="1"/>
    <col min="21" max="44" width="1.7109375" style="1" customWidth="1"/>
    <col min="45" max="16384" width="9.140625" style="1"/>
  </cols>
  <sheetData>
    <row r="1" spans="3:21" hidden="1" x14ac:dyDescent="0.2"/>
    <row r="2" spans="3:21" hidden="1" x14ac:dyDescent="0.2"/>
    <row r="3" spans="3:21" ht="9" customHeight="1" x14ac:dyDescent="0.2">
      <c r="C3" s="65"/>
    </row>
    <row r="4" spans="3:21" s="2" customFormat="1" ht="15.75" x14ac:dyDescent="0.2">
      <c r="D4" s="3" t="s">
        <v>71</v>
      </c>
      <c r="E4" s="3"/>
      <c r="F4" s="3"/>
      <c r="G4" s="3"/>
      <c r="H4" s="4" t="s">
        <v>72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3:21" s="2" customFormat="1" ht="15.75" x14ac:dyDescent="0.2">
      <c r="D5" s="10" t="s">
        <v>243</v>
      </c>
      <c r="E5" s="3"/>
      <c r="F5" s="3"/>
      <c r="G5" s="3"/>
      <c r="H5" s="4"/>
      <c r="I5" s="5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3:21" s="6" customFormat="1" ht="21" customHeight="1" thickBot="1" x14ac:dyDescent="0.25">
      <c r="D6" s="68" t="s">
        <v>244</v>
      </c>
      <c r="E6" s="69"/>
      <c r="F6" s="69"/>
      <c r="G6" s="69"/>
      <c r="H6" s="69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1" t="s">
        <v>73</v>
      </c>
      <c r="U6" s="7" t="s">
        <v>20</v>
      </c>
    </row>
    <row r="7" spans="3:21" ht="6" customHeight="1" x14ac:dyDescent="0.2">
      <c r="C7" s="72"/>
      <c r="D7" s="582"/>
      <c r="E7" s="583"/>
      <c r="F7" s="583"/>
      <c r="G7" s="583"/>
      <c r="H7" s="583"/>
      <c r="I7" s="584"/>
      <c r="J7" s="591">
        <v>2011</v>
      </c>
      <c r="K7" s="591">
        <v>2012</v>
      </c>
      <c r="L7" s="591">
        <v>2013</v>
      </c>
      <c r="M7" s="591">
        <v>2014</v>
      </c>
      <c r="N7" s="591">
        <v>2015</v>
      </c>
      <c r="O7" s="591">
        <v>2016</v>
      </c>
      <c r="P7" s="603">
        <v>2017</v>
      </c>
      <c r="Q7" s="609">
        <v>2018</v>
      </c>
      <c r="R7" s="591">
        <v>2019</v>
      </c>
      <c r="S7" s="591">
        <v>2020</v>
      </c>
      <c r="T7" s="598">
        <v>2021</v>
      </c>
      <c r="U7" s="73"/>
    </row>
    <row r="8" spans="3:21" ht="6" customHeight="1" x14ac:dyDescent="0.2">
      <c r="C8" s="72"/>
      <c r="D8" s="585"/>
      <c r="E8" s="586"/>
      <c r="F8" s="586"/>
      <c r="G8" s="586"/>
      <c r="H8" s="586"/>
      <c r="I8" s="587"/>
      <c r="J8" s="592"/>
      <c r="K8" s="592"/>
      <c r="L8" s="592"/>
      <c r="M8" s="592"/>
      <c r="N8" s="592"/>
      <c r="O8" s="592"/>
      <c r="P8" s="604"/>
      <c r="Q8" s="610"/>
      <c r="R8" s="592"/>
      <c r="S8" s="592"/>
      <c r="T8" s="599"/>
      <c r="U8" s="73"/>
    </row>
    <row r="9" spans="3:21" ht="6" customHeight="1" x14ac:dyDescent="0.2">
      <c r="C9" s="72"/>
      <c r="D9" s="585"/>
      <c r="E9" s="586"/>
      <c r="F9" s="586"/>
      <c r="G9" s="586"/>
      <c r="H9" s="586"/>
      <c r="I9" s="587"/>
      <c r="J9" s="592"/>
      <c r="K9" s="592"/>
      <c r="L9" s="592"/>
      <c r="M9" s="592"/>
      <c r="N9" s="592"/>
      <c r="O9" s="592"/>
      <c r="P9" s="604"/>
      <c r="Q9" s="610"/>
      <c r="R9" s="592"/>
      <c r="S9" s="592"/>
      <c r="T9" s="599"/>
      <c r="U9" s="73"/>
    </row>
    <row r="10" spans="3:21" ht="6" customHeight="1" x14ac:dyDescent="0.2">
      <c r="C10" s="72"/>
      <c r="D10" s="585"/>
      <c r="E10" s="586"/>
      <c r="F10" s="586"/>
      <c r="G10" s="586"/>
      <c r="H10" s="586"/>
      <c r="I10" s="587"/>
      <c r="J10" s="592"/>
      <c r="K10" s="592"/>
      <c r="L10" s="592"/>
      <c r="M10" s="592"/>
      <c r="N10" s="592"/>
      <c r="O10" s="592"/>
      <c r="P10" s="604"/>
      <c r="Q10" s="610"/>
      <c r="R10" s="592"/>
      <c r="S10" s="592"/>
      <c r="T10" s="599"/>
      <c r="U10" s="73"/>
    </row>
    <row r="11" spans="3:21" ht="15" customHeight="1" thickBot="1" x14ac:dyDescent="0.25">
      <c r="C11" s="72"/>
      <c r="D11" s="588"/>
      <c r="E11" s="589"/>
      <c r="F11" s="589"/>
      <c r="G11" s="589"/>
      <c r="H11" s="589"/>
      <c r="I11" s="590"/>
      <c r="J11" s="217"/>
      <c r="K11" s="216"/>
      <c r="L11" s="216"/>
      <c r="M11" s="216"/>
      <c r="N11" s="216"/>
      <c r="O11" s="217"/>
      <c r="P11" s="217"/>
      <c r="Q11" s="227" t="s">
        <v>46</v>
      </c>
      <c r="R11" s="216" t="s">
        <v>46</v>
      </c>
      <c r="S11" s="216" t="s">
        <v>56</v>
      </c>
      <c r="T11" s="262" t="s">
        <v>56</v>
      </c>
      <c r="U11" s="73"/>
    </row>
    <row r="12" spans="3:21" ht="13.5" thickTop="1" x14ac:dyDescent="0.2">
      <c r="C12" s="81"/>
      <c r="D12" s="182"/>
      <c r="E12" s="183" t="s">
        <v>74</v>
      </c>
      <c r="F12" s="183"/>
      <c r="G12" s="183"/>
      <c r="H12" s="184"/>
      <c r="I12" s="185"/>
      <c r="J12" s="187">
        <v>4062.3229999999999</v>
      </c>
      <c r="K12" s="186">
        <v>4088.9119999999998</v>
      </c>
      <c r="L12" s="186">
        <v>4142.8109999999997</v>
      </c>
      <c r="M12" s="186">
        <v>4345.7659999999996</v>
      </c>
      <c r="N12" s="186">
        <v>4625.3779999999997</v>
      </c>
      <c r="O12" s="187">
        <v>4796.8729999999996</v>
      </c>
      <c r="P12" s="187">
        <v>5110.7430000000004</v>
      </c>
      <c r="Q12" s="188">
        <v>5410.7610000000004</v>
      </c>
      <c r="R12" s="186">
        <v>5791.4979999999996</v>
      </c>
      <c r="S12" s="186">
        <v>5709.1310000000003</v>
      </c>
      <c r="T12" s="464">
        <v>6108.4279999999999</v>
      </c>
      <c r="U12" s="73"/>
    </row>
    <row r="13" spans="3:21" x14ac:dyDescent="0.2">
      <c r="C13" s="81"/>
      <c r="D13" s="189"/>
      <c r="E13" s="190" t="s">
        <v>75</v>
      </c>
      <c r="F13" s="190"/>
      <c r="G13" s="190"/>
      <c r="H13" s="191"/>
      <c r="I13" s="192"/>
      <c r="J13" s="194">
        <v>156.04791444351</v>
      </c>
      <c r="K13" s="193">
        <v>154.61274100268</v>
      </c>
      <c r="L13" s="193">
        <v>155.36600783187001</v>
      </c>
      <c r="M13" s="193">
        <v>160.86980108959</v>
      </c>
      <c r="N13" s="193">
        <v>166.21885762913001</v>
      </c>
      <c r="O13" s="194">
        <v>162.24669776264</v>
      </c>
      <c r="P13" s="194">
        <v>181.55462441974001</v>
      </c>
      <c r="Q13" s="171">
        <v>221.5</v>
      </c>
      <c r="R13" s="193">
        <v>247.91723176067001</v>
      </c>
      <c r="S13" s="193">
        <v>262.27633984903002</v>
      </c>
      <c r="T13" s="465">
        <v>280.69798045223001</v>
      </c>
      <c r="U13" s="73"/>
    </row>
    <row r="14" spans="3:21" ht="12.75" customHeight="1" x14ac:dyDescent="0.2">
      <c r="C14" s="81"/>
      <c r="D14" s="195"/>
      <c r="E14" s="196" t="s">
        <v>76</v>
      </c>
      <c r="F14" s="196"/>
      <c r="G14" s="196"/>
      <c r="H14" s="197"/>
      <c r="I14" s="198"/>
      <c r="J14" s="200">
        <f t="shared" ref="J14:T14" si="0">J13/J12</f>
        <v>3.8413467969806929E-2</v>
      </c>
      <c r="K14" s="199">
        <f t="shared" si="0"/>
        <v>3.7812684890914751E-2</v>
      </c>
      <c r="L14" s="199">
        <f t="shared" si="0"/>
        <v>3.7502557522385169E-2</v>
      </c>
      <c r="M14" s="199">
        <f t="shared" si="0"/>
        <v>3.7017593926960177E-2</v>
      </c>
      <c r="N14" s="199">
        <f t="shared" si="0"/>
        <v>3.5936275398276644E-2</v>
      </c>
      <c r="O14" s="200">
        <f t="shared" si="0"/>
        <v>3.3823429922501598E-2</v>
      </c>
      <c r="P14" s="200">
        <f t="shared" ref="P14:S14" si="1">P13/P12</f>
        <v>3.552411546026478E-2</v>
      </c>
      <c r="Q14" s="201">
        <f t="shared" si="1"/>
        <v>4.0936940293611189E-2</v>
      </c>
      <c r="R14" s="199">
        <f t="shared" si="1"/>
        <v>4.2807099607160365E-2</v>
      </c>
      <c r="S14" s="199">
        <f t="shared" si="1"/>
        <v>4.5939800619223835E-2</v>
      </c>
      <c r="T14" s="466">
        <f t="shared" si="0"/>
        <v>4.5952572487099795E-2</v>
      </c>
      <c r="U14" s="73"/>
    </row>
    <row r="15" spans="3:21" ht="13.5" thickBot="1" x14ac:dyDescent="0.25">
      <c r="C15" s="81"/>
      <c r="D15" s="195"/>
      <c r="E15" s="196" t="s">
        <v>77</v>
      </c>
      <c r="F15" s="196"/>
      <c r="G15" s="196"/>
      <c r="H15" s="197"/>
      <c r="I15" s="198"/>
      <c r="J15" s="203">
        <v>126.29008851271</v>
      </c>
      <c r="K15" s="202">
        <v>126.30639357245001</v>
      </c>
      <c r="L15" s="202">
        <v>126.49838415024</v>
      </c>
      <c r="M15" s="202">
        <v>127.33683339603</v>
      </c>
      <c r="N15" s="202">
        <v>130.80718009243</v>
      </c>
      <c r="O15" s="203">
        <v>132.91397584621001</v>
      </c>
      <c r="P15" s="203">
        <v>148.36679425911001</v>
      </c>
      <c r="Q15" s="224">
        <v>177.88453646363999</v>
      </c>
      <c r="R15" s="202">
        <v>200.43349900000001</v>
      </c>
      <c r="S15" s="202">
        <v>219.27101801379001</v>
      </c>
      <c r="T15" s="467">
        <v>237.96326417703</v>
      </c>
      <c r="U15" s="73"/>
    </row>
    <row r="16" spans="3:21" ht="13.5" thickBot="1" x14ac:dyDescent="0.25">
      <c r="C16" s="81"/>
      <c r="D16" s="142" t="s">
        <v>78</v>
      </c>
      <c r="E16" s="204"/>
      <c r="F16" s="204"/>
      <c r="G16" s="204"/>
      <c r="H16" s="204"/>
      <c r="I16" s="204"/>
      <c r="J16" s="381"/>
      <c r="K16" s="378"/>
      <c r="L16" s="378"/>
      <c r="M16" s="378"/>
      <c r="N16" s="378"/>
      <c r="O16" s="381"/>
      <c r="P16" s="381"/>
      <c r="Q16" s="378"/>
      <c r="R16" s="378"/>
      <c r="S16" s="378"/>
      <c r="T16" s="205"/>
      <c r="U16" s="73"/>
    </row>
    <row r="17" spans="3:21" ht="26.1" customHeight="1" x14ac:dyDescent="0.2">
      <c r="C17" s="81"/>
      <c r="D17" s="208"/>
      <c r="E17" s="612" t="s">
        <v>164</v>
      </c>
      <c r="F17" s="613"/>
      <c r="G17" s="613"/>
      <c r="H17" s="613"/>
      <c r="I17" s="209"/>
      <c r="J17" s="211">
        <v>94.8</v>
      </c>
      <c r="K17" s="210">
        <v>97.9</v>
      </c>
      <c r="L17" s="210">
        <v>99.3</v>
      </c>
      <c r="M17" s="210">
        <v>99.7</v>
      </c>
      <c r="N17" s="210">
        <v>100</v>
      </c>
      <c r="O17" s="211">
        <v>100.7</v>
      </c>
      <c r="P17" s="211">
        <v>103.1</v>
      </c>
      <c r="Q17" s="212">
        <v>105.3</v>
      </c>
      <c r="R17" s="210">
        <v>108.3</v>
      </c>
      <c r="S17" s="210">
        <v>111.8</v>
      </c>
      <c r="T17" s="468">
        <v>116.1</v>
      </c>
      <c r="U17" s="73"/>
    </row>
    <row r="18" spans="3:21" ht="13.5" thickBot="1" x14ac:dyDescent="0.25">
      <c r="C18" s="81"/>
      <c r="D18" s="95"/>
      <c r="E18" s="97" t="s">
        <v>79</v>
      </c>
      <c r="F18" s="97"/>
      <c r="G18" s="97"/>
      <c r="H18" s="98"/>
      <c r="I18" s="99"/>
      <c r="J18" s="214">
        <v>1.9E-2</v>
      </c>
      <c r="K18" s="213">
        <v>3.3000000000000002E-2</v>
      </c>
      <c r="L18" s="213">
        <v>1.4E-2</v>
      </c>
      <c r="M18" s="213">
        <v>4.0000000000000001E-3</v>
      </c>
      <c r="N18" s="213">
        <v>3.0000000000000001E-3</v>
      </c>
      <c r="O18" s="214">
        <v>7.0000000000000001E-3</v>
      </c>
      <c r="P18" s="214">
        <v>2.5000000000000001E-2</v>
      </c>
      <c r="Q18" s="215">
        <v>2.1000000000000001E-2</v>
      </c>
      <c r="R18" s="213">
        <v>2.8000000000000001E-2</v>
      </c>
      <c r="S18" s="213">
        <v>3.2000000000000001E-2</v>
      </c>
      <c r="T18" s="469">
        <v>3.7999999999999999E-2</v>
      </c>
      <c r="U18" s="73"/>
    </row>
    <row r="19" spans="3:21" ht="13.5" x14ac:dyDescent="0.25">
      <c r="C19" s="14"/>
      <c r="D19" s="102" t="s">
        <v>55</v>
      </c>
      <c r="E19" s="103"/>
      <c r="F19" s="103"/>
      <c r="G19" s="103"/>
      <c r="H19" s="103"/>
      <c r="I19" s="102"/>
      <c r="J19" s="102"/>
      <c r="K19" s="403"/>
      <c r="L19" s="102"/>
      <c r="M19" s="102"/>
      <c r="N19" s="102"/>
      <c r="O19" s="102"/>
      <c r="P19" s="102"/>
      <c r="Q19" s="104"/>
      <c r="R19" s="104"/>
      <c r="S19" s="104"/>
      <c r="T19" s="104" t="s">
        <v>180</v>
      </c>
    </row>
    <row r="20" spans="3:21" ht="12.75" customHeight="1" x14ac:dyDescent="0.2">
      <c r="C20" s="14"/>
      <c r="D20" s="105" t="s">
        <v>46</v>
      </c>
      <c r="E20" s="593" t="s">
        <v>178</v>
      </c>
      <c r="F20" s="593"/>
      <c r="G20" s="593"/>
      <c r="H20" s="593"/>
      <c r="I20" s="593"/>
      <c r="J20" s="593"/>
      <c r="K20" s="611"/>
      <c r="L20" s="593"/>
      <c r="M20" s="593"/>
      <c r="N20" s="593"/>
      <c r="O20" s="593"/>
      <c r="P20" s="593"/>
      <c r="Q20" s="593"/>
      <c r="R20" s="576"/>
      <c r="S20" s="576"/>
      <c r="T20" s="508"/>
    </row>
    <row r="21" spans="3:21" x14ac:dyDescent="0.2">
      <c r="D21" s="105" t="s">
        <v>56</v>
      </c>
      <c r="E21" s="593" t="s">
        <v>277</v>
      </c>
      <c r="F21" s="593"/>
      <c r="G21" s="593"/>
      <c r="H21" s="593"/>
      <c r="I21" s="593"/>
      <c r="J21" s="593"/>
      <c r="K21" s="593"/>
      <c r="L21" s="593"/>
      <c r="M21" s="593"/>
      <c r="N21" s="593"/>
      <c r="O21" s="593"/>
      <c r="P21" s="593"/>
      <c r="Q21" s="593"/>
      <c r="R21" s="593"/>
      <c r="S21" s="593"/>
      <c r="T21" s="593"/>
    </row>
    <row r="24" spans="3:21" x14ac:dyDescent="0.2">
      <c r="O24" s="503"/>
      <c r="P24" s="503"/>
    </row>
  </sheetData>
  <mergeCells count="15">
    <mergeCell ref="S7:S10"/>
    <mergeCell ref="E21:T21"/>
    <mergeCell ref="T7:T10"/>
    <mergeCell ref="M7:M10"/>
    <mergeCell ref="Q7:Q10"/>
    <mergeCell ref="N7:N10"/>
    <mergeCell ref="O7:O10"/>
    <mergeCell ref="R7:R10"/>
    <mergeCell ref="E20:Q20"/>
    <mergeCell ref="L7:L10"/>
    <mergeCell ref="D7:I11"/>
    <mergeCell ref="E17:H17"/>
    <mergeCell ref="J7:J10"/>
    <mergeCell ref="K7:K10"/>
    <mergeCell ref="P7:P10"/>
  </mergeCells>
  <phoneticPr fontId="0" type="noConversion"/>
  <conditionalFormatting sqref="D6">
    <cfRule type="cellIs" dxfId="41" priority="2" stopIfTrue="1" operator="equal">
      <formula>"   sem (do závorky) poznámku, proč vývojová řada nezačíná jako obvykle - nebo červenou buňku vymazat"</formula>
    </cfRule>
  </conditionalFormatting>
  <conditionalFormatting sqref="G4:G5">
    <cfRule type="expression" dxfId="40" priority="3" stopIfTrue="1">
      <formula>#REF!=" ?"</formula>
    </cfRule>
  </conditionalFormatting>
  <conditionalFormatting sqref="G6">
    <cfRule type="expression" dxfId="39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7">
    <pageSetUpPr autoPageBreaks="0"/>
  </sheetPr>
  <dimension ref="C1:AT19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" hidden="1" customWidth="1"/>
    <col min="3" max="3" width="1.7109375" style="1" customWidth="1"/>
    <col min="4" max="4" width="1.42578125" style="1" customWidth="1"/>
    <col min="5" max="5" width="2.140625" style="1" customWidth="1"/>
    <col min="6" max="6" width="1.7109375" style="1" customWidth="1"/>
    <col min="7" max="7" width="9.5703125" style="1" customWidth="1"/>
    <col min="8" max="9" width="4.7109375" style="1" customWidth="1"/>
    <col min="10" max="20" width="8.140625" style="1" customWidth="1"/>
    <col min="21" max="44" width="1.7109375" style="1" customWidth="1"/>
    <col min="45" max="16384" width="9.140625" style="1"/>
  </cols>
  <sheetData>
    <row r="1" spans="3:46" hidden="1" x14ac:dyDescent="0.2"/>
    <row r="2" spans="3:46" hidden="1" x14ac:dyDescent="0.2"/>
    <row r="3" spans="3:46" ht="9" customHeight="1" x14ac:dyDescent="0.2">
      <c r="C3" s="65"/>
    </row>
    <row r="4" spans="3:46" s="2" customFormat="1" ht="15.75" x14ac:dyDescent="0.2">
      <c r="D4" s="3" t="s">
        <v>80</v>
      </c>
      <c r="E4" s="3"/>
      <c r="F4" s="3"/>
      <c r="G4" s="3"/>
      <c r="H4" s="4" t="s">
        <v>165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3:46" s="2" customFormat="1" ht="15.75" x14ac:dyDescent="0.2">
      <c r="D5" s="66" t="s">
        <v>243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spans="3:46" s="6" customFormat="1" ht="21" customHeight="1" thickBot="1" x14ac:dyDescent="0.25">
      <c r="D6" s="68" t="s">
        <v>244</v>
      </c>
      <c r="E6" s="69"/>
      <c r="F6" s="69"/>
      <c r="G6" s="69"/>
      <c r="H6" s="69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1" t="s">
        <v>73</v>
      </c>
      <c r="U6" s="7" t="s">
        <v>20</v>
      </c>
    </row>
    <row r="7" spans="3:46" ht="6" customHeight="1" x14ac:dyDescent="0.2">
      <c r="C7" s="72"/>
      <c r="D7" s="582"/>
      <c r="E7" s="583"/>
      <c r="F7" s="583"/>
      <c r="G7" s="583"/>
      <c r="H7" s="583"/>
      <c r="I7" s="584"/>
      <c r="J7" s="591">
        <v>2011</v>
      </c>
      <c r="K7" s="591">
        <v>2012</v>
      </c>
      <c r="L7" s="591">
        <v>2013</v>
      </c>
      <c r="M7" s="591">
        <v>2014</v>
      </c>
      <c r="N7" s="591">
        <v>2015</v>
      </c>
      <c r="O7" s="591">
        <v>2016</v>
      </c>
      <c r="P7" s="603">
        <v>2017</v>
      </c>
      <c r="Q7" s="609">
        <v>2018</v>
      </c>
      <c r="R7" s="591">
        <v>2019</v>
      </c>
      <c r="S7" s="591">
        <v>2020</v>
      </c>
      <c r="T7" s="598">
        <v>2021</v>
      </c>
      <c r="U7" s="73"/>
    </row>
    <row r="8" spans="3:46" ht="6" customHeight="1" x14ac:dyDescent="0.2">
      <c r="C8" s="72"/>
      <c r="D8" s="585"/>
      <c r="E8" s="586"/>
      <c r="F8" s="586"/>
      <c r="G8" s="586"/>
      <c r="H8" s="586"/>
      <c r="I8" s="587"/>
      <c r="J8" s="592"/>
      <c r="K8" s="592"/>
      <c r="L8" s="592"/>
      <c r="M8" s="592"/>
      <c r="N8" s="592"/>
      <c r="O8" s="592"/>
      <c r="P8" s="604"/>
      <c r="Q8" s="610"/>
      <c r="R8" s="592"/>
      <c r="S8" s="592"/>
      <c r="T8" s="599"/>
      <c r="U8" s="73"/>
    </row>
    <row r="9" spans="3:46" ht="6" customHeight="1" x14ac:dyDescent="0.2">
      <c r="C9" s="72"/>
      <c r="D9" s="585"/>
      <c r="E9" s="586"/>
      <c r="F9" s="586"/>
      <c r="G9" s="586"/>
      <c r="H9" s="586"/>
      <c r="I9" s="587"/>
      <c r="J9" s="592"/>
      <c r="K9" s="592"/>
      <c r="L9" s="592"/>
      <c r="M9" s="592"/>
      <c r="N9" s="592"/>
      <c r="O9" s="592"/>
      <c r="P9" s="604"/>
      <c r="Q9" s="610"/>
      <c r="R9" s="592"/>
      <c r="S9" s="592"/>
      <c r="T9" s="599"/>
      <c r="U9" s="73"/>
    </row>
    <row r="10" spans="3:46" ht="6" customHeight="1" x14ac:dyDescent="0.2">
      <c r="C10" s="72"/>
      <c r="D10" s="585"/>
      <c r="E10" s="586"/>
      <c r="F10" s="586"/>
      <c r="G10" s="586"/>
      <c r="H10" s="586"/>
      <c r="I10" s="587"/>
      <c r="J10" s="592"/>
      <c r="K10" s="592"/>
      <c r="L10" s="592"/>
      <c r="M10" s="592"/>
      <c r="N10" s="592"/>
      <c r="O10" s="592"/>
      <c r="P10" s="604"/>
      <c r="Q10" s="610"/>
      <c r="R10" s="592"/>
      <c r="S10" s="592"/>
      <c r="T10" s="599"/>
      <c r="U10" s="73"/>
    </row>
    <row r="11" spans="3:46" ht="15" customHeight="1" thickBot="1" x14ac:dyDescent="0.25">
      <c r="C11" s="72"/>
      <c r="D11" s="588"/>
      <c r="E11" s="589"/>
      <c r="F11" s="589"/>
      <c r="G11" s="589"/>
      <c r="H11" s="589"/>
      <c r="I11" s="590"/>
      <c r="J11" s="152"/>
      <c r="K11" s="75"/>
      <c r="L11" s="75"/>
      <c r="M11" s="75"/>
      <c r="N11" s="75"/>
      <c r="O11" s="152"/>
      <c r="P11" s="152"/>
      <c r="Q11" s="76" t="s">
        <v>46</v>
      </c>
      <c r="R11" s="75" t="s">
        <v>46</v>
      </c>
      <c r="S11" s="75"/>
      <c r="T11" s="447"/>
      <c r="U11" s="73"/>
    </row>
    <row r="12" spans="3:46" ht="15.75" thickTop="1" x14ac:dyDescent="0.2">
      <c r="C12" s="81"/>
      <c r="D12" s="157"/>
      <c r="E12" s="148" t="s">
        <v>2</v>
      </c>
      <c r="F12" s="148"/>
      <c r="G12" s="148"/>
      <c r="H12" s="218"/>
      <c r="I12" s="219"/>
      <c r="J12" s="221">
        <f>'B1.5'!J15/'B1.5'!J17*100</f>
        <v>133.21739294589662</v>
      </c>
      <c r="K12" s="220">
        <f>'B1.5'!K15/'B1.5'!K17*100</f>
        <v>129.01572377165476</v>
      </c>
      <c r="L12" s="220">
        <f>'B1.5'!L15/'B1.5'!L17*100</f>
        <v>127.39011495492447</v>
      </c>
      <c r="M12" s="220">
        <f>'B1.5'!M15/'B1.5'!M17*100</f>
        <v>127.71999337615847</v>
      </c>
      <c r="N12" s="220">
        <f>'B1.5'!N15/'B1.5'!N17*100</f>
        <v>130.80718009243</v>
      </c>
      <c r="O12" s="221">
        <f>'B1.5'!O15/'B1.5'!O17*100</f>
        <v>131.9900455275174</v>
      </c>
      <c r="P12" s="221">
        <f>'B1.5'!P15/'B1.5'!P17*100</f>
        <v>143.90571703114455</v>
      </c>
      <c r="Q12" s="222">
        <f>'B1.5'!Q15/'B1.5'!Q17*100</f>
        <v>168.93118372615385</v>
      </c>
      <c r="R12" s="220">
        <f>'B1.5'!R15/'B1.5'!R17*100</f>
        <v>185.07248291782088</v>
      </c>
      <c r="S12" s="220">
        <f>'B1.5'!S15/'B1.5'!S17*100</f>
        <v>196.12792308925762</v>
      </c>
      <c r="T12" s="470">
        <f>'B1.5'!T15/'B1.5'!T17*100</f>
        <v>204.96405183206718</v>
      </c>
      <c r="U12" s="73"/>
    </row>
    <row r="13" spans="3:46" ht="13.5" thickBot="1" x14ac:dyDescent="0.25">
      <c r="C13" s="81"/>
      <c r="D13" s="223"/>
      <c r="E13" s="115" t="s">
        <v>75</v>
      </c>
      <c r="F13" s="115"/>
      <c r="G13" s="115"/>
      <c r="H13" s="116"/>
      <c r="I13" s="117"/>
      <c r="J13" s="369">
        <f>'B1.5'!J13/'B1.5'!J17*100</f>
        <v>164.60750468724683</v>
      </c>
      <c r="K13" s="225">
        <f>'B1.5'!K13/'B1.5'!K17*100</f>
        <v>157.92925536535239</v>
      </c>
      <c r="L13" s="225">
        <f>'B1.5'!L13/'B1.5'!L17*100</f>
        <v>156.46123648728098</v>
      </c>
      <c r="M13" s="225">
        <f>'B1.5'!M13/'B1.5'!M17*100</f>
        <v>161.35386267762286</v>
      </c>
      <c r="N13" s="225">
        <f>'B1.5'!N13/'B1.5'!N17*100</f>
        <v>166.21885762913001</v>
      </c>
      <c r="O13" s="369">
        <f>'B1.5'!O13/'B1.5'!O17*100</f>
        <v>161.11886570272094</v>
      </c>
      <c r="P13" s="369">
        <f>'B1.5'!P13/'B1.5'!P17*100</f>
        <v>176.09565899101844</v>
      </c>
      <c r="Q13" s="224">
        <f>'B1.5'!Q13/'B1.5'!Q17*100</f>
        <v>210.35137701804368</v>
      </c>
      <c r="R13" s="225">
        <f>'B1.5'!R13/'B1.5'!R17*100</f>
        <v>228.91711150569716</v>
      </c>
      <c r="S13" s="225">
        <f>'B1.5'!S13/'B1.5'!S17*100</f>
        <v>234.59422168965119</v>
      </c>
      <c r="T13" s="471">
        <f>'B1.5'!T13/'B1.5'!T17*100</f>
        <v>241.77259298211027</v>
      </c>
      <c r="U13" s="73"/>
      <c r="AT13" s="226"/>
    </row>
    <row r="14" spans="3:46" ht="12.75" customHeight="1" x14ac:dyDescent="0.25">
      <c r="C14" s="14"/>
      <c r="D14" s="102" t="s">
        <v>55</v>
      </c>
      <c r="E14" s="103"/>
      <c r="F14" s="103"/>
      <c r="G14" s="103"/>
      <c r="H14" s="103"/>
      <c r="I14" s="102"/>
      <c r="J14" s="102"/>
      <c r="K14" s="403"/>
      <c r="L14" s="102"/>
      <c r="M14" s="102"/>
      <c r="N14" s="102"/>
      <c r="O14" s="102"/>
      <c r="P14" s="102"/>
      <c r="Q14" s="104"/>
      <c r="R14" s="104"/>
      <c r="S14" s="104"/>
      <c r="T14" s="104" t="s">
        <v>180</v>
      </c>
    </row>
    <row r="15" spans="3:46" ht="12.75" customHeight="1" x14ac:dyDescent="0.2">
      <c r="C15" s="14"/>
      <c r="D15" s="105" t="s">
        <v>46</v>
      </c>
      <c r="E15" s="593" t="s">
        <v>178</v>
      </c>
      <c r="F15" s="593"/>
      <c r="G15" s="593"/>
      <c r="H15" s="593"/>
      <c r="I15" s="593"/>
      <c r="J15" s="593"/>
      <c r="K15" s="593"/>
      <c r="L15" s="593"/>
      <c r="M15" s="593"/>
      <c r="N15" s="593"/>
      <c r="O15" s="593"/>
      <c r="P15" s="593"/>
      <c r="Q15" s="593"/>
      <c r="R15" s="593"/>
      <c r="S15" s="593"/>
      <c r="T15" s="593"/>
    </row>
    <row r="18" spans="10:20" x14ac:dyDescent="0.2"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</row>
    <row r="19" spans="10:20" x14ac:dyDescent="0.2"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11"/>
    </row>
  </sheetData>
  <mergeCells count="13">
    <mergeCell ref="O7:O10"/>
    <mergeCell ref="E15:T15"/>
    <mergeCell ref="R7:R10"/>
    <mergeCell ref="S7:S10"/>
    <mergeCell ref="T7:T10"/>
    <mergeCell ref="K7:K10"/>
    <mergeCell ref="L7:L10"/>
    <mergeCell ref="P7:P10"/>
    <mergeCell ref="Q7:Q10"/>
    <mergeCell ref="J7:J10"/>
    <mergeCell ref="M7:M10"/>
    <mergeCell ref="N7:N10"/>
    <mergeCell ref="D7:I11"/>
  </mergeCells>
  <phoneticPr fontId="0" type="noConversion"/>
  <conditionalFormatting sqref="D6">
    <cfRule type="cellIs" dxfId="38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37" priority="3" stopIfTrue="1">
      <formula>#REF!=" ?"</formula>
    </cfRule>
  </conditionalFormatting>
  <conditionalFormatting sqref="G6">
    <cfRule type="expression" dxfId="36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>
    <tabColor rgb="FFFF0000"/>
    <pageSetUpPr autoPageBreaks="0"/>
  </sheetPr>
  <dimension ref="C1:Y21"/>
  <sheetViews>
    <sheetView showGridLines="0" topLeftCell="C3" zoomScale="90" zoomScaleNormal="90" workbookViewId="0">
      <selection activeCell="T16" sqref="T16"/>
    </sheetView>
  </sheetViews>
  <sheetFormatPr defaultColWidth="9.140625" defaultRowHeight="12.75" x14ac:dyDescent="0.2"/>
  <cols>
    <col min="1" max="2" width="0" style="1" hidden="1" customWidth="1"/>
    <col min="3" max="3" width="1.7109375" style="1" customWidth="1"/>
    <col min="4" max="4" width="1.140625" style="1" customWidth="1"/>
    <col min="5" max="5" width="2.140625" style="1" customWidth="1"/>
    <col min="6" max="6" width="1.7109375" style="1" customWidth="1"/>
    <col min="7" max="7" width="15.28515625" style="1" customWidth="1"/>
    <col min="8" max="8" width="6.28515625" style="1" customWidth="1"/>
    <col min="9" max="9" width="7.85546875" style="1" customWidth="1"/>
    <col min="10" max="20" width="8" style="1" customWidth="1"/>
    <col min="21" max="21" width="11.85546875" style="1" customWidth="1"/>
    <col min="22" max="24" width="1.7109375" style="1" customWidth="1"/>
    <col min="25" max="25" width="8.28515625" style="1" bestFit="1" customWidth="1"/>
    <col min="26" max="29" width="1.7109375" style="1" customWidth="1"/>
    <col min="30" max="30" width="8.42578125" style="1" customWidth="1"/>
    <col min="31" max="44" width="1.7109375" style="1" customWidth="1"/>
    <col min="45" max="16384" width="9.140625" style="1"/>
  </cols>
  <sheetData>
    <row r="1" spans="3:25" hidden="1" x14ac:dyDescent="0.2"/>
    <row r="2" spans="3:25" hidden="1" x14ac:dyDescent="0.2"/>
    <row r="3" spans="3:25" ht="9" customHeight="1" x14ac:dyDescent="0.2">
      <c r="C3" s="65"/>
    </row>
    <row r="4" spans="3:25" s="2" customFormat="1" ht="15.75" x14ac:dyDescent="0.2">
      <c r="D4" s="3" t="s">
        <v>81</v>
      </c>
      <c r="E4" s="3"/>
      <c r="F4" s="3"/>
      <c r="G4" s="3"/>
      <c r="H4" s="4" t="s">
        <v>82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3:25" s="2" customFormat="1" ht="15.75" x14ac:dyDescent="0.2">
      <c r="D5" s="66" t="s">
        <v>246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spans="3:25" s="6" customFormat="1" ht="21" customHeight="1" thickBot="1" x14ac:dyDescent="0.25">
      <c r="D6" s="68" t="s">
        <v>244</v>
      </c>
      <c r="E6" s="69"/>
      <c r="F6" s="69"/>
      <c r="G6" s="69"/>
      <c r="H6" s="69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1" t="s">
        <v>73</v>
      </c>
      <c r="U6" s="7" t="s">
        <v>20</v>
      </c>
    </row>
    <row r="7" spans="3:25" ht="6" customHeight="1" x14ac:dyDescent="0.2">
      <c r="C7" s="72"/>
      <c r="D7" s="582"/>
      <c r="E7" s="583"/>
      <c r="F7" s="583"/>
      <c r="G7" s="583"/>
      <c r="H7" s="583"/>
      <c r="I7" s="584"/>
      <c r="J7" s="591">
        <v>2011</v>
      </c>
      <c r="K7" s="591">
        <v>2012</v>
      </c>
      <c r="L7" s="591">
        <v>2013</v>
      </c>
      <c r="M7" s="591">
        <v>2014</v>
      </c>
      <c r="N7" s="591">
        <v>2015</v>
      </c>
      <c r="O7" s="591">
        <v>2016</v>
      </c>
      <c r="P7" s="603">
        <v>2017</v>
      </c>
      <c r="Q7" s="609">
        <v>2018</v>
      </c>
      <c r="R7" s="591">
        <v>2019</v>
      </c>
      <c r="S7" s="591">
        <v>2020</v>
      </c>
      <c r="T7" s="598">
        <v>2021</v>
      </c>
      <c r="U7" s="73"/>
    </row>
    <row r="8" spans="3:25" ht="6" customHeight="1" x14ac:dyDescent="0.2">
      <c r="C8" s="72"/>
      <c r="D8" s="585"/>
      <c r="E8" s="586"/>
      <c r="F8" s="586"/>
      <c r="G8" s="586"/>
      <c r="H8" s="586"/>
      <c r="I8" s="587"/>
      <c r="J8" s="592"/>
      <c r="K8" s="592"/>
      <c r="L8" s="592"/>
      <c r="M8" s="592"/>
      <c r="N8" s="592"/>
      <c r="O8" s="592"/>
      <c r="P8" s="604"/>
      <c r="Q8" s="610"/>
      <c r="R8" s="592"/>
      <c r="S8" s="592"/>
      <c r="T8" s="599"/>
      <c r="U8" s="73"/>
    </row>
    <row r="9" spans="3:25" ht="6" customHeight="1" x14ac:dyDescent="0.2">
      <c r="C9" s="72"/>
      <c r="D9" s="585"/>
      <c r="E9" s="586"/>
      <c r="F9" s="586"/>
      <c r="G9" s="586"/>
      <c r="H9" s="586"/>
      <c r="I9" s="587"/>
      <c r="J9" s="592"/>
      <c r="K9" s="592"/>
      <c r="L9" s="592"/>
      <c r="M9" s="592"/>
      <c r="N9" s="592"/>
      <c r="O9" s="592"/>
      <c r="P9" s="604"/>
      <c r="Q9" s="610"/>
      <c r="R9" s="592"/>
      <c r="S9" s="592"/>
      <c r="T9" s="599"/>
      <c r="U9" s="73"/>
    </row>
    <row r="10" spans="3:25" ht="6" customHeight="1" x14ac:dyDescent="0.2">
      <c r="C10" s="72"/>
      <c r="D10" s="585"/>
      <c r="E10" s="586"/>
      <c r="F10" s="586"/>
      <c r="G10" s="586"/>
      <c r="H10" s="586"/>
      <c r="I10" s="587"/>
      <c r="J10" s="592"/>
      <c r="K10" s="592"/>
      <c r="L10" s="592"/>
      <c r="M10" s="592"/>
      <c r="N10" s="592"/>
      <c r="O10" s="592"/>
      <c r="P10" s="604"/>
      <c r="Q10" s="610"/>
      <c r="R10" s="592"/>
      <c r="S10" s="592"/>
      <c r="T10" s="599"/>
      <c r="U10" s="73"/>
    </row>
    <row r="11" spans="3:25" ht="15" customHeight="1" thickBot="1" x14ac:dyDescent="0.25">
      <c r="C11" s="72"/>
      <c r="D11" s="588"/>
      <c r="E11" s="589"/>
      <c r="F11" s="589"/>
      <c r="G11" s="589"/>
      <c r="H11" s="589"/>
      <c r="I11" s="590"/>
      <c r="J11" s="217"/>
      <c r="K11" s="216"/>
      <c r="L11" s="216"/>
      <c r="M11" s="216"/>
      <c r="N11" s="216"/>
      <c r="O11" s="217"/>
      <c r="P11" s="217"/>
      <c r="Q11" s="227"/>
      <c r="R11" s="216"/>
      <c r="S11" s="216"/>
      <c r="T11" s="463"/>
      <c r="U11" s="73"/>
    </row>
    <row r="12" spans="3:25" ht="13.5" customHeight="1" thickTop="1" x14ac:dyDescent="0.2">
      <c r="C12" s="81"/>
      <c r="D12" s="228"/>
      <c r="E12" s="615" t="s">
        <v>83</v>
      </c>
      <c r="F12" s="229" t="s">
        <v>84</v>
      </c>
      <c r="G12" s="229"/>
      <c r="H12" s="230"/>
      <c r="I12" s="231"/>
      <c r="J12" s="233">
        <v>138.95913313704</v>
      </c>
      <c r="K12" s="232">
        <v>138.18448067902</v>
      </c>
      <c r="L12" s="232">
        <v>138.44283642383999</v>
      </c>
      <c r="M12" s="232">
        <v>140.04624803388</v>
      </c>
      <c r="N12" s="232">
        <v>143.66757471456</v>
      </c>
      <c r="O12" s="233">
        <v>140.56429288203</v>
      </c>
      <c r="P12" s="233">
        <v>157.51144002411999</v>
      </c>
      <c r="Q12" s="234">
        <v>174.96992167856999</v>
      </c>
      <c r="R12" s="232">
        <v>196.72863699999999</v>
      </c>
      <c r="S12" s="232">
        <v>213.37918437095999</v>
      </c>
      <c r="T12" s="540">
        <v>234.55305875552</v>
      </c>
      <c r="U12" s="73"/>
      <c r="Y12" s="235"/>
    </row>
    <row r="13" spans="3:25" x14ac:dyDescent="0.2">
      <c r="C13" s="81"/>
      <c r="D13" s="82"/>
      <c r="E13" s="616"/>
      <c r="F13" s="122" t="s">
        <v>85</v>
      </c>
      <c r="G13" s="86"/>
      <c r="H13" s="87"/>
      <c r="I13" s="88"/>
      <c r="J13" s="237">
        <v>37.108727170000002</v>
      </c>
      <c r="K13" s="236">
        <v>34.242490360000005</v>
      </c>
      <c r="L13" s="236">
        <v>35.224372701930001</v>
      </c>
      <c r="M13" s="236">
        <v>38.68491453307</v>
      </c>
      <c r="N13" s="236">
        <v>39.47180007867</v>
      </c>
      <c r="O13" s="237">
        <v>35.651279794990003</v>
      </c>
      <c r="P13" s="237">
        <v>43.2174924754</v>
      </c>
      <c r="Q13" s="173">
        <v>49.7</v>
      </c>
      <c r="R13" s="236">
        <v>58.310807400000002</v>
      </c>
      <c r="S13" s="236">
        <v>56.523970449659998</v>
      </c>
      <c r="T13" s="541"/>
      <c r="U13" s="73"/>
    </row>
    <row r="14" spans="3:25" x14ac:dyDescent="0.2">
      <c r="C14" s="81"/>
      <c r="D14" s="82"/>
      <c r="E14" s="616"/>
      <c r="F14" s="122" t="s">
        <v>86</v>
      </c>
      <c r="G14" s="86"/>
      <c r="H14" s="87"/>
      <c r="I14" s="88"/>
      <c r="J14" s="237">
        <v>81.571840350000002</v>
      </c>
      <c r="K14" s="236">
        <v>83.060042839999994</v>
      </c>
      <c r="L14" s="236">
        <v>83.050814856179997</v>
      </c>
      <c r="M14" s="236">
        <v>85.805381176149993</v>
      </c>
      <c r="N14" s="236">
        <v>87.848226484700007</v>
      </c>
      <c r="O14" s="237">
        <v>89.948189355529905</v>
      </c>
      <c r="P14" s="237">
        <v>99.349677299709995</v>
      </c>
      <c r="Q14" s="173">
        <v>115.9811241009</v>
      </c>
      <c r="R14" s="236">
        <v>133.65349610000001</v>
      </c>
      <c r="S14" s="236">
        <v>150.14150181380001</v>
      </c>
      <c r="T14" s="541"/>
      <c r="U14" s="73"/>
    </row>
    <row r="15" spans="3:25" ht="15" x14ac:dyDescent="0.2">
      <c r="C15" s="81"/>
      <c r="D15" s="82"/>
      <c r="E15" s="616"/>
      <c r="F15" s="122" t="s">
        <v>259</v>
      </c>
      <c r="G15" s="86"/>
      <c r="H15" s="87"/>
      <c r="I15" s="88"/>
      <c r="J15" s="237">
        <v>-84.870904782780002</v>
      </c>
      <c r="K15" s="236">
        <v>-85.112748434630006</v>
      </c>
      <c r="L15" s="236">
        <v>-84.993061221790001</v>
      </c>
      <c r="M15" s="236">
        <v>-86.945909665619993</v>
      </c>
      <c r="N15" s="236">
        <v>-89.378620053500001</v>
      </c>
      <c r="O15" s="237">
        <v>-93.891349321129994</v>
      </c>
      <c r="P15" s="237">
        <v>-106.43647625877</v>
      </c>
      <c r="Q15" s="173">
        <v>-121.41766976513</v>
      </c>
      <c r="R15" s="236">
        <v>-144.48057047904001</v>
      </c>
      <c r="S15" s="236">
        <v>-163.65475150674999</v>
      </c>
      <c r="T15" s="541">
        <v>-179.57315056069999</v>
      </c>
      <c r="U15" s="73"/>
    </row>
    <row r="16" spans="3:25" ht="15.75" thickBot="1" x14ac:dyDescent="0.25">
      <c r="C16" s="81"/>
      <c r="D16" s="135"/>
      <c r="E16" s="617"/>
      <c r="F16" s="86" t="s">
        <v>245</v>
      </c>
      <c r="G16" s="86"/>
      <c r="H16" s="87"/>
      <c r="I16" s="88"/>
      <c r="J16" s="239">
        <v>0.95317303000000009</v>
      </c>
      <c r="K16" s="238">
        <v>0.99560431000000005</v>
      </c>
      <c r="L16" s="238">
        <v>1.08021149313</v>
      </c>
      <c r="M16" s="238">
        <v>1.12204538634</v>
      </c>
      <c r="N16" s="238">
        <v>1.2392000000000001</v>
      </c>
      <c r="O16" s="239">
        <v>1.1760588301099999</v>
      </c>
      <c r="P16" s="239">
        <v>1.1809315030700001</v>
      </c>
      <c r="Q16" s="240">
        <v>1.3</v>
      </c>
      <c r="R16" s="238">
        <v>1.5068280000000001</v>
      </c>
      <c r="S16" s="238">
        <v>1.7556332699999999</v>
      </c>
      <c r="T16" s="542"/>
      <c r="U16" s="73"/>
    </row>
    <row r="17" spans="4:21" ht="13.5" x14ac:dyDescent="0.25">
      <c r="D17" s="102" t="s">
        <v>55</v>
      </c>
      <c r="E17" s="103"/>
      <c r="F17" s="103"/>
      <c r="G17" s="103"/>
      <c r="H17" s="103"/>
      <c r="I17" s="102"/>
      <c r="J17" s="102"/>
      <c r="K17" s="403"/>
      <c r="L17" s="102"/>
      <c r="M17" s="102"/>
      <c r="N17" s="102"/>
      <c r="O17" s="102"/>
      <c r="P17" s="102"/>
      <c r="Q17" s="102"/>
      <c r="R17" s="102"/>
      <c r="S17" s="102"/>
      <c r="T17" s="104" t="s">
        <v>181</v>
      </c>
      <c r="U17" s="1" t="s">
        <v>20</v>
      </c>
    </row>
    <row r="18" spans="4:21" x14ac:dyDescent="0.2">
      <c r="D18" s="105" t="s">
        <v>46</v>
      </c>
      <c r="E18" s="593" t="s">
        <v>179</v>
      </c>
      <c r="F18" s="593"/>
      <c r="G18" s="593"/>
      <c r="H18" s="593"/>
      <c r="I18" s="593"/>
      <c r="J18" s="593"/>
      <c r="K18" s="593"/>
      <c r="L18" s="593"/>
      <c r="M18" s="593"/>
      <c r="N18" s="593"/>
      <c r="O18" s="593"/>
      <c r="P18" s="593"/>
      <c r="Q18" s="593"/>
      <c r="R18" s="593"/>
      <c r="S18" s="593"/>
      <c r="T18" s="593"/>
    </row>
    <row r="19" spans="4:21" x14ac:dyDescent="0.2">
      <c r="D19" s="338" t="s">
        <v>56</v>
      </c>
      <c r="E19" s="614" t="s">
        <v>153</v>
      </c>
      <c r="F19" s="614"/>
      <c r="G19" s="614"/>
      <c r="H19" s="614"/>
      <c r="I19" s="614"/>
      <c r="J19" s="614"/>
      <c r="K19" s="614"/>
      <c r="L19" s="614"/>
      <c r="M19" s="614"/>
      <c r="N19" s="614"/>
      <c r="O19" s="614"/>
      <c r="P19" s="614"/>
      <c r="Q19" s="614"/>
      <c r="R19" s="614"/>
      <c r="S19" s="614"/>
      <c r="T19" s="614"/>
    </row>
    <row r="21" spans="4:21" x14ac:dyDescent="0.2">
      <c r="J21" s="241"/>
      <c r="K21" s="241"/>
      <c r="L21" s="241"/>
      <c r="M21" s="241"/>
      <c r="N21" s="241"/>
      <c r="O21" s="241"/>
      <c r="P21" s="241"/>
      <c r="Q21" s="241"/>
      <c r="R21" s="241"/>
      <c r="S21" s="241"/>
      <c r="T21" s="241"/>
    </row>
  </sheetData>
  <mergeCells count="15">
    <mergeCell ref="E19:T19"/>
    <mergeCell ref="T7:T10"/>
    <mergeCell ref="D7:I11"/>
    <mergeCell ref="E18:T18"/>
    <mergeCell ref="E12:E16"/>
    <mergeCell ref="J7:J10"/>
    <mergeCell ref="S7:S10"/>
    <mergeCell ref="R7:R10"/>
    <mergeCell ref="K7:K10"/>
    <mergeCell ref="Q7:Q10"/>
    <mergeCell ref="L7:L10"/>
    <mergeCell ref="P7:P10"/>
    <mergeCell ref="M7:M10"/>
    <mergeCell ref="N7:N10"/>
    <mergeCell ref="O7:O10"/>
  </mergeCells>
  <phoneticPr fontId="0" type="noConversion"/>
  <conditionalFormatting sqref="D6">
    <cfRule type="cellIs" dxfId="35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34" priority="3" stopIfTrue="1">
      <formula>#REF!=" ?"</formula>
    </cfRule>
  </conditionalFormatting>
  <conditionalFormatting sqref="G6">
    <cfRule type="expression" dxfId="33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25">
    <tabColor rgb="FFFF0000"/>
    <pageSetUpPr autoPageBreaks="0"/>
  </sheetPr>
  <dimension ref="C1:AP59"/>
  <sheetViews>
    <sheetView showGridLines="0" topLeftCell="C3" zoomScale="90" zoomScaleNormal="90" workbookViewId="0">
      <selection activeCell="T16" sqref="T16"/>
    </sheetView>
  </sheetViews>
  <sheetFormatPr defaultColWidth="9.140625" defaultRowHeight="12.75" x14ac:dyDescent="0.2"/>
  <cols>
    <col min="1" max="2" width="0" style="1" hidden="1" customWidth="1"/>
    <col min="3" max="3" width="1.7109375" style="1" customWidth="1"/>
    <col min="4" max="4" width="2.42578125" style="1" customWidth="1"/>
    <col min="5" max="5" width="2.140625" style="1" customWidth="1"/>
    <col min="6" max="6" width="1.7109375" style="1" customWidth="1"/>
    <col min="7" max="7" width="15.28515625" style="1" customWidth="1"/>
    <col min="8" max="8" width="19.140625" style="1" customWidth="1"/>
    <col min="9" max="9" width="4.28515625" style="1" customWidth="1"/>
    <col min="10" max="20" width="10.140625" style="1" customWidth="1"/>
    <col min="21" max="39" width="1.7109375" style="1" customWidth="1"/>
    <col min="40" max="16384" width="9.140625" style="1"/>
  </cols>
  <sheetData>
    <row r="1" spans="3:42" hidden="1" x14ac:dyDescent="0.2"/>
    <row r="2" spans="3:42" hidden="1" x14ac:dyDescent="0.2"/>
    <row r="3" spans="3:42" ht="9" customHeight="1" x14ac:dyDescent="0.2">
      <c r="C3" s="65"/>
    </row>
    <row r="4" spans="3:42" s="2" customFormat="1" ht="15.75" x14ac:dyDescent="0.2">
      <c r="D4" s="3" t="s">
        <v>87</v>
      </c>
      <c r="E4" s="3"/>
      <c r="F4" s="3"/>
      <c r="G4" s="3"/>
      <c r="H4" s="4" t="s">
        <v>88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3:42" s="2" customFormat="1" ht="15.75" x14ac:dyDescent="0.2">
      <c r="D5" s="66" t="s">
        <v>247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spans="3:42" s="6" customFormat="1" ht="21" customHeight="1" thickBot="1" x14ac:dyDescent="0.25">
      <c r="D6" s="68" t="s">
        <v>244</v>
      </c>
      <c r="E6" s="69"/>
      <c r="F6" s="69"/>
      <c r="G6" s="69"/>
      <c r="H6" s="69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1" t="s">
        <v>89</v>
      </c>
    </row>
    <row r="7" spans="3:42" ht="6" customHeight="1" x14ac:dyDescent="0.2">
      <c r="C7" s="72"/>
      <c r="D7" s="582" t="s">
        <v>90</v>
      </c>
      <c r="E7" s="583"/>
      <c r="F7" s="583"/>
      <c r="G7" s="583"/>
      <c r="H7" s="583"/>
      <c r="I7" s="584"/>
      <c r="J7" s="591">
        <v>2011</v>
      </c>
      <c r="K7" s="591">
        <v>2012</v>
      </c>
      <c r="L7" s="591">
        <v>2013</v>
      </c>
      <c r="M7" s="591">
        <v>2014</v>
      </c>
      <c r="N7" s="591">
        <v>2015</v>
      </c>
      <c r="O7" s="591">
        <v>2016</v>
      </c>
      <c r="P7" s="603">
        <v>2017</v>
      </c>
      <c r="Q7" s="609">
        <v>2018</v>
      </c>
      <c r="R7" s="591">
        <v>2019</v>
      </c>
      <c r="S7" s="591">
        <v>2020</v>
      </c>
      <c r="T7" s="598">
        <v>2021</v>
      </c>
    </row>
    <row r="8" spans="3:42" ht="6" customHeight="1" x14ac:dyDescent="0.2">
      <c r="C8" s="72"/>
      <c r="D8" s="585"/>
      <c r="E8" s="586"/>
      <c r="F8" s="586"/>
      <c r="G8" s="586"/>
      <c r="H8" s="586"/>
      <c r="I8" s="587"/>
      <c r="J8" s="592"/>
      <c r="K8" s="592"/>
      <c r="L8" s="592"/>
      <c r="M8" s="592"/>
      <c r="N8" s="592"/>
      <c r="O8" s="592"/>
      <c r="P8" s="604"/>
      <c r="Q8" s="610"/>
      <c r="R8" s="592"/>
      <c r="S8" s="592"/>
      <c r="T8" s="599"/>
    </row>
    <row r="9" spans="3:42" ht="6" customHeight="1" x14ac:dyDescent="0.2">
      <c r="C9" s="72"/>
      <c r="D9" s="585"/>
      <c r="E9" s="586"/>
      <c r="F9" s="586"/>
      <c r="G9" s="586"/>
      <c r="H9" s="586"/>
      <c r="I9" s="587"/>
      <c r="J9" s="592"/>
      <c r="K9" s="592"/>
      <c r="L9" s="592"/>
      <c r="M9" s="592"/>
      <c r="N9" s="592"/>
      <c r="O9" s="592"/>
      <c r="P9" s="604"/>
      <c r="Q9" s="610"/>
      <c r="R9" s="592"/>
      <c r="S9" s="592"/>
      <c r="T9" s="599"/>
    </row>
    <row r="10" spans="3:42" ht="6" customHeight="1" x14ac:dyDescent="0.2">
      <c r="C10" s="72"/>
      <c r="D10" s="585"/>
      <c r="E10" s="586"/>
      <c r="F10" s="586"/>
      <c r="G10" s="586"/>
      <c r="H10" s="586"/>
      <c r="I10" s="587"/>
      <c r="J10" s="592"/>
      <c r="K10" s="592"/>
      <c r="L10" s="592"/>
      <c r="M10" s="592"/>
      <c r="N10" s="592"/>
      <c r="O10" s="592"/>
      <c r="P10" s="604"/>
      <c r="Q10" s="610"/>
      <c r="R10" s="592"/>
      <c r="S10" s="592"/>
      <c r="T10" s="599"/>
    </row>
    <row r="11" spans="3:42" ht="15" customHeight="1" thickBot="1" x14ac:dyDescent="0.25">
      <c r="C11" s="72"/>
      <c r="D11" s="588"/>
      <c r="E11" s="589"/>
      <c r="F11" s="589"/>
      <c r="G11" s="589"/>
      <c r="H11" s="589"/>
      <c r="I11" s="590"/>
      <c r="J11" s="216"/>
      <c r="K11" s="216"/>
      <c r="L11" s="216"/>
      <c r="M11" s="216"/>
      <c r="N11" s="216"/>
      <c r="O11" s="217"/>
      <c r="P11" s="217"/>
      <c r="Q11" s="227"/>
      <c r="R11" s="216"/>
      <c r="S11" s="216"/>
      <c r="T11" s="463"/>
    </row>
    <row r="12" spans="3:42" ht="14.25" thickTop="1" thickBot="1" x14ac:dyDescent="0.25">
      <c r="C12" s="81"/>
      <c r="D12" s="242"/>
      <c r="E12" s="153" t="s">
        <v>214</v>
      </c>
      <c r="F12" s="153"/>
      <c r="G12" s="153"/>
      <c r="H12" s="243"/>
      <c r="I12" s="244"/>
      <c r="J12" s="245">
        <f t="shared" ref="J12:T12" si="0">J13+J15+J17+J18+J22+J23+J24+J25+J28</f>
        <v>173721968.90426001</v>
      </c>
      <c r="K12" s="245">
        <f t="shared" si="0"/>
        <v>171369869.75438994</v>
      </c>
      <c r="L12" s="245">
        <f t="shared" si="0"/>
        <v>172805174.25329009</v>
      </c>
      <c r="M12" s="245">
        <f t="shared" si="0"/>
        <v>178712679.46382001</v>
      </c>
      <c r="N12" s="245">
        <f t="shared" si="0"/>
        <v>182848145.49344999</v>
      </c>
      <c r="O12" s="436">
        <f t="shared" si="0"/>
        <v>173448471.54153001</v>
      </c>
      <c r="P12" s="436">
        <f t="shared" si="0"/>
        <v>194823065.04352999</v>
      </c>
      <c r="Q12" s="247">
        <f t="shared" si="0"/>
        <v>221502580.83132997</v>
      </c>
      <c r="R12" s="245">
        <f t="shared" ref="R12:S12" si="1">R13+R15+R17+R18+R22+R23+R24+R25+R28</f>
        <v>247894493.71853015</v>
      </c>
      <c r="S12" s="245">
        <f t="shared" si="1"/>
        <v>262379453.93531993</v>
      </c>
      <c r="T12" s="246">
        <f t="shared" si="0"/>
        <v>279680415.69107002</v>
      </c>
    </row>
    <row r="13" spans="3:42" ht="15" x14ac:dyDescent="0.2">
      <c r="C13" s="81"/>
      <c r="D13" s="248"/>
      <c r="E13" s="229" t="s">
        <v>262</v>
      </c>
      <c r="F13" s="229"/>
      <c r="G13" s="229"/>
      <c r="H13" s="230"/>
      <c r="I13" s="231"/>
      <c r="J13" s="249">
        <v>16279366.760000002</v>
      </c>
      <c r="K13" s="249">
        <v>16933537.219999999</v>
      </c>
      <c r="L13" s="249">
        <v>17846304.997439999</v>
      </c>
      <c r="M13" s="249">
        <v>19317698.828019999</v>
      </c>
      <c r="N13" s="249">
        <v>19325226.799660005</v>
      </c>
      <c r="O13" s="437">
        <v>18811578.892880004</v>
      </c>
      <c r="P13" s="437">
        <v>21529333.77448</v>
      </c>
      <c r="Q13" s="250">
        <v>24852333.314210001</v>
      </c>
      <c r="R13" s="249">
        <v>28128245.559</v>
      </c>
      <c r="S13" s="249">
        <v>30411465.393909998</v>
      </c>
      <c r="T13" s="505">
        <v>32841320.639660001</v>
      </c>
      <c r="AP13" s="261"/>
    </row>
    <row r="14" spans="3:42" ht="15" x14ac:dyDescent="0.2">
      <c r="C14" s="81"/>
      <c r="D14" s="251"/>
      <c r="E14" s="128"/>
      <c r="F14" s="128" t="s">
        <v>263</v>
      </c>
      <c r="G14" s="128"/>
      <c r="H14" s="129"/>
      <c r="I14" s="130"/>
      <c r="J14" s="131">
        <v>15927107.190000001</v>
      </c>
      <c r="K14" s="131">
        <v>16565923.960000001</v>
      </c>
      <c r="L14" s="131">
        <v>17722819.151099999</v>
      </c>
      <c r="M14" s="131">
        <v>18957182.011689998</v>
      </c>
      <c r="N14" s="131">
        <v>18958940.478960004</v>
      </c>
      <c r="O14" s="134">
        <v>18408452.535590004</v>
      </c>
      <c r="P14" s="134">
        <v>21098949.543329999</v>
      </c>
      <c r="Q14" s="132">
        <v>24286306.693050001</v>
      </c>
      <c r="R14" s="131">
        <v>27474076.21525</v>
      </c>
      <c r="S14" s="131">
        <v>29797222.782839999</v>
      </c>
      <c r="T14" s="453">
        <v>32161990.426720001</v>
      </c>
    </row>
    <row r="15" spans="3:42" ht="15" x14ac:dyDescent="0.2">
      <c r="C15" s="81"/>
      <c r="D15" s="223"/>
      <c r="E15" s="115" t="s">
        <v>260</v>
      </c>
      <c r="F15" s="115"/>
      <c r="G15" s="115"/>
      <c r="H15" s="115"/>
      <c r="I15" s="117"/>
      <c r="J15" s="118">
        <v>54543444.071999997</v>
      </c>
      <c r="K15" s="118">
        <v>52983370.470189996</v>
      </c>
      <c r="L15" s="118">
        <v>54562370.718200006</v>
      </c>
      <c r="M15" s="118">
        <v>58180003.538620003</v>
      </c>
      <c r="N15" s="118">
        <v>60849168.643530004</v>
      </c>
      <c r="O15" s="121">
        <v>61099942.149200007</v>
      </c>
      <c r="P15" s="121">
        <v>71149358.804299995</v>
      </c>
      <c r="Q15" s="119">
        <v>83506022.979800001</v>
      </c>
      <c r="R15" s="118">
        <v>100713170.38774</v>
      </c>
      <c r="S15" s="118">
        <v>108538579.67655</v>
      </c>
      <c r="T15" s="452">
        <v>116850507.59452</v>
      </c>
    </row>
    <row r="16" spans="3:42" ht="15" x14ac:dyDescent="0.2">
      <c r="C16" s="81"/>
      <c r="D16" s="251"/>
      <c r="E16" s="128"/>
      <c r="F16" s="128" t="s">
        <v>264</v>
      </c>
      <c r="G16" s="128"/>
      <c r="H16" s="128"/>
      <c r="I16" s="130"/>
      <c r="J16" s="131">
        <v>49807522.004000001</v>
      </c>
      <c r="K16" s="131">
        <v>48479438.38019</v>
      </c>
      <c r="L16" s="131">
        <v>50299911.559360005</v>
      </c>
      <c r="M16" s="131">
        <v>53971877.351580009</v>
      </c>
      <c r="N16" s="131">
        <v>56462551.039540008</v>
      </c>
      <c r="O16" s="134">
        <v>56563241.52412001</v>
      </c>
      <c r="P16" s="134">
        <v>66089711.821280003</v>
      </c>
      <c r="Q16" s="132">
        <v>77067773.334549904</v>
      </c>
      <c r="R16" s="131">
        <v>93309242.300319999</v>
      </c>
      <c r="S16" s="131">
        <v>100224731.39421</v>
      </c>
      <c r="T16" s="453">
        <v>107861346.18742999</v>
      </c>
    </row>
    <row r="17" spans="3:41" ht="15" x14ac:dyDescent="0.2">
      <c r="C17" s="81"/>
      <c r="D17" s="252"/>
      <c r="E17" s="253" t="s">
        <v>265</v>
      </c>
      <c r="F17" s="253"/>
      <c r="G17" s="253"/>
      <c r="H17" s="254"/>
      <c r="I17" s="255"/>
      <c r="J17" s="256">
        <v>3813943.66</v>
      </c>
      <c r="K17" s="256">
        <v>3961828.07</v>
      </c>
      <c r="L17" s="256">
        <v>4009080.739899999</v>
      </c>
      <c r="M17" s="256">
        <v>4133072.3020100002</v>
      </c>
      <c r="N17" s="256">
        <v>4273547.4857199993</v>
      </c>
      <c r="O17" s="397">
        <v>4547369.1635499997</v>
      </c>
      <c r="P17" s="397">
        <v>4975747.5241099996</v>
      </c>
      <c r="Q17" s="257">
        <v>5753333.7548700003</v>
      </c>
      <c r="R17" s="256">
        <v>6692676.2191099999</v>
      </c>
      <c r="S17" s="256">
        <v>7324958.2117600003</v>
      </c>
      <c r="T17" s="506">
        <v>7846936.1348400004</v>
      </c>
    </row>
    <row r="18" spans="3:41" ht="15" x14ac:dyDescent="0.2">
      <c r="C18" s="81"/>
      <c r="D18" s="223"/>
      <c r="E18" s="115" t="s">
        <v>266</v>
      </c>
      <c r="F18" s="115"/>
      <c r="G18" s="115"/>
      <c r="H18" s="116"/>
      <c r="I18" s="117"/>
      <c r="J18" s="118">
        <v>33965622.612130001</v>
      </c>
      <c r="K18" s="118">
        <v>33339103.040439993</v>
      </c>
      <c r="L18" s="118">
        <v>32118289.18189</v>
      </c>
      <c r="M18" s="118">
        <v>32558243.43465</v>
      </c>
      <c r="N18" s="118">
        <v>34001218.754309997</v>
      </c>
      <c r="O18" s="121">
        <v>32756424.621840004</v>
      </c>
      <c r="P18" s="121">
        <v>35530602.754790001</v>
      </c>
      <c r="Q18" s="119">
        <v>43179044.15422</v>
      </c>
      <c r="R18" s="118">
        <v>47864922.241580002</v>
      </c>
      <c r="S18" s="118">
        <v>50982864.595579997</v>
      </c>
      <c r="T18" s="452">
        <v>54140520.538570002</v>
      </c>
      <c r="AO18" s="261"/>
    </row>
    <row r="19" spans="3:41" ht="15" customHeight="1" x14ac:dyDescent="0.2">
      <c r="C19" s="81"/>
      <c r="D19" s="258"/>
      <c r="E19" s="620" t="s">
        <v>51</v>
      </c>
      <c r="F19" s="86" t="s">
        <v>261</v>
      </c>
      <c r="G19" s="86"/>
      <c r="H19" s="87"/>
      <c r="I19" s="88"/>
      <c r="J19" s="89">
        <v>7556382.9297100008</v>
      </c>
      <c r="K19" s="89">
        <v>7539864.8119399976</v>
      </c>
      <c r="L19" s="89">
        <v>7601572.5318100015</v>
      </c>
      <c r="M19" s="89">
        <v>7725997.5506999996</v>
      </c>
      <c r="N19" s="89">
        <v>7970890.8058400005</v>
      </c>
      <c r="O19" s="123">
        <v>7613196.6966099991</v>
      </c>
      <c r="P19" s="123">
        <v>8419898.5459899902</v>
      </c>
      <c r="Q19" s="90">
        <v>10001143.99553</v>
      </c>
      <c r="R19" s="89">
        <v>11003070.73081</v>
      </c>
      <c r="S19" s="89">
        <v>11308443.06091</v>
      </c>
      <c r="T19" s="448">
        <v>11889434.73502</v>
      </c>
    </row>
    <row r="20" spans="3:41" ht="15" x14ac:dyDescent="0.2">
      <c r="C20" s="81"/>
      <c r="D20" s="82"/>
      <c r="E20" s="621"/>
      <c r="F20" s="86" t="s">
        <v>267</v>
      </c>
      <c r="G20" s="86"/>
      <c r="H20" s="87"/>
      <c r="I20" s="88"/>
      <c r="J20" s="89">
        <v>14041649.209599998</v>
      </c>
      <c r="K20" s="89">
        <v>13815291.808889998</v>
      </c>
      <c r="L20" s="89">
        <v>13535294.875390001</v>
      </c>
      <c r="M20" s="89">
        <v>13821980.465529999</v>
      </c>
      <c r="N20" s="89">
        <v>13337240.874919996</v>
      </c>
      <c r="O20" s="123">
        <v>16168391.088119999</v>
      </c>
      <c r="P20" s="123">
        <v>17591923.620420001</v>
      </c>
      <c r="Q20" s="90">
        <v>23728268.6939</v>
      </c>
      <c r="R20" s="89">
        <v>26042877.103360001</v>
      </c>
      <c r="S20" s="89">
        <v>31150083.67678</v>
      </c>
      <c r="T20" s="448">
        <v>34058507.31205</v>
      </c>
    </row>
    <row r="21" spans="3:41" ht="15" x14ac:dyDescent="0.2">
      <c r="C21" s="81"/>
      <c r="D21" s="126"/>
      <c r="E21" s="622"/>
      <c r="F21" s="128" t="s">
        <v>268</v>
      </c>
      <c r="G21" s="128"/>
      <c r="H21" s="129"/>
      <c r="I21" s="130"/>
      <c r="J21" s="131">
        <v>11204133.857379999</v>
      </c>
      <c r="K21" s="134">
        <v>10796654.365209999</v>
      </c>
      <c r="L21" s="134">
        <v>9813856.4075100012</v>
      </c>
      <c r="M21" s="131">
        <v>9827390.4116900004</v>
      </c>
      <c r="N21" s="131">
        <v>11462069.515749998</v>
      </c>
      <c r="O21" s="134">
        <v>7658770.5613700002</v>
      </c>
      <c r="P21" s="134">
        <v>8102214.3305099998</v>
      </c>
      <c r="Q21" s="132">
        <v>9449088.0547900107</v>
      </c>
      <c r="R21" s="131">
        <v>10818317.86241</v>
      </c>
      <c r="S21" s="131">
        <v>8523754.7698899992</v>
      </c>
      <c r="T21" s="453">
        <v>8191969.8724999996</v>
      </c>
    </row>
    <row r="22" spans="3:41" ht="15" x14ac:dyDescent="0.2">
      <c r="C22" s="81"/>
      <c r="D22" s="252"/>
      <c r="E22" s="253" t="s">
        <v>269</v>
      </c>
      <c r="F22" s="253"/>
      <c r="G22" s="253"/>
      <c r="H22" s="254"/>
      <c r="I22" s="255"/>
      <c r="J22" s="256">
        <v>3275541.53</v>
      </c>
      <c r="K22" s="397">
        <v>3080050.11</v>
      </c>
      <c r="L22" s="397">
        <v>3122269.5440100003</v>
      </c>
      <c r="M22" s="256">
        <v>3210901.0382099994</v>
      </c>
      <c r="N22" s="256">
        <v>3307233.1695699999</v>
      </c>
      <c r="O22" s="397">
        <v>3474012.8525399999</v>
      </c>
      <c r="P22" s="397">
        <v>3760763.8166299998</v>
      </c>
      <c r="Q22" s="257">
        <v>4326326.3250200003</v>
      </c>
      <c r="R22" s="256">
        <v>4888177.9441400003</v>
      </c>
      <c r="S22" s="256">
        <v>5340882.2089400003</v>
      </c>
      <c r="T22" s="506">
        <v>5578962.8478499996</v>
      </c>
    </row>
    <row r="23" spans="3:41" ht="15" x14ac:dyDescent="0.2">
      <c r="C23" s="81"/>
      <c r="D23" s="252"/>
      <c r="E23" s="253" t="s">
        <v>270</v>
      </c>
      <c r="F23" s="253"/>
      <c r="G23" s="253"/>
      <c r="H23" s="254"/>
      <c r="I23" s="255"/>
      <c r="J23" s="256">
        <v>4186564.8668300002</v>
      </c>
      <c r="K23" s="397">
        <v>3144385.7943100003</v>
      </c>
      <c r="L23" s="397">
        <v>3858645.2248999993</v>
      </c>
      <c r="M23" s="256">
        <v>3761261.4106999999</v>
      </c>
      <c r="N23" s="256">
        <v>3750448.7447100002</v>
      </c>
      <c r="O23" s="397">
        <v>3991496.8874000004</v>
      </c>
      <c r="P23" s="397">
        <v>4038745.27832</v>
      </c>
      <c r="Q23" s="257">
        <v>3571116.3617400001</v>
      </c>
      <c r="R23" s="256">
        <v>4057867.5321300002</v>
      </c>
      <c r="S23" s="256">
        <v>4457236.1579900002</v>
      </c>
      <c r="T23" s="506">
        <v>4600835.5234000003</v>
      </c>
    </row>
    <row r="24" spans="3:41" ht="15" x14ac:dyDescent="0.2">
      <c r="C24" s="81"/>
      <c r="D24" s="252"/>
      <c r="E24" s="253" t="s">
        <v>271</v>
      </c>
      <c r="F24" s="253"/>
      <c r="G24" s="253"/>
      <c r="H24" s="254"/>
      <c r="I24" s="255"/>
      <c r="J24" s="256">
        <v>34224959.127390005</v>
      </c>
      <c r="K24" s="397">
        <v>34258639.936090007</v>
      </c>
      <c r="L24" s="397">
        <v>34229370.450390004</v>
      </c>
      <c r="M24" s="256">
        <v>32761441.147520002</v>
      </c>
      <c r="N24" s="256">
        <v>33650832.391229995</v>
      </c>
      <c r="O24" s="397">
        <v>31871162.353050001</v>
      </c>
      <c r="P24" s="397">
        <v>33715196.562009998</v>
      </c>
      <c r="Q24" s="257">
        <v>47619459.098300003</v>
      </c>
      <c r="R24" s="256">
        <v>46505649.330200002</v>
      </c>
      <c r="S24" s="256">
        <v>45757941.266209997</v>
      </c>
      <c r="T24" s="506">
        <v>47813581.534160003</v>
      </c>
    </row>
    <row r="25" spans="3:41" ht="15" x14ac:dyDescent="0.2">
      <c r="C25" s="81"/>
      <c r="D25" s="223"/>
      <c r="E25" s="115" t="s">
        <v>272</v>
      </c>
      <c r="F25" s="115"/>
      <c r="G25" s="115"/>
      <c r="H25" s="116"/>
      <c r="I25" s="117"/>
      <c r="J25" s="118">
        <v>812887.41188000003</v>
      </c>
      <c r="K25" s="121">
        <v>784411.75331000006</v>
      </c>
      <c r="L25" s="121">
        <v>725931.95880000002</v>
      </c>
      <c r="M25" s="118">
        <v>758265.95681999996</v>
      </c>
      <c r="N25" s="118">
        <v>778852.67558999988</v>
      </c>
      <c r="O25" s="121">
        <v>757418.65626000019</v>
      </c>
      <c r="P25" s="121">
        <v>871545.26353999996</v>
      </c>
      <c r="Q25" s="119">
        <v>901799.84317000001</v>
      </c>
      <c r="R25" s="118">
        <v>985496.90720000002</v>
      </c>
      <c r="S25" s="118">
        <v>1181644.51</v>
      </c>
      <c r="T25" s="452"/>
    </row>
    <row r="26" spans="3:41" ht="12.75" customHeight="1" x14ac:dyDescent="0.2">
      <c r="C26" s="81"/>
      <c r="D26" s="258"/>
      <c r="E26" s="618" t="s">
        <v>48</v>
      </c>
      <c r="F26" s="86" t="s">
        <v>92</v>
      </c>
      <c r="G26" s="86"/>
      <c r="H26" s="87"/>
      <c r="I26" s="88"/>
      <c r="J26" s="89">
        <v>387764.79973000009</v>
      </c>
      <c r="K26" s="123">
        <v>349951.80209000007</v>
      </c>
      <c r="L26" s="123">
        <v>348224.15765000012</v>
      </c>
      <c r="M26" s="89">
        <v>361953.86119000014</v>
      </c>
      <c r="N26" s="89">
        <v>371121.49660999997</v>
      </c>
      <c r="O26" s="123">
        <v>417361.89170000009</v>
      </c>
      <c r="P26" s="123">
        <v>471826.32829999994</v>
      </c>
      <c r="Q26" s="90">
        <v>492686.8015</v>
      </c>
      <c r="R26" s="89">
        <v>535382.51451000001</v>
      </c>
      <c r="S26" s="89">
        <v>693454.12</v>
      </c>
      <c r="T26" s="448"/>
    </row>
    <row r="27" spans="3:41" x14ac:dyDescent="0.2">
      <c r="C27" s="81"/>
      <c r="D27" s="126"/>
      <c r="E27" s="619"/>
      <c r="F27" s="128" t="s">
        <v>93</v>
      </c>
      <c r="G27" s="128"/>
      <c r="H27" s="129"/>
      <c r="I27" s="130"/>
      <c r="J27" s="131">
        <v>425122.61214999994</v>
      </c>
      <c r="K27" s="134">
        <v>434459.95121999999</v>
      </c>
      <c r="L27" s="134">
        <v>377707.8011499999</v>
      </c>
      <c r="M27" s="131">
        <v>396312.09562999982</v>
      </c>
      <c r="N27" s="131">
        <v>407731.17897999991</v>
      </c>
      <c r="O27" s="134">
        <v>340056.7645600001</v>
      </c>
      <c r="P27" s="134">
        <v>399718.93524000002</v>
      </c>
      <c r="Q27" s="132">
        <v>409113.04167000001</v>
      </c>
      <c r="R27" s="131">
        <v>450114.39268999995</v>
      </c>
      <c r="S27" s="131">
        <v>488190.39</v>
      </c>
      <c r="T27" s="453"/>
    </row>
    <row r="28" spans="3:41" ht="15.75" thickBot="1" x14ac:dyDescent="0.25">
      <c r="C28" s="81"/>
      <c r="D28" s="95"/>
      <c r="E28" s="97" t="s">
        <v>273</v>
      </c>
      <c r="F28" s="97"/>
      <c r="G28" s="97"/>
      <c r="H28" s="98"/>
      <c r="I28" s="99"/>
      <c r="J28" s="259">
        <v>22619638.86403</v>
      </c>
      <c r="K28" s="398">
        <v>22884543.360049978</v>
      </c>
      <c r="L28" s="398">
        <v>22332911.437760122</v>
      </c>
      <c r="M28" s="259">
        <v>24031791.80726999</v>
      </c>
      <c r="N28" s="259">
        <v>22911616.829129994</v>
      </c>
      <c r="O28" s="398">
        <v>16139065.964809988</v>
      </c>
      <c r="P28" s="398">
        <v>19251771.265349999</v>
      </c>
      <c r="Q28" s="260">
        <v>7793145</v>
      </c>
      <c r="R28" s="259">
        <v>8058287.5974301202</v>
      </c>
      <c r="S28" s="259">
        <v>8383881.9143799404</v>
      </c>
      <c r="T28" s="507">
        <v>10007750.878070001</v>
      </c>
    </row>
    <row r="29" spans="3:41" ht="13.5" x14ac:dyDescent="0.25">
      <c r="D29" s="102" t="s">
        <v>55</v>
      </c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504"/>
      <c r="R29" s="504"/>
      <c r="S29" s="504"/>
      <c r="T29" s="104" t="s">
        <v>181</v>
      </c>
    </row>
    <row r="30" spans="3:41" ht="12.75" customHeight="1" x14ac:dyDescent="0.2">
      <c r="D30" s="572" t="s">
        <v>46</v>
      </c>
      <c r="E30" s="593" t="s">
        <v>95</v>
      </c>
      <c r="F30" s="593"/>
      <c r="G30" s="593"/>
      <c r="H30" s="593"/>
      <c r="I30" s="593"/>
      <c r="J30" s="593"/>
      <c r="K30" s="593"/>
      <c r="L30" s="593"/>
      <c r="M30" s="593"/>
      <c r="N30" s="593"/>
      <c r="O30" s="593"/>
      <c r="P30" s="593"/>
      <c r="Q30" s="593"/>
      <c r="R30" s="593"/>
      <c r="S30" s="593"/>
      <c r="T30" s="593"/>
    </row>
    <row r="31" spans="3:41" ht="12.75" customHeight="1" x14ac:dyDescent="0.2">
      <c r="D31" s="572" t="s">
        <v>56</v>
      </c>
      <c r="E31" s="593" t="s">
        <v>215</v>
      </c>
      <c r="F31" s="593"/>
      <c r="G31" s="593"/>
      <c r="H31" s="593"/>
      <c r="I31" s="593"/>
      <c r="J31" s="593"/>
      <c r="K31" s="593"/>
      <c r="L31" s="593"/>
      <c r="M31" s="593"/>
      <c r="N31" s="593"/>
      <c r="O31" s="593"/>
      <c r="P31" s="593"/>
      <c r="Q31" s="593"/>
      <c r="R31" s="593"/>
      <c r="S31" s="593"/>
      <c r="T31" s="593"/>
    </row>
    <row r="32" spans="3:41" ht="12.75" customHeight="1" x14ac:dyDescent="0.2">
      <c r="D32" s="572" t="s">
        <v>274</v>
      </c>
      <c r="E32" s="593" t="s">
        <v>217</v>
      </c>
      <c r="F32" s="593"/>
      <c r="G32" s="593"/>
      <c r="H32" s="593"/>
      <c r="I32" s="593"/>
      <c r="J32" s="593"/>
      <c r="K32" s="593"/>
      <c r="L32" s="593"/>
      <c r="M32" s="593"/>
      <c r="N32" s="593"/>
      <c r="O32" s="593"/>
      <c r="P32" s="593"/>
      <c r="Q32" s="593"/>
      <c r="R32" s="576"/>
      <c r="S32" s="576"/>
      <c r="T32" s="576"/>
    </row>
    <row r="33" spans="4:41" ht="12.75" customHeight="1" x14ac:dyDescent="0.2">
      <c r="D33" s="572" t="s">
        <v>216</v>
      </c>
      <c r="E33" s="593" t="s">
        <v>218</v>
      </c>
      <c r="F33" s="593"/>
      <c r="G33" s="593"/>
      <c r="H33" s="593"/>
      <c r="I33" s="593"/>
      <c r="J33" s="593"/>
      <c r="K33" s="593"/>
      <c r="L33" s="593"/>
      <c r="M33" s="593"/>
      <c r="N33" s="593"/>
      <c r="O33" s="593"/>
      <c r="P33" s="593"/>
      <c r="Q33" s="593"/>
      <c r="R33" s="576"/>
      <c r="S33" s="576"/>
      <c r="T33" s="576"/>
    </row>
    <row r="34" spans="4:41" ht="12.75" customHeight="1" x14ac:dyDescent="0.2">
      <c r="D34" s="572" t="s">
        <v>182</v>
      </c>
      <c r="E34" s="593" t="s">
        <v>219</v>
      </c>
      <c r="F34" s="593"/>
      <c r="G34" s="593"/>
      <c r="H34" s="593"/>
      <c r="I34" s="593"/>
      <c r="J34" s="593"/>
      <c r="K34" s="593"/>
      <c r="L34" s="593"/>
      <c r="M34" s="593"/>
      <c r="N34" s="593"/>
      <c r="O34" s="593"/>
      <c r="P34" s="593"/>
      <c r="Q34" s="593"/>
      <c r="R34" s="576"/>
      <c r="S34" s="576"/>
      <c r="T34" s="576"/>
    </row>
    <row r="35" spans="4:41" ht="12.75" customHeight="1" x14ac:dyDescent="0.2">
      <c r="D35" s="572" t="s">
        <v>186</v>
      </c>
      <c r="E35" s="593" t="s">
        <v>221</v>
      </c>
      <c r="F35" s="593"/>
      <c r="G35" s="593"/>
      <c r="H35" s="593"/>
      <c r="I35" s="593"/>
      <c r="J35" s="593"/>
      <c r="K35" s="593"/>
      <c r="L35" s="593"/>
      <c r="M35" s="593"/>
      <c r="N35" s="593"/>
      <c r="O35" s="593"/>
      <c r="P35" s="593"/>
      <c r="Q35" s="593"/>
      <c r="R35" s="576"/>
      <c r="S35" s="576"/>
      <c r="T35" s="576"/>
    </row>
    <row r="36" spans="4:41" ht="12.75" customHeight="1" x14ac:dyDescent="0.2">
      <c r="D36" s="572" t="s">
        <v>220</v>
      </c>
      <c r="E36" s="593" t="s">
        <v>223</v>
      </c>
      <c r="F36" s="593"/>
      <c r="G36" s="593"/>
      <c r="H36" s="593"/>
      <c r="I36" s="593"/>
      <c r="J36" s="593"/>
      <c r="K36" s="593"/>
      <c r="L36" s="593"/>
      <c r="M36" s="593"/>
      <c r="N36" s="593"/>
      <c r="O36" s="593"/>
      <c r="P36" s="593"/>
      <c r="Q36" s="593"/>
      <c r="R36" s="576"/>
      <c r="S36" s="576"/>
      <c r="T36" s="576"/>
    </row>
    <row r="37" spans="4:41" ht="12.75" customHeight="1" x14ac:dyDescent="0.2">
      <c r="D37" s="572" t="s">
        <v>222</v>
      </c>
      <c r="E37" s="593" t="s">
        <v>225</v>
      </c>
      <c r="F37" s="593"/>
      <c r="G37" s="593"/>
      <c r="H37" s="593"/>
      <c r="I37" s="593"/>
      <c r="J37" s="593"/>
      <c r="K37" s="593"/>
      <c r="L37" s="593"/>
      <c r="M37" s="593"/>
      <c r="N37" s="593"/>
      <c r="O37" s="593"/>
      <c r="P37" s="593"/>
      <c r="Q37" s="593"/>
      <c r="R37" s="576"/>
      <c r="S37" s="576"/>
      <c r="T37" s="576"/>
    </row>
    <row r="38" spans="4:41" ht="12.75" customHeight="1" x14ac:dyDescent="0.2">
      <c r="D38" s="572" t="s">
        <v>224</v>
      </c>
      <c r="E38" s="593" t="s">
        <v>227</v>
      </c>
      <c r="F38" s="593"/>
      <c r="G38" s="593"/>
      <c r="H38" s="593"/>
      <c r="I38" s="593"/>
      <c r="J38" s="593"/>
      <c r="K38" s="593"/>
      <c r="L38" s="593"/>
      <c r="M38" s="593"/>
      <c r="N38" s="593"/>
      <c r="O38" s="593"/>
      <c r="P38" s="593"/>
      <c r="Q38" s="593"/>
      <c r="R38" s="576"/>
      <c r="S38" s="576"/>
      <c r="T38" s="576"/>
    </row>
    <row r="39" spans="4:41" ht="12.75" customHeight="1" x14ac:dyDescent="0.2">
      <c r="D39" s="572" t="s">
        <v>226</v>
      </c>
      <c r="E39" s="593" t="s">
        <v>229</v>
      </c>
      <c r="F39" s="593"/>
      <c r="G39" s="593"/>
      <c r="H39" s="593"/>
      <c r="I39" s="593"/>
      <c r="J39" s="593"/>
      <c r="K39" s="593"/>
      <c r="L39" s="593"/>
      <c r="M39" s="593"/>
      <c r="N39" s="593"/>
      <c r="O39" s="593"/>
      <c r="P39" s="593"/>
      <c r="Q39" s="593"/>
      <c r="R39" s="576"/>
      <c r="S39" s="576"/>
      <c r="T39" s="576"/>
    </row>
    <row r="40" spans="4:41" ht="12.75" customHeight="1" x14ac:dyDescent="0.2">
      <c r="D40" s="572" t="s">
        <v>228</v>
      </c>
      <c r="E40" s="593" t="s">
        <v>183</v>
      </c>
      <c r="F40" s="593"/>
      <c r="G40" s="593"/>
      <c r="H40" s="593"/>
      <c r="I40" s="593"/>
      <c r="J40" s="593"/>
      <c r="K40" s="593"/>
      <c r="L40" s="593"/>
      <c r="M40" s="593"/>
      <c r="N40" s="593"/>
      <c r="O40" s="593"/>
      <c r="P40" s="593"/>
      <c r="Q40" s="593"/>
      <c r="R40" s="576"/>
      <c r="S40" s="576"/>
      <c r="T40" s="576"/>
    </row>
    <row r="41" spans="4:41" ht="12.75" customHeight="1" x14ac:dyDescent="0.2">
      <c r="D41" s="572" t="s">
        <v>230</v>
      </c>
      <c r="E41" s="593" t="s">
        <v>184</v>
      </c>
      <c r="F41" s="593"/>
      <c r="G41" s="593"/>
      <c r="H41" s="593"/>
      <c r="I41" s="593"/>
      <c r="J41" s="593"/>
      <c r="K41" s="593"/>
      <c r="L41" s="593"/>
      <c r="M41" s="593"/>
      <c r="N41" s="593"/>
      <c r="O41" s="593"/>
      <c r="P41" s="593"/>
      <c r="Q41" s="593"/>
      <c r="R41" s="593"/>
      <c r="S41" s="593"/>
      <c r="T41" s="593"/>
    </row>
    <row r="42" spans="4:41" ht="12.75" customHeight="1" x14ac:dyDescent="0.2">
      <c r="D42" s="572" t="s">
        <v>231</v>
      </c>
      <c r="E42" s="593" t="s">
        <v>234</v>
      </c>
      <c r="F42" s="593"/>
      <c r="G42" s="593"/>
      <c r="H42" s="593"/>
      <c r="I42" s="593"/>
      <c r="J42" s="593"/>
      <c r="K42" s="593"/>
      <c r="L42" s="593"/>
      <c r="M42" s="593"/>
      <c r="N42" s="593"/>
      <c r="O42" s="593"/>
      <c r="P42" s="593"/>
      <c r="Q42" s="593"/>
      <c r="R42" s="593"/>
      <c r="S42" s="593"/>
      <c r="T42" s="593"/>
    </row>
    <row r="43" spans="4:41" ht="12" customHeight="1" x14ac:dyDescent="0.2">
      <c r="D43" s="572" t="s">
        <v>232</v>
      </c>
      <c r="E43" s="624" t="s">
        <v>235</v>
      </c>
      <c r="F43" s="624"/>
      <c r="G43" s="624"/>
      <c r="H43" s="624"/>
      <c r="I43" s="624"/>
      <c r="J43" s="624"/>
      <c r="K43" s="624"/>
      <c r="L43" s="624"/>
      <c r="M43" s="624"/>
      <c r="N43" s="624"/>
      <c r="O43" s="624"/>
      <c r="P43" s="624"/>
      <c r="Q43" s="624"/>
      <c r="R43" s="624"/>
      <c r="S43" s="624"/>
      <c r="T43" s="624"/>
    </row>
    <row r="44" spans="4:41" ht="12.75" customHeight="1" x14ac:dyDescent="0.2">
      <c r="D44" s="581" t="s">
        <v>233</v>
      </c>
      <c r="E44" s="593" t="s">
        <v>185</v>
      </c>
      <c r="F44" s="593"/>
      <c r="G44" s="593"/>
      <c r="H44" s="593"/>
      <c r="I44" s="593"/>
      <c r="J44" s="593"/>
      <c r="K44" s="593"/>
      <c r="L44" s="593"/>
      <c r="M44" s="593"/>
      <c r="N44" s="593"/>
      <c r="O44" s="593"/>
      <c r="P44" s="593"/>
      <c r="Q44" s="593"/>
      <c r="R44" s="593"/>
      <c r="S44" s="593"/>
      <c r="T44" s="593"/>
    </row>
    <row r="45" spans="4:41" x14ac:dyDescent="0.2">
      <c r="D45" s="538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25"/>
      <c r="S45" s="625"/>
      <c r="T45" s="625"/>
    </row>
    <row r="46" spans="4:41" x14ac:dyDescent="0.2">
      <c r="D46" s="623"/>
      <c r="E46" s="623"/>
      <c r="F46" s="623"/>
      <c r="G46" s="623"/>
      <c r="H46" s="623"/>
      <c r="I46" s="623"/>
      <c r="J46" s="623"/>
      <c r="K46" s="623"/>
      <c r="L46" s="623"/>
      <c r="M46" s="623"/>
      <c r="N46" s="623"/>
      <c r="O46" s="623"/>
      <c r="P46" s="623"/>
      <c r="Q46" s="623"/>
      <c r="R46" s="623"/>
      <c r="S46" s="623"/>
      <c r="T46" s="623"/>
      <c r="AO46" s="261"/>
    </row>
    <row r="47" spans="4:41" x14ac:dyDescent="0.2">
      <c r="D47" s="623"/>
      <c r="E47" s="623"/>
      <c r="F47" s="623"/>
      <c r="G47" s="623"/>
      <c r="H47" s="623"/>
      <c r="I47" s="623"/>
      <c r="J47" s="623"/>
      <c r="K47" s="623"/>
      <c r="L47" s="623"/>
      <c r="M47" s="623"/>
      <c r="N47" s="623"/>
      <c r="O47" s="623"/>
      <c r="P47" s="623"/>
      <c r="Q47" s="623"/>
      <c r="R47" s="623"/>
      <c r="S47" s="623"/>
      <c r="T47" s="623"/>
    </row>
    <row r="48" spans="4:41" x14ac:dyDescent="0.2">
      <c r="D48" s="623"/>
      <c r="E48" s="623"/>
      <c r="F48" s="623"/>
      <c r="G48" s="623"/>
      <c r="H48" s="623"/>
      <c r="I48" s="623"/>
      <c r="J48" s="623"/>
      <c r="K48" s="623"/>
      <c r="L48" s="623"/>
      <c r="M48" s="623"/>
      <c r="N48" s="623"/>
      <c r="O48" s="623"/>
      <c r="P48" s="623"/>
      <c r="Q48" s="623"/>
      <c r="R48" s="623"/>
      <c r="S48" s="623"/>
      <c r="T48" s="623"/>
    </row>
    <row r="49" spans="4:20" x14ac:dyDescent="0.2">
      <c r="D49" s="623"/>
      <c r="E49" s="623"/>
      <c r="F49" s="623"/>
      <c r="G49" s="623"/>
      <c r="H49" s="623"/>
      <c r="I49" s="623"/>
      <c r="J49" s="623"/>
      <c r="K49" s="623"/>
      <c r="L49" s="623"/>
      <c r="M49" s="623"/>
      <c r="N49" s="623"/>
      <c r="O49" s="623"/>
      <c r="P49" s="623"/>
      <c r="Q49" s="623"/>
      <c r="R49" s="623"/>
      <c r="S49" s="623"/>
      <c r="T49" s="623"/>
    </row>
    <row r="50" spans="4:20" x14ac:dyDescent="0.2">
      <c r="D50" s="623"/>
      <c r="E50" s="623"/>
      <c r="F50" s="623"/>
      <c r="G50" s="623"/>
      <c r="H50" s="623"/>
      <c r="I50" s="623"/>
      <c r="J50" s="623"/>
      <c r="K50" s="623"/>
      <c r="L50" s="623"/>
      <c r="M50" s="623"/>
      <c r="N50" s="623"/>
      <c r="O50" s="623"/>
      <c r="P50" s="623"/>
      <c r="Q50" s="623"/>
      <c r="R50" s="623"/>
      <c r="S50" s="623"/>
      <c r="T50" s="623"/>
    </row>
    <row r="51" spans="4:20" x14ac:dyDescent="0.2">
      <c r="D51" s="623"/>
      <c r="E51" s="623"/>
      <c r="F51" s="623"/>
      <c r="G51" s="623"/>
      <c r="H51" s="623"/>
      <c r="I51" s="623"/>
      <c r="J51" s="623"/>
      <c r="K51" s="623"/>
      <c r="L51" s="623"/>
      <c r="M51" s="623"/>
      <c r="N51" s="623"/>
      <c r="O51" s="623"/>
      <c r="P51" s="623"/>
      <c r="Q51" s="623"/>
      <c r="R51" s="623"/>
      <c r="S51" s="623"/>
      <c r="T51" s="623"/>
    </row>
    <row r="52" spans="4:20" x14ac:dyDescent="0.2">
      <c r="D52" s="623"/>
      <c r="E52" s="623"/>
      <c r="F52" s="623"/>
      <c r="G52" s="623"/>
      <c r="H52" s="623"/>
      <c r="I52" s="623"/>
      <c r="J52" s="623"/>
      <c r="K52" s="623"/>
      <c r="L52" s="623"/>
      <c r="M52" s="623"/>
      <c r="N52" s="623"/>
      <c r="O52" s="623"/>
      <c r="P52" s="623"/>
      <c r="Q52" s="623"/>
      <c r="R52" s="623"/>
      <c r="S52" s="623"/>
      <c r="T52" s="623"/>
    </row>
    <row r="53" spans="4:20" x14ac:dyDescent="0.2">
      <c r="D53" s="623"/>
      <c r="E53" s="623"/>
      <c r="F53" s="623"/>
      <c r="G53" s="623"/>
      <c r="H53" s="623"/>
      <c r="I53" s="623"/>
      <c r="J53" s="623"/>
      <c r="K53" s="623"/>
      <c r="L53" s="623"/>
      <c r="M53" s="623"/>
      <c r="N53" s="623"/>
      <c r="O53" s="623"/>
      <c r="P53" s="623"/>
      <c r="Q53" s="623"/>
      <c r="R53" s="623"/>
      <c r="S53" s="623"/>
      <c r="T53" s="623"/>
    </row>
    <row r="54" spans="4:20" x14ac:dyDescent="0.2">
      <c r="D54" s="623"/>
      <c r="E54" s="623"/>
      <c r="F54" s="623"/>
      <c r="G54" s="623"/>
      <c r="H54" s="623"/>
      <c r="I54" s="623"/>
      <c r="J54" s="623"/>
      <c r="K54" s="623"/>
      <c r="L54" s="623"/>
      <c r="M54" s="623"/>
      <c r="N54" s="623"/>
      <c r="O54" s="623"/>
      <c r="P54" s="623"/>
      <c r="Q54" s="623"/>
      <c r="R54" s="623"/>
      <c r="S54" s="623"/>
      <c r="T54" s="623"/>
    </row>
    <row r="55" spans="4:20" x14ac:dyDescent="0.2">
      <c r="D55" s="623"/>
      <c r="E55" s="623"/>
      <c r="F55" s="623"/>
      <c r="G55" s="623"/>
      <c r="H55" s="623"/>
      <c r="I55" s="623"/>
      <c r="J55" s="623"/>
      <c r="K55" s="623"/>
      <c r="L55" s="623"/>
      <c r="M55" s="623"/>
      <c r="N55" s="623"/>
      <c r="O55" s="623"/>
      <c r="P55" s="623"/>
      <c r="Q55" s="623"/>
      <c r="R55" s="623"/>
      <c r="S55" s="623"/>
      <c r="T55" s="623"/>
    </row>
    <row r="56" spans="4:20" x14ac:dyDescent="0.2">
      <c r="D56" s="623"/>
      <c r="E56" s="623"/>
      <c r="F56" s="623"/>
      <c r="G56" s="623"/>
      <c r="H56" s="623"/>
      <c r="I56" s="623"/>
      <c r="J56" s="623"/>
      <c r="K56" s="623"/>
      <c r="L56" s="623"/>
      <c r="M56" s="623"/>
      <c r="N56" s="623"/>
      <c r="O56" s="623"/>
      <c r="P56" s="623"/>
      <c r="Q56" s="623"/>
      <c r="R56" s="623"/>
      <c r="S56" s="623"/>
      <c r="T56" s="623"/>
    </row>
    <row r="57" spans="4:20" x14ac:dyDescent="0.2">
      <c r="D57" s="539"/>
      <c r="E57" s="539"/>
      <c r="F57" s="539"/>
      <c r="G57" s="539"/>
      <c r="H57" s="539"/>
      <c r="I57" s="539"/>
      <c r="J57" s="539"/>
      <c r="K57" s="539"/>
      <c r="L57" s="539"/>
      <c r="M57" s="539"/>
      <c r="N57" s="539"/>
      <c r="O57" s="539"/>
      <c r="P57" s="539"/>
      <c r="Q57" s="539"/>
      <c r="R57" s="539"/>
      <c r="S57" s="539"/>
      <c r="T57" s="539"/>
    </row>
    <row r="58" spans="4:20" x14ac:dyDescent="0.2">
      <c r="D58" s="539"/>
      <c r="E58" s="539"/>
      <c r="F58" s="539"/>
      <c r="G58" s="539"/>
      <c r="H58" s="539"/>
      <c r="I58" s="539"/>
      <c r="J58" s="539"/>
      <c r="K58" s="539"/>
      <c r="L58" s="539"/>
      <c r="M58" s="539"/>
      <c r="N58" s="539"/>
      <c r="O58" s="539"/>
      <c r="P58" s="539"/>
      <c r="Q58" s="539"/>
      <c r="R58" s="539"/>
      <c r="S58" s="539"/>
      <c r="T58" s="539"/>
    </row>
    <row r="59" spans="4:20" x14ac:dyDescent="0.2">
      <c r="D59" s="539"/>
      <c r="E59" s="539"/>
      <c r="F59" s="539"/>
      <c r="G59" s="539"/>
      <c r="H59" s="539"/>
      <c r="I59" s="539"/>
      <c r="J59" s="539"/>
      <c r="K59" s="539"/>
      <c r="L59" s="539"/>
      <c r="M59" s="539"/>
      <c r="N59" s="539"/>
      <c r="O59" s="539"/>
      <c r="P59" s="539"/>
      <c r="Q59" s="539"/>
      <c r="R59" s="539"/>
      <c r="S59" s="539"/>
      <c r="T59" s="539"/>
    </row>
  </sheetData>
  <mergeCells count="41">
    <mergeCell ref="E44:T44"/>
    <mergeCell ref="D46:T46"/>
    <mergeCell ref="D47:T47"/>
    <mergeCell ref="D48:T48"/>
    <mergeCell ref="D54:T54"/>
    <mergeCell ref="D55:T55"/>
    <mergeCell ref="D56:T56"/>
    <mergeCell ref="E33:Q33"/>
    <mergeCell ref="E34:Q34"/>
    <mergeCell ref="E35:Q35"/>
    <mergeCell ref="E43:T43"/>
    <mergeCell ref="E45:T45"/>
    <mergeCell ref="E40:Q40"/>
    <mergeCell ref="E41:T41"/>
    <mergeCell ref="D49:T49"/>
    <mergeCell ref="D50:T50"/>
    <mergeCell ref="D51:T51"/>
    <mergeCell ref="D52:T52"/>
    <mergeCell ref="D53:T53"/>
    <mergeCell ref="E42:T42"/>
    <mergeCell ref="E37:Q37"/>
    <mergeCell ref="T7:T10"/>
    <mergeCell ref="K7:K10"/>
    <mergeCell ref="L7:L10"/>
    <mergeCell ref="S7:S10"/>
    <mergeCell ref="E19:E21"/>
    <mergeCell ref="J7:J10"/>
    <mergeCell ref="O7:O10"/>
    <mergeCell ref="P7:P10"/>
    <mergeCell ref="Q7:Q10"/>
    <mergeCell ref="R7:R10"/>
    <mergeCell ref="N7:N10"/>
    <mergeCell ref="M7:M10"/>
    <mergeCell ref="D7:I11"/>
    <mergeCell ref="E38:Q38"/>
    <mergeCell ref="E39:Q39"/>
    <mergeCell ref="E26:E27"/>
    <mergeCell ref="E30:T30"/>
    <mergeCell ref="E31:T31"/>
    <mergeCell ref="E32:Q32"/>
    <mergeCell ref="E36:Q36"/>
  </mergeCells>
  <phoneticPr fontId="0" type="noConversion"/>
  <conditionalFormatting sqref="D6">
    <cfRule type="cellIs" dxfId="32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31" priority="3" stopIfTrue="1">
      <formula>#REF!=" ?"</formula>
    </cfRule>
  </conditionalFormatting>
  <conditionalFormatting sqref="G6">
    <cfRule type="expression" dxfId="3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21</vt:i4>
      </vt:variant>
      <vt:variant>
        <vt:lpstr>Pojmenované oblasti</vt:lpstr>
      </vt:variant>
      <vt:variant>
        <vt:i4>66</vt:i4>
      </vt:variant>
    </vt:vector>
  </HeadingPairs>
  <TitlesOfParts>
    <vt:vector size="87" baseType="lpstr">
      <vt:lpstr>Obsah</vt:lpstr>
      <vt:lpstr>B1.1</vt:lpstr>
      <vt:lpstr>B1.2</vt:lpstr>
      <vt:lpstr>B1.3</vt:lpstr>
      <vt:lpstr>B1.4</vt:lpstr>
      <vt:lpstr>B1.5</vt:lpstr>
      <vt:lpstr>B1.6</vt:lpstr>
      <vt:lpstr>B1.7</vt:lpstr>
      <vt:lpstr>B1.8</vt:lpstr>
      <vt:lpstr>B1.9</vt:lpstr>
      <vt:lpstr>B1.10</vt:lpstr>
      <vt:lpstr>B1.11</vt:lpstr>
      <vt:lpstr>B1.12</vt:lpstr>
      <vt:lpstr>B1.13</vt:lpstr>
      <vt:lpstr>B1.14</vt:lpstr>
      <vt:lpstr>GB1</vt:lpstr>
      <vt:lpstr>GB2</vt:lpstr>
      <vt:lpstr>GB3</vt:lpstr>
      <vt:lpstr>GB4</vt:lpstr>
      <vt:lpstr>GB5</vt:lpstr>
      <vt:lpstr>GB6</vt:lpstr>
      <vt:lpstr>B1.3!data_2</vt:lpstr>
      <vt:lpstr>'GB1'!data_20</vt:lpstr>
      <vt:lpstr>'GB2'!data_20</vt:lpstr>
      <vt:lpstr>'GB3'!data_20</vt:lpstr>
      <vt:lpstr>'GB4'!data_20</vt:lpstr>
      <vt:lpstr>'GB5'!data_20</vt:lpstr>
      <vt:lpstr>'GB6'!data_20</vt:lpstr>
      <vt:lpstr>B1.1!Datova_oblast</vt:lpstr>
      <vt:lpstr>B1.10!Datova_oblast</vt:lpstr>
      <vt:lpstr>B1.11!Datova_oblast</vt:lpstr>
      <vt:lpstr>B1.12!Datova_oblast</vt:lpstr>
      <vt:lpstr>B1.13!Datova_oblast</vt:lpstr>
      <vt:lpstr>B1.14!Datova_oblast</vt:lpstr>
      <vt:lpstr>B1.2!Datova_oblast</vt:lpstr>
      <vt:lpstr>B1.3!Datova_oblast</vt:lpstr>
      <vt:lpstr>B1.4!Datova_oblast</vt:lpstr>
      <vt:lpstr>B1.5!Datova_oblast</vt:lpstr>
      <vt:lpstr>B1.6!Datova_oblast</vt:lpstr>
      <vt:lpstr>B1.7!Datova_oblast</vt:lpstr>
      <vt:lpstr>B1.8!Datova_oblast</vt:lpstr>
      <vt:lpstr>B1.9!Datova_oblast</vt:lpstr>
      <vt:lpstr>'GB1'!Datova_oblast</vt:lpstr>
      <vt:lpstr>'GB2'!Datova_oblast</vt:lpstr>
      <vt:lpstr>'GB3'!Datova_oblast</vt:lpstr>
      <vt:lpstr>'GB4'!Datova_oblast</vt:lpstr>
      <vt:lpstr>'GB5'!Datova_oblast</vt:lpstr>
      <vt:lpstr>'GB6'!Datova_oblast</vt:lpstr>
      <vt:lpstr>B1.1!Novy_rok</vt:lpstr>
      <vt:lpstr>B1.10!Novy_rok</vt:lpstr>
      <vt:lpstr>B1.11!Novy_rok</vt:lpstr>
      <vt:lpstr>B1.12!Novy_rok</vt:lpstr>
      <vt:lpstr>B1.13!Novy_rok</vt:lpstr>
      <vt:lpstr>B1.14!Novy_rok</vt:lpstr>
      <vt:lpstr>B1.2!Novy_rok</vt:lpstr>
      <vt:lpstr>B1.3!Novy_rok</vt:lpstr>
      <vt:lpstr>B1.4!Novy_rok</vt:lpstr>
      <vt:lpstr>B1.5!Novy_rok</vt:lpstr>
      <vt:lpstr>B1.6!Novy_rok</vt:lpstr>
      <vt:lpstr>B1.7!Novy_rok</vt:lpstr>
      <vt:lpstr>'GB1'!Novy_rok</vt:lpstr>
      <vt:lpstr>'GB2'!Novy_rok</vt:lpstr>
      <vt:lpstr>'GB3'!Novy_rok</vt:lpstr>
      <vt:lpstr>'GB4'!Novy_rok</vt:lpstr>
      <vt:lpstr>'GB5'!Novy_rok</vt:lpstr>
      <vt:lpstr>'GB6'!Novy_rok</vt:lpstr>
      <vt:lpstr>B1.1!Oblast_tisku</vt:lpstr>
      <vt:lpstr>B1.10!Oblast_tisku</vt:lpstr>
      <vt:lpstr>B1.11!Oblast_tisku</vt:lpstr>
      <vt:lpstr>B1.12!Oblast_tisku</vt:lpstr>
      <vt:lpstr>B1.13!Oblast_tisku</vt:lpstr>
      <vt:lpstr>B1.14!Oblast_tisku</vt:lpstr>
      <vt:lpstr>B1.2!Oblast_tisku</vt:lpstr>
      <vt:lpstr>B1.3!Oblast_tisku</vt:lpstr>
      <vt:lpstr>B1.4!Oblast_tisku</vt:lpstr>
      <vt:lpstr>B1.5!Oblast_tisku</vt:lpstr>
      <vt:lpstr>B1.6!Oblast_tisku</vt:lpstr>
      <vt:lpstr>B1.7!Oblast_tisku</vt:lpstr>
      <vt:lpstr>B1.8!Oblast_tisku</vt:lpstr>
      <vt:lpstr>B1.9!Oblast_tisku</vt:lpstr>
      <vt:lpstr>'GB1'!Oblast_tisku</vt:lpstr>
      <vt:lpstr>'GB2'!Oblast_tisku</vt:lpstr>
      <vt:lpstr>'GB3'!Oblast_tisku</vt:lpstr>
      <vt:lpstr>'GB4'!Oblast_tisku</vt:lpstr>
      <vt:lpstr>'GB5'!Oblast_tisku</vt:lpstr>
      <vt:lpstr>'GB6'!Oblast_tisku</vt:lpstr>
      <vt:lpstr>Obsah!Oblast_tisku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Palyzová Šárka</cp:lastModifiedBy>
  <cp:lastPrinted>2020-08-10T09:28:23Z</cp:lastPrinted>
  <dcterms:created xsi:type="dcterms:W3CDTF">2000-10-16T14:33:05Z</dcterms:created>
  <dcterms:modified xsi:type="dcterms:W3CDTF">2023-10-17T09:21:49Z</dcterms:modified>
</cp:coreProperties>
</file>