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Vývojová ročenka 2021\Vývojová ročenka 2021 web\"/>
    </mc:Choice>
  </mc:AlternateContent>
  <xr:revisionPtr revIDLastSave="0" documentId="13_ncr:1_{A9835301-40AA-4E23-B71A-179129B2BE8F}" xr6:coauthVersionLast="47" xr6:coauthVersionMax="47" xr10:uidLastSave="{00000000-0000-0000-0000-000000000000}"/>
  <bookViews>
    <workbookView xWindow="3285" yWindow="2445" windowWidth="21600" windowHeight="11385" tabRatio="645" xr2:uid="{00000000-000D-0000-FFFF-FFFF00000000}"/>
  </bookViews>
  <sheets>
    <sheet name="Obsah" sheetId="1" r:id="rId1"/>
    <sheet name="B2.1" sheetId="3" r:id="rId2"/>
    <sheet name="B2.2" sheetId="4" r:id="rId3"/>
    <sheet name="B2.3" sheetId="5" r:id="rId4"/>
    <sheet name="B2.4" sheetId="6" state="hidden" r:id="rId5"/>
    <sheet name="B2.5" sheetId="28" r:id="rId6"/>
    <sheet name="B2.6" sheetId="7" r:id="rId7"/>
    <sheet name="B2.7" sheetId="8" r:id="rId8"/>
    <sheet name="GB1" sheetId="29" r:id="rId9"/>
    <sheet name="GB2" sheetId="33" r:id="rId10"/>
    <sheet name="GB3" sheetId="34" r:id="rId11"/>
    <sheet name="GB4" sheetId="35" r:id="rId12"/>
  </sheets>
  <definedNames>
    <definedName name="data_1">'B2.1'!$J$16:$U$41</definedName>
    <definedName name="data_10">#REF!</definedName>
    <definedName name="data_11">'B2.6'!$J$13:$U$15</definedName>
    <definedName name="data_12" localSheetId="8">'GB1'!$J$25:$T$32</definedName>
    <definedName name="data_12" localSheetId="9">'GB2'!$J$25:$T$29</definedName>
    <definedName name="data_12" localSheetId="10">'GB3'!$L$25:$S$25</definedName>
    <definedName name="data_12" localSheetId="11">'GB4'!$J$25:$U$29</definedName>
    <definedName name="data_12">'B2.7'!$J$14:$U$18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#REF!</definedName>
    <definedName name="data_2">'B2.2'!$J$13:$U$37</definedName>
    <definedName name="data_20">#REF!</definedName>
    <definedName name="data_21">#REF!</definedName>
    <definedName name="data_22">#REF!</definedName>
    <definedName name="data_23">#REF!</definedName>
    <definedName name="data_24">#REF!</definedName>
    <definedName name="data_25">#REF!</definedName>
    <definedName name="data_26">#REF!</definedName>
    <definedName name="data_27">#REF!</definedName>
    <definedName name="data_3">'B2.3'!$J$13:$U$23</definedName>
    <definedName name="data_4">'B2.4'!$J$14:$U$22</definedName>
    <definedName name="data_5">'B2.5'!$S$13:$X$23</definedName>
    <definedName name="data_6">#REF!</definedName>
    <definedName name="data_7">#REF!</definedName>
    <definedName name="data_8">#REF!</definedName>
    <definedName name="data_9">#REF!</definedName>
    <definedName name="Datova_oblast" localSheetId="1">'B2.1'!$J$13:$T$21</definedName>
    <definedName name="Datova_oblast" localSheetId="2">'B2.2'!$J$12:$T$18</definedName>
    <definedName name="Datova_oblast" localSheetId="3">'B2.3'!$J$12:$T$22</definedName>
    <definedName name="Datova_oblast" localSheetId="4">'B2.4'!$J$12:$T$40</definedName>
    <definedName name="Datova_oblast" localSheetId="5">'B2.5'!$J$12:$K$15</definedName>
    <definedName name="Datova_oblast" localSheetId="6">'B2.6'!$J$12:$T$14</definedName>
    <definedName name="Datova_oblast" localSheetId="7">'B2.7'!$J$12:$T$21</definedName>
    <definedName name="Datova_oblast" localSheetId="8">'GB1'!$I$23:$P$35</definedName>
    <definedName name="Datova_oblast" localSheetId="9">'GB2'!$I$23:$P$32</definedName>
    <definedName name="Datova_oblast" localSheetId="10">'GB3'!$J$23:$R$27</definedName>
    <definedName name="Datova_oblast" localSheetId="11">'GB4'!$I$23:$T$52</definedName>
    <definedName name="_xlnm.Print_Titles" localSheetId="0">Obsah!$3:$5</definedName>
    <definedName name="Novy_rok" localSheetId="1">'B2.1'!$U$16:$U$41</definedName>
    <definedName name="Novy_rok" localSheetId="2">'B2.2'!$U$13:$U$37</definedName>
    <definedName name="Novy_rok" localSheetId="3">'B2.3'!$U$13:$U$23</definedName>
    <definedName name="Novy_rok" localSheetId="4">'B2.4'!$U$14:$U$22</definedName>
    <definedName name="Novy_rok" localSheetId="5">'B2.5'!$X$13:$X$23</definedName>
    <definedName name="Novy_rok" localSheetId="6">'B2.6'!$U$13:$U$15</definedName>
    <definedName name="Novy_rok" localSheetId="7">'B2.7'!$U$14:$U$18</definedName>
    <definedName name="Novy_rok" localSheetId="8">'GB1'!$T$25:$T$32</definedName>
    <definedName name="Novy_rok" localSheetId="9">'GB2'!$T$25:$T$29</definedName>
    <definedName name="Novy_rok" localSheetId="10">'GB3'!$S$25:$S$25</definedName>
    <definedName name="Novy_rok" localSheetId="11">'GB4'!$U$25:$U$29</definedName>
    <definedName name="_xlnm.Print_Area" localSheetId="1">'B2.1'!$D$4:$T$42</definedName>
    <definedName name="_xlnm.Print_Area" localSheetId="2">'B2.2'!$D$4:$T$19</definedName>
    <definedName name="_xlnm.Print_Area" localSheetId="3">'B2.3'!$D$4:$T$23</definedName>
    <definedName name="_xlnm.Print_Area" localSheetId="4">'B2.4'!$D$4:$T$43</definedName>
    <definedName name="_xlnm.Print_Area" localSheetId="5">'B2.5'!$D$4:$K$18</definedName>
    <definedName name="_xlnm.Print_Area" localSheetId="6">'B2.6'!$D$4:$T$16</definedName>
    <definedName name="_xlnm.Print_Area" localSheetId="7">'B2.7'!$D$4:$T$23</definedName>
    <definedName name="_xlnm.Print_Area" localSheetId="8">'GB1'!$D$4:$P$36</definedName>
    <definedName name="_xlnm.Print_Area" localSheetId="9">'GB2'!$D$4:$P$33</definedName>
    <definedName name="_xlnm.Print_Area" localSheetId="10">'GB3'!$D$4:$R$27</definedName>
    <definedName name="_xlnm.Print_Area" localSheetId="11">'GB4'!$D$4:$T$55</definedName>
    <definedName name="_xlnm.Print_Area" localSheetId="0">Obsah!$D$3:$H$26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0" i="35" l="1"/>
  <c r="S18" i="35"/>
  <c r="S14" i="35"/>
  <c r="S13" i="35"/>
  <c r="S12" i="35"/>
  <c r="S18" i="8"/>
  <c r="S19" i="35" s="1"/>
  <c r="S17" i="8"/>
  <c r="S31" i="6" l="1"/>
  <c r="S35" i="6" s="1"/>
  <c r="S25" i="6"/>
  <c r="S29" i="6" s="1"/>
  <c r="S19" i="6"/>
  <c r="S22" i="6" s="1"/>
  <c r="S15" i="6"/>
  <c r="S14" i="6"/>
  <c r="S13" i="6" l="1"/>
  <c r="S38" i="6" s="1"/>
  <c r="S23" i="6"/>
  <c r="S28" i="6"/>
  <c r="S34" i="6"/>
  <c r="S40" i="6" l="1"/>
  <c r="S17" i="6"/>
  <c r="S16" i="6"/>
  <c r="R20" i="35"/>
  <c r="R18" i="35"/>
  <c r="R14" i="35"/>
  <c r="R13" i="35"/>
  <c r="R12" i="35"/>
  <c r="R18" i="8"/>
  <c r="R19" i="35" s="1"/>
  <c r="R17" i="8"/>
  <c r="R31" i="6"/>
  <c r="R35" i="6" s="1"/>
  <c r="R25" i="6"/>
  <c r="R29" i="6" s="1"/>
  <c r="R19" i="6"/>
  <c r="R22" i="6" s="1"/>
  <c r="R15" i="6"/>
  <c r="R14" i="6"/>
  <c r="R34" i="6" l="1"/>
  <c r="R23" i="6"/>
  <c r="R13" i="6"/>
  <c r="R40" i="6" s="1"/>
  <c r="R17" i="6"/>
  <c r="R28" i="6"/>
  <c r="R38" i="6"/>
  <c r="R16" i="6"/>
  <c r="J20" i="35" l="1"/>
  <c r="K20" i="35"/>
  <c r="L20" i="35"/>
  <c r="M20" i="35"/>
  <c r="N20" i="35"/>
  <c r="O20" i="35"/>
  <c r="P20" i="35"/>
  <c r="Q20" i="35"/>
  <c r="T20" i="35"/>
  <c r="J18" i="35"/>
  <c r="K18" i="35"/>
  <c r="L18" i="35"/>
  <c r="M18" i="35"/>
  <c r="N18" i="35"/>
  <c r="O18" i="35"/>
  <c r="P18" i="35"/>
  <c r="Q18" i="35"/>
  <c r="T18" i="35"/>
  <c r="J14" i="35"/>
  <c r="K14" i="35"/>
  <c r="L14" i="35"/>
  <c r="M14" i="35"/>
  <c r="N14" i="35"/>
  <c r="O14" i="35"/>
  <c r="P14" i="35"/>
  <c r="Q14" i="35"/>
  <c r="T14" i="35"/>
  <c r="J12" i="35"/>
  <c r="K12" i="35"/>
  <c r="L12" i="35"/>
  <c r="M12" i="35"/>
  <c r="N12" i="35"/>
  <c r="O12" i="35"/>
  <c r="P12" i="35"/>
  <c r="Q12" i="35"/>
  <c r="T12" i="35"/>
  <c r="Q14" i="6" l="1"/>
  <c r="Q15" i="6"/>
  <c r="Q18" i="8" l="1"/>
  <c r="Q19" i="35" s="1"/>
  <c r="Q17" i="8"/>
  <c r="Q13" i="35" s="1"/>
  <c r="Q31" i="6" l="1"/>
  <c r="Q35" i="6" s="1"/>
  <c r="Q25" i="6"/>
  <c r="Q28" i="6" s="1"/>
  <c r="Q19" i="6"/>
  <c r="Q23" i="6" s="1"/>
  <c r="Q29" i="6" l="1"/>
  <c r="Q13" i="6"/>
  <c r="Q22" i="6"/>
  <c r="Q34" i="6"/>
  <c r="P18" i="8"/>
  <c r="P19" i="35" s="1"/>
  <c r="P17" i="8"/>
  <c r="P13" i="35" s="1"/>
  <c r="P31" i="6"/>
  <c r="P34" i="6" s="1"/>
  <c r="P25" i="6"/>
  <c r="P29" i="6" s="1"/>
  <c r="P19" i="6"/>
  <c r="P22" i="6" s="1"/>
  <c r="P15" i="6"/>
  <c r="P14" i="6"/>
  <c r="Q40" i="6" l="1"/>
  <c r="Q38" i="6"/>
  <c r="Q17" i="6"/>
  <c r="Q16" i="6"/>
  <c r="P28" i="6"/>
  <c r="P23" i="6"/>
  <c r="P35" i="6"/>
  <c r="P13" i="6"/>
  <c r="O18" i="8"/>
  <c r="O19" i="35" s="1"/>
  <c r="O17" i="8"/>
  <c r="O13" i="35" s="1"/>
  <c r="O31" i="6"/>
  <c r="O34" i="6" s="1"/>
  <c r="O35" i="6"/>
  <c r="O25" i="6"/>
  <c r="O29" i="6" s="1"/>
  <c r="O19" i="6"/>
  <c r="O23" i="6" s="1"/>
  <c r="O15" i="6"/>
  <c r="O14" i="6"/>
  <c r="J17" i="8"/>
  <c r="J13" i="35" s="1"/>
  <c r="K17" i="8"/>
  <c r="K13" i="35" s="1"/>
  <c r="L17" i="8"/>
  <c r="L13" i="35" s="1"/>
  <c r="M17" i="8"/>
  <c r="M13" i="35" s="1"/>
  <c r="N17" i="8"/>
  <c r="N13" i="35" s="1"/>
  <c r="T17" i="8"/>
  <c r="T13" i="35" s="1"/>
  <c r="J18" i="8"/>
  <c r="J19" i="35" s="1"/>
  <c r="K18" i="8"/>
  <c r="K19" i="35" s="1"/>
  <c r="L18" i="8"/>
  <c r="L19" i="35" s="1"/>
  <c r="M18" i="8"/>
  <c r="M19" i="35" s="1"/>
  <c r="N18" i="8"/>
  <c r="N19" i="35" s="1"/>
  <c r="T18" i="8"/>
  <c r="T19" i="35" s="1"/>
  <c r="K13" i="6"/>
  <c r="K40" i="6" s="1"/>
  <c r="J14" i="6"/>
  <c r="K14" i="6"/>
  <c r="K16" i="6" s="1"/>
  <c r="L14" i="6"/>
  <c r="M14" i="6"/>
  <c r="N14" i="6"/>
  <c r="T14" i="6"/>
  <c r="J15" i="6"/>
  <c r="K15" i="6"/>
  <c r="K17" i="6" s="1"/>
  <c r="L15" i="6"/>
  <c r="M15" i="6"/>
  <c r="N15" i="6"/>
  <c r="T15" i="6"/>
  <c r="J19" i="6"/>
  <c r="J23" i="6" s="1"/>
  <c r="L19" i="6"/>
  <c r="L22" i="6" s="1"/>
  <c r="M19" i="6"/>
  <c r="M22" i="6" s="1"/>
  <c r="N19" i="6"/>
  <c r="N22" i="6" s="1"/>
  <c r="T19" i="6"/>
  <c r="T23" i="6" s="1"/>
  <c r="J22" i="6"/>
  <c r="K22" i="6"/>
  <c r="K23" i="6"/>
  <c r="J25" i="6"/>
  <c r="J28" i="6" s="1"/>
  <c r="M25" i="6"/>
  <c r="M28" i="6" s="1"/>
  <c r="N25" i="6"/>
  <c r="N29" i="6" s="1"/>
  <c r="T25" i="6"/>
  <c r="T29" i="6" s="1"/>
  <c r="K28" i="6"/>
  <c r="L28" i="6"/>
  <c r="K29" i="6"/>
  <c r="L29" i="6"/>
  <c r="J31" i="6"/>
  <c r="J34" i="6" s="1"/>
  <c r="M31" i="6"/>
  <c r="M35" i="6" s="1"/>
  <c r="N31" i="6"/>
  <c r="N34" i="6" s="1"/>
  <c r="T31" i="6"/>
  <c r="T34" i="6" s="1"/>
  <c r="K34" i="6"/>
  <c r="L34" i="6"/>
  <c r="K35" i="6"/>
  <c r="L35" i="6"/>
  <c r="K38" i="6"/>
  <c r="F9" i="1"/>
  <c r="F11" i="1"/>
  <c r="F13" i="1"/>
  <c r="F15" i="1"/>
  <c r="F17" i="1"/>
  <c r="F19" i="1"/>
  <c r="F21" i="1"/>
  <c r="F23" i="1"/>
  <c r="F25" i="1"/>
  <c r="F27" i="1"/>
  <c r="F29" i="1"/>
  <c r="J35" i="6" l="1"/>
  <c r="N35" i="6"/>
  <c r="N28" i="6"/>
  <c r="M34" i="6"/>
  <c r="O28" i="6"/>
  <c r="T22" i="6"/>
  <c r="M23" i="6"/>
  <c r="M13" i="6"/>
  <c r="M17" i="6" s="1"/>
  <c r="O13" i="6"/>
  <c r="J29" i="6"/>
  <c r="T28" i="6"/>
  <c r="M29" i="6"/>
  <c r="P38" i="6"/>
  <c r="P40" i="6"/>
  <c r="P17" i="6"/>
  <c r="P16" i="6"/>
  <c r="L13" i="6"/>
  <c r="L23" i="6"/>
  <c r="J13" i="6"/>
  <c r="N13" i="6"/>
  <c r="O40" i="6"/>
  <c r="T13" i="6"/>
  <c r="T35" i="6"/>
  <c r="N23" i="6"/>
  <c r="O22" i="6"/>
  <c r="M38" i="6" l="1"/>
  <c r="M40" i="6"/>
  <c r="M16" i="6"/>
  <c r="O38" i="6"/>
  <c r="O16" i="6"/>
  <c r="O17" i="6"/>
  <c r="T16" i="6"/>
  <c r="T40" i="6"/>
  <c r="T38" i="6"/>
  <c r="N16" i="6"/>
  <c r="N40" i="6"/>
  <c r="N17" i="6"/>
  <c r="N38" i="6"/>
  <c r="J38" i="6"/>
  <c r="J16" i="6"/>
  <c r="J40" i="6"/>
  <c r="J17" i="6"/>
  <c r="L40" i="6"/>
  <c r="L38" i="6"/>
  <c r="L16" i="6"/>
  <c r="L17" i="6"/>
  <c r="T17" i="6"/>
</calcChain>
</file>

<file path=xl/sharedStrings.xml><?xml version="1.0" encoding="utf-8"?>
<sst xmlns="http://schemas.openxmlformats.org/spreadsheetml/2006/main" count="274" uniqueCount="148">
  <si>
    <t>2)</t>
  </si>
  <si>
    <t>Tab. B2.1:</t>
  </si>
  <si>
    <t>Tab. B2.3:</t>
  </si>
  <si>
    <t>Tab. B2.4:</t>
  </si>
  <si>
    <t>Tab. B2.5:</t>
  </si>
  <si>
    <t xml:space="preserve"> neinvestiční </t>
  </si>
  <si>
    <t xml:space="preserve"> investiční</t>
  </si>
  <si>
    <t xml:space="preserve"> investiční </t>
  </si>
  <si>
    <t>Výdaje na regionální školství z rozpočtu kapitoly 700-Obce a DSO, KÚ</t>
  </si>
  <si>
    <t>Podíl výdajů na RgŠ na celkových výdajích</t>
  </si>
  <si>
    <t>HDP v běžných cenách v mld. Kč</t>
  </si>
  <si>
    <t>Výdaje na RgŠ v % HDP</t>
  </si>
  <si>
    <t>Tab. B2.6:</t>
  </si>
  <si>
    <t>hod/týdně</t>
  </si>
  <si>
    <t>MŠ včetně speciálních</t>
  </si>
  <si>
    <t>20–22</t>
  </si>
  <si>
    <t>Tab. B2.7:</t>
  </si>
  <si>
    <t xml:space="preserve"> </t>
  </si>
  <si>
    <t>1)</t>
  </si>
  <si>
    <t>Zřizovatel</t>
  </si>
  <si>
    <t>v tis. Kč</t>
  </si>
  <si>
    <t xml:space="preserve"> neinvestiční výdaje</t>
  </si>
  <si>
    <t xml:space="preserve"> investiční výdaje</t>
  </si>
  <si>
    <t>v %</t>
  </si>
  <si>
    <t>Zaměstnanci celkem</t>
  </si>
  <si>
    <t>z toho učitelé</t>
  </si>
  <si>
    <t>Nominální mzda (v běžných cenách)</t>
  </si>
  <si>
    <t>Index spotřebitelských cen a meziroční inflace</t>
  </si>
  <si>
    <t/>
  </si>
  <si>
    <t>Komentáře:</t>
  </si>
  <si>
    <t>Celkem</t>
  </si>
  <si>
    <t>v tom</t>
  </si>
  <si>
    <t>Tabulka 1</t>
  </si>
  <si>
    <t>Tabulka 2</t>
  </si>
  <si>
    <t>Tabulka 3</t>
  </si>
  <si>
    <t>Tabulka 4</t>
  </si>
  <si>
    <t>Tabulka 5</t>
  </si>
  <si>
    <t>Tabulka 6</t>
  </si>
  <si>
    <t>Tabulka 7</t>
  </si>
  <si>
    <t>Tab. B2.2:</t>
  </si>
  <si>
    <t>Zdroje dat jsou uvedeny v zápatí jednotlivých tabulek</t>
  </si>
  <si>
    <t>B2 Vývoj školství na regionální úrovni</t>
  </si>
  <si>
    <t xml:space="preserve">Regionální školství – týdenní rozsah hodin přímé pedagogické činnosti </t>
  </si>
  <si>
    <t xml:space="preserve">Regionální školství – přepočtené počty zaměstnanců </t>
  </si>
  <si>
    <t xml:space="preserve">Regionální školství – průměrné měsíční mzdy </t>
  </si>
  <si>
    <r>
      <t>Výdaje na regionální školství z rozpočtů kapitoly 333-MŠMT; kapitoly 700-Obce a DSO, KÚ</t>
    </r>
    <r>
      <rPr>
        <b/>
        <vertAlign val="superscript"/>
        <sz val="10"/>
        <rFont val="Arial Narrow"/>
        <family val="2"/>
      </rPr>
      <t>1)</t>
    </r>
  </si>
  <si>
    <t xml:space="preserve">Regionální školství – výdaje v běžných cenách </t>
  </si>
  <si>
    <t>Výdaje na regionální školství z rozpočtu kapitoly 333-MŠMT</t>
  </si>
  <si>
    <r>
      <t>Transfery z kapitoly 333-MŠMT do místních rozpočtů</t>
    </r>
    <r>
      <rPr>
        <b/>
        <vertAlign val="superscript"/>
        <sz val="10"/>
        <rFont val="Arial Narrow"/>
        <family val="2"/>
        <charset val="238"/>
      </rPr>
      <t>1)</t>
    </r>
  </si>
  <si>
    <t>Podíl výdajů na regionální školství na celkových výdajích na školství z rozpočtu MŠMT; Obce a DSO, KÚ a podíl na HDP</t>
  </si>
  <si>
    <t>SŠ včetně speciálních, konzervatoře a VOŠ</t>
  </si>
  <si>
    <t>ZŠ včetně speciálních škol – 1. stupeň</t>
  </si>
  <si>
    <t>ZŠ včetně speciálních škol – 2. stupeň a nižší ročníky víceletých G</t>
  </si>
  <si>
    <t>Včetně vedoucích zaměstnanců.</t>
  </si>
  <si>
    <r>
      <t>z toho učitelé</t>
    </r>
    <r>
      <rPr>
        <vertAlign val="superscript"/>
        <sz val="10"/>
        <rFont val="Arial Narrow"/>
        <family val="2"/>
        <charset val="238"/>
      </rPr>
      <t>1)</t>
    </r>
  </si>
  <si>
    <t>Všichni zřizovatelé (bez jiných resortů)</t>
  </si>
  <si>
    <t xml:space="preserve"> MŠMT</t>
  </si>
  <si>
    <t xml:space="preserve"> obec</t>
  </si>
  <si>
    <t xml:space="preserve"> kraj</t>
  </si>
  <si>
    <t xml:space="preserve"> jiný resort</t>
  </si>
  <si>
    <t xml:space="preserve"> veřejný</t>
  </si>
  <si>
    <t xml:space="preserve"> církev</t>
  </si>
  <si>
    <t xml:space="preserve">1) </t>
  </si>
  <si>
    <t xml:space="preserve">2) </t>
  </si>
  <si>
    <t>Školy</t>
  </si>
  <si>
    <t>Děti/žáci/studenti</t>
  </si>
  <si>
    <t>Nejvyšší dosažené vzdělání</t>
  </si>
  <si>
    <t>Věk</t>
  </si>
  <si>
    <t>Meziroční inflace</t>
  </si>
  <si>
    <t>Střední a střední vzdělání s výučním listem</t>
  </si>
  <si>
    <t>Střední vzdělání s maturitní zkouškou</t>
  </si>
  <si>
    <t>Vyšší odborné vzdělání</t>
  </si>
  <si>
    <t>Z toho dívky/ženy</t>
  </si>
  <si>
    <t>NV č. 153/1999 Sb., kterým se mění NV č. 68/1997 Sb., kterou se stanoví míra vyučovací povinnosti učitelů a míra povinnosti výchovné práce ostatních pedagogických pracovníků ve školství, a NV č. 400/2002 Sb., kterým se mění NV č. 68/1997 Sb., ve znění NV č. 153/99 Sb.</t>
  </si>
  <si>
    <t>Graf 1</t>
  </si>
  <si>
    <t>Graf 2</t>
  </si>
  <si>
    <t>Graf 3</t>
  </si>
  <si>
    <t>Graf 4</t>
  </si>
  <si>
    <t>Obrazová příloha</t>
  </si>
  <si>
    <t>Obr. B1:</t>
  </si>
  <si>
    <t>Obr. B2:</t>
  </si>
  <si>
    <t>Obr. B3:</t>
  </si>
  <si>
    <t>Obr. B4:</t>
  </si>
  <si>
    <t>veřejný</t>
  </si>
  <si>
    <t>církev</t>
  </si>
  <si>
    <t>Učitelé včetně vedoucích zaměstnanců.</t>
  </si>
  <si>
    <t>Pracovníci</t>
  </si>
  <si>
    <t xml:space="preserve">nominální mzdy </t>
  </si>
  <si>
    <t>reálné mzdy</t>
  </si>
  <si>
    <t xml:space="preserve">počty </t>
  </si>
  <si>
    <t>Učitelé</t>
  </si>
  <si>
    <t>nominální mzdy</t>
  </si>
  <si>
    <t xml:space="preserve">reálné mzdy </t>
  </si>
  <si>
    <t>Regionální školství – všichni zřizovatelé – přepočtené počty zaměstnanců a učitelů,</t>
  </si>
  <si>
    <t>Výdaje (za část 31–32–vzdělávání) neobsahují finanční prostředky určené na mezinárodní spolupráci (paragraf RS 3291).</t>
  </si>
  <si>
    <t>2011/12</t>
  </si>
  <si>
    <t>Učitelé MŠ, ZŠ, SŠ, konzervatoří, VOŠ a škol pro žáky se SVP – struktura</t>
  </si>
  <si>
    <t>Obsah</t>
  </si>
  <si>
    <t>Zdroj: databáze MŠMT</t>
  </si>
  <si>
    <t>Zdroj: databáze MŠMT, ČSÚ</t>
  </si>
  <si>
    <t>2012/13</t>
  </si>
  <si>
    <t>2013/14</t>
  </si>
  <si>
    <r>
      <t>2004</t>
    </r>
    <r>
      <rPr>
        <b/>
        <vertAlign val="superscript"/>
        <sz val="10"/>
        <rFont val="Arial Narrow"/>
        <family val="2"/>
        <charset val="238"/>
      </rPr>
      <t>1)</t>
    </r>
  </si>
  <si>
    <t>privátní sektor</t>
  </si>
  <si>
    <t xml:space="preserve">Od roku 2004 celkové výdaje kapitoly 333-MŠMT a kapitoly 700-Obce a DSO; KÚ. Nejsou zahrnuty výdaje Ministerstva obrany. </t>
  </si>
  <si>
    <t>2014/15</t>
  </si>
  <si>
    <t>2015/16</t>
  </si>
  <si>
    <t>2016/17</t>
  </si>
  <si>
    <t>Index spotřebitelských cen
(rok 2015 = 100)</t>
  </si>
  <si>
    <r>
      <t>Celkem</t>
    </r>
    <r>
      <rPr>
        <b/>
        <vertAlign val="superscript"/>
        <sz val="10"/>
        <rFont val="Arial Narrow"/>
        <family val="2"/>
        <charset val="238"/>
      </rPr>
      <t>1)</t>
    </r>
  </si>
  <si>
    <t>Průměrná reálná měsíční mzda ve stálých cenách roku 2015.</t>
  </si>
  <si>
    <t>2017/18</t>
  </si>
  <si>
    <t>Reálná mzda  (ve stálých cenách roku 2015)</t>
  </si>
  <si>
    <t>Vysokoškolské – bakalářské</t>
  </si>
  <si>
    <t>Vysokoškolské – magisterské</t>
  </si>
  <si>
    <t>Vysokoškolské – doktorské</t>
  </si>
  <si>
    <t>Učitelé (bez ředitelů a zástupců ředitele/řídících pracovníků)</t>
  </si>
  <si>
    <t>do 24 let</t>
  </si>
  <si>
    <t>25–29 let</t>
  </si>
  <si>
    <t>30–34 let</t>
  </si>
  <si>
    <t>35–39 let</t>
  </si>
  <si>
    <t>40–44 let</t>
  </si>
  <si>
    <t>45–49 let</t>
  </si>
  <si>
    <t>50–54 let</t>
  </si>
  <si>
    <t>55–59 let</t>
  </si>
  <si>
    <t>60–64 let</t>
  </si>
  <si>
    <t>65 a více let</t>
  </si>
  <si>
    <t>2018/19</t>
  </si>
  <si>
    <t>2019/20</t>
  </si>
  <si>
    <t>Zdroj: Státní závěrečný účet, ZÚ – kapitola 333-MŠMT; 700-Obce a DSO, KÚ; ČSÚ; monitor.statnipokladna.cz</t>
  </si>
  <si>
    <t>2020/21</t>
  </si>
  <si>
    <t xml:space="preserve">Regionální školství – školy, děti/žáci/studenti, dívky/ženy </t>
  </si>
  <si>
    <t xml:space="preserve"> neveřejný</t>
  </si>
  <si>
    <t>2021/22</t>
  </si>
  <si>
    <t>ve školním roce 2011/12 až 2021/22 – podle zřizovatele</t>
  </si>
  <si>
    <t>učitelů v letech 2011 až 2021 – podle nejvyššího dosaženého vzdělání</t>
  </si>
  <si>
    <t>učitelů v letech 2011 až 2021 – podle věku</t>
  </si>
  <si>
    <t>v letech 2011 až 2021</t>
  </si>
  <si>
    <r>
      <t>2004–2021</t>
    </r>
    <r>
      <rPr>
        <b/>
        <vertAlign val="superscript"/>
        <sz val="10"/>
        <rFont val="Arial Narrow"/>
        <family val="2"/>
        <charset val="238"/>
      </rPr>
      <t>2)</t>
    </r>
  </si>
  <si>
    <t>(míra vyučovací povinnosti) učitelů v letech 2004 až 2021</t>
  </si>
  <si>
    <t xml:space="preserve">Regionální školství – školy ve školním roce 2011/12 až 2021/22 – podle zřizovatele </t>
  </si>
  <si>
    <t>Regionální školství – děti/žáci/studenti ve školním roce 2011/12 až 2021/22 – podle zřizovatele</t>
  </si>
  <si>
    <t>Regionální školství – děti/žáci/studenti ve školním roce 2011/12 a 2021/22 – podle zřizovatele</t>
  </si>
  <si>
    <t>průměrné nominální a reálné mzdy v letech 2011 až 2021</t>
  </si>
  <si>
    <t>Počet právnických osob uskutečňujících činnost školy (ředitelství).</t>
  </si>
  <si>
    <r>
      <t>Výdaje na školství celkem</t>
    </r>
    <r>
      <rPr>
        <vertAlign val="superscript"/>
        <sz val="10"/>
        <rFont val="Arial Narrow"/>
        <family val="2"/>
        <charset val="238"/>
      </rPr>
      <t>2)</t>
    </r>
  </si>
  <si>
    <t>Zákon č. 563/2004 Sb., o pedagogických pracovnících a  o změně některých zákonů, a NV č. 273/2009 Sb., kterým se mění NV č. 75/2005 Sb., o stanovení rozsahu přímé vyučovací, přímé výchovné, přímé speciálně pedagogické a přímé pedagogicko-psychologické činnosti pedagogických pracovníků.</t>
  </si>
  <si>
    <t>Ekonomické ukazatele budou doplněny.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</si>
</sst>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0.0%"/>
    <numFmt numFmtId="165" formatCode="#,##0_ ;[Red]\-#,##0\ ;\–\ "/>
    <numFmt numFmtId="166" formatCode="0.0%\ ;[Red]\-0.0%\ ;\–\ "/>
    <numFmt numFmtId="167" formatCode="#,##0.0_ ;[Red]\-#,##0.0\ ;\–\ "/>
    <numFmt numFmtId="168" formatCode="#,##0\ &quot;Kč&quot;\ ;[Red]\-#,##0\ &quot;Kč&quot;\ ;\–\ "/>
    <numFmt numFmtId="169" formatCode="0.00%\ ;[Red]\-0.00%\ ;\–\ "/>
    <numFmt numFmtId="170" formatCode="0.0"/>
    <numFmt numFmtId="171" formatCode="#,##0.0"/>
  </numFmts>
  <fonts count="31" x14ac:knownFonts="1"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sz val="10"/>
      <color indexed="1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b/>
      <sz val="11"/>
      <color indexed="18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sz val="8"/>
      <color rgb="FF000000"/>
      <name val="Tahoma"/>
      <family val="2"/>
      <charset val="238"/>
    </font>
    <font>
      <sz val="10"/>
      <color rgb="FFFF0000"/>
      <name val="Arial Narrow"/>
      <family val="2"/>
      <charset val="238"/>
    </font>
    <font>
      <sz val="9"/>
      <name val="Arial Narrow"/>
      <family val="2"/>
    </font>
    <font>
      <b/>
      <sz val="9"/>
      <name val="Arial Narrow"/>
      <family val="2"/>
    </font>
    <font>
      <b/>
      <vertAlign val="superscript"/>
      <sz val="9"/>
      <name val="Arial Narrow"/>
      <family val="2"/>
    </font>
    <font>
      <i/>
      <sz val="9"/>
      <name val="Arial Narrow"/>
      <family val="2"/>
    </font>
    <font>
      <i/>
      <sz val="8"/>
      <name val="Arial Narrow"/>
      <family val="2"/>
    </font>
    <font>
      <i/>
      <vertAlign val="superscript"/>
      <sz val="8"/>
      <name val="Arial Narrow"/>
      <family val="2"/>
    </font>
    <font>
      <i/>
      <sz val="10"/>
      <color indexed="18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hair">
        <color indexed="61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1">
    <xf numFmtId="0" fontId="0" fillId="0" borderId="0" xfId="0"/>
    <xf numFmtId="0" fontId="1" fillId="2" borderId="0" xfId="0" applyFont="1" applyFill="1" applyAlignment="1" applyProtection="1">
      <alignment horizontal="right"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right"/>
      <protection hidden="1"/>
    </xf>
    <xf numFmtId="0" fontId="4" fillId="2" borderId="0" xfId="0" applyFont="1" applyFill="1" applyAlignment="1" applyProtection="1">
      <alignment horizontal="right" vertical="center"/>
      <protection hidden="1"/>
    </xf>
    <xf numFmtId="0" fontId="18" fillId="2" borderId="0" xfId="0" applyFont="1" applyFill="1" applyAlignment="1" applyProtection="1">
      <alignment horizontal="centerContinuous" vertical="center"/>
      <protection locked="0"/>
    </xf>
    <xf numFmtId="0" fontId="18" fillId="2" borderId="0" xfId="0" applyFont="1" applyFill="1" applyAlignment="1" applyProtection="1">
      <alignment horizontal="centerContinuous" vertical="center"/>
      <protection hidden="1"/>
    </xf>
    <xf numFmtId="0" fontId="4" fillId="2" borderId="0" xfId="0" applyFont="1" applyFill="1" applyAlignment="1" applyProtection="1">
      <alignment horizontal="centerContinuous" vertical="center"/>
      <protection hidden="1"/>
    </xf>
    <xf numFmtId="0" fontId="4" fillId="2" borderId="0" xfId="0" applyFont="1" applyFill="1" applyProtection="1">
      <protection hidden="1"/>
    </xf>
    <xf numFmtId="0" fontId="5" fillId="4" borderId="0" xfId="0" applyFont="1" applyFill="1" applyAlignment="1" applyProtection="1">
      <alignment horizontal="center" vertical="center"/>
      <protection hidden="1"/>
    </xf>
    <xf numFmtId="0" fontId="5" fillId="4" borderId="0" xfId="0" applyFont="1" applyFill="1" applyAlignment="1" applyProtection="1">
      <alignment vertical="center"/>
      <protection hidden="1"/>
    </xf>
    <xf numFmtId="0" fontId="7" fillId="4" borderId="0" xfId="0" applyFont="1" applyFill="1" applyAlignment="1" applyProtection="1">
      <alignment vertical="center"/>
      <protection hidden="1"/>
    </xf>
    <xf numFmtId="49" fontId="7" fillId="0" borderId="0" xfId="0" applyNumberFormat="1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hidden="1"/>
    </xf>
    <xf numFmtId="0" fontId="7" fillId="0" borderId="0" xfId="0" quotePrefix="1" applyFont="1" applyAlignment="1" applyProtection="1">
      <alignment vertical="top"/>
      <protection locked="0"/>
    </xf>
    <xf numFmtId="49" fontId="7" fillId="0" borderId="0" xfId="0" applyNumberFormat="1" applyFont="1" applyAlignment="1" applyProtection="1">
      <alignment vertical="top"/>
      <protection hidden="1"/>
    </xf>
    <xf numFmtId="0" fontId="9" fillId="4" borderId="0" xfId="0" applyFont="1" applyFill="1" applyAlignment="1" applyProtection="1">
      <alignment vertical="center"/>
      <protection hidden="1"/>
    </xf>
    <xf numFmtId="0" fontId="5" fillId="0" borderId="1" xfId="0" applyFont="1" applyBorder="1" applyAlignment="1" applyProtection="1">
      <alignment vertical="center"/>
      <protection locked="0"/>
    </xf>
    <xf numFmtId="49" fontId="5" fillId="0" borderId="1" xfId="0" applyNumberFormat="1" applyFont="1" applyBorder="1" applyAlignment="1" applyProtection="1">
      <alignment vertical="center"/>
      <protection hidden="1"/>
    </xf>
    <xf numFmtId="49" fontId="9" fillId="0" borderId="1" xfId="0" applyNumberFormat="1" applyFont="1" applyBorder="1" applyAlignment="1" applyProtection="1">
      <alignment vertical="center"/>
      <protection hidden="1"/>
    </xf>
    <xf numFmtId="49" fontId="10" fillId="0" borderId="1" xfId="0" applyNumberFormat="1" applyFont="1" applyBorder="1" applyAlignment="1" applyProtection="1">
      <alignment horizontal="right" vertical="center"/>
      <protection locked="0"/>
    </xf>
    <xf numFmtId="0" fontId="4" fillId="4" borderId="0" xfId="0" applyFont="1" applyFill="1" applyAlignment="1" applyProtection="1">
      <alignment horizontal="center" vertical="center"/>
      <protection hidden="1"/>
    </xf>
    <xf numFmtId="0" fontId="5" fillId="4" borderId="2" xfId="0" applyFont="1" applyFill="1" applyBorder="1" applyAlignment="1" applyProtection="1">
      <alignment vertical="center"/>
      <protection hidden="1"/>
    </xf>
    <xf numFmtId="0" fontId="5" fillId="4" borderId="3" xfId="0" applyFont="1" applyFill="1" applyBorder="1" applyAlignment="1" applyProtection="1">
      <alignment vertical="center"/>
      <protection hidden="1"/>
    </xf>
    <xf numFmtId="0" fontId="11" fillId="5" borderId="4" xfId="0" applyFont="1" applyFill="1" applyBorder="1" applyAlignment="1" applyProtection="1">
      <alignment horizontal="center" vertical="top"/>
      <protection locked="0"/>
    </xf>
    <xf numFmtId="0" fontId="11" fillId="5" borderId="5" xfId="0" applyFont="1" applyFill="1" applyBorder="1" applyAlignment="1" applyProtection="1">
      <alignment horizontal="center" vertical="top"/>
      <protection locked="0"/>
    </xf>
    <xf numFmtId="0" fontId="5" fillId="4" borderId="2" xfId="0" applyFont="1" applyFill="1" applyBorder="1" applyAlignment="1" applyProtection="1">
      <alignment vertical="center"/>
      <protection locked="0"/>
    </xf>
    <xf numFmtId="49" fontId="5" fillId="5" borderId="7" xfId="0" applyNumberFormat="1" applyFont="1" applyFill="1" applyBorder="1" applyAlignment="1" applyProtection="1">
      <alignment vertical="center"/>
      <protection locked="0"/>
    </xf>
    <xf numFmtId="49" fontId="5" fillId="5" borderId="8" xfId="0" applyNumberFormat="1" applyFont="1" applyFill="1" applyBorder="1" applyAlignment="1" applyProtection="1">
      <alignment horizontal="left" vertical="center"/>
      <protection locked="0"/>
    </xf>
    <xf numFmtId="49" fontId="5" fillId="5" borderId="8" xfId="0" applyNumberFormat="1" applyFont="1" applyFill="1" applyBorder="1" applyAlignment="1" applyProtection="1">
      <alignment horizontal="right" vertical="center"/>
      <protection locked="0"/>
    </xf>
    <xf numFmtId="49" fontId="5" fillId="5" borderId="9" xfId="0" applyNumberFormat="1" applyFont="1" applyFill="1" applyBorder="1" applyAlignment="1" applyProtection="1">
      <alignment horizontal="left" vertical="center"/>
      <protection locked="0"/>
    </xf>
    <xf numFmtId="165" fontId="12" fillId="3" borderId="10" xfId="0" applyNumberFormat="1" applyFont="1" applyFill="1" applyBorder="1" applyAlignment="1" applyProtection="1">
      <alignment horizontal="right" vertical="center"/>
      <protection locked="0"/>
    </xf>
    <xf numFmtId="165" fontId="12" fillId="3" borderId="11" xfId="0" applyNumberFormat="1" applyFont="1" applyFill="1" applyBorder="1" applyAlignment="1" applyProtection="1">
      <alignment horizontal="right" vertical="center"/>
      <protection locked="0"/>
    </xf>
    <xf numFmtId="49" fontId="5" fillId="5" borderId="12" xfId="0" applyNumberFormat="1" applyFont="1" applyFill="1" applyBorder="1" applyAlignment="1" applyProtection="1">
      <alignment vertical="center"/>
      <protection locked="0"/>
    </xf>
    <xf numFmtId="49" fontId="5" fillId="5" borderId="13" xfId="0" applyNumberFormat="1" applyFont="1" applyFill="1" applyBorder="1" applyAlignment="1" applyProtection="1">
      <alignment horizontal="left" vertical="center"/>
      <protection locked="0"/>
    </xf>
    <xf numFmtId="49" fontId="5" fillId="5" borderId="13" xfId="0" applyNumberFormat="1" applyFont="1" applyFill="1" applyBorder="1" applyAlignment="1" applyProtection="1">
      <alignment horizontal="right" vertical="center"/>
      <protection locked="0"/>
    </xf>
    <xf numFmtId="49" fontId="5" fillId="5" borderId="14" xfId="0" applyNumberFormat="1" applyFont="1" applyFill="1" applyBorder="1" applyAlignment="1" applyProtection="1">
      <alignment horizontal="left" vertical="center"/>
      <protection locked="0"/>
    </xf>
    <xf numFmtId="49" fontId="5" fillId="5" borderId="3" xfId="0" applyNumberFormat="1" applyFont="1" applyFill="1" applyBorder="1" applyAlignment="1" applyProtection="1">
      <alignment vertical="center"/>
      <protection locked="0"/>
    </xf>
    <xf numFmtId="49" fontId="5" fillId="5" borderId="16" xfId="0" applyNumberFormat="1" applyFont="1" applyFill="1" applyBorder="1" applyAlignment="1" applyProtection="1">
      <alignment vertical="center"/>
      <protection locked="0"/>
    </xf>
    <xf numFmtId="49" fontId="5" fillId="5" borderId="17" xfId="0" applyNumberFormat="1" applyFont="1" applyFill="1" applyBorder="1" applyAlignment="1" applyProtection="1">
      <alignment horizontal="left" vertical="center"/>
      <protection locked="0"/>
    </xf>
    <xf numFmtId="49" fontId="5" fillId="5" borderId="17" xfId="0" applyNumberFormat="1" applyFont="1" applyFill="1" applyBorder="1" applyAlignment="1" applyProtection="1">
      <alignment horizontal="right" vertical="center"/>
      <protection locked="0"/>
    </xf>
    <xf numFmtId="49" fontId="5" fillId="5" borderId="18" xfId="0" applyNumberFormat="1" applyFont="1" applyFill="1" applyBorder="1" applyAlignment="1" applyProtection="1">
      <alignment horizontal="left" vertical="center"/>
      <protection locked="0"/>
    </xf>
    <xf numFmtId="165" fontId="12" fillId="3" borderId="19" xfId="0" applyNumberFormat="1" applyFont="1" applyFill="1" applyBorder="1" applyAlignment="1" applyProtection="1">
      <alignment horizontal="right" vertical="center"/>
      <protection locked="0"/>
    </xf>
    <xf numFmtId="0" fontId="13" fillId="0" borderId="20" xfId="0" applyFont="1" applyBorder="1" applyProtection="1">
      <protection hidden="1"/>
    </xf>
    <xf numFmtId="0" fontId="14" fillId="0" borderId="20" xfId="0" applyFont="1" applyBorder="1" applyProtection="1">
      <protection hidden="1"/>
    </xf>
    <xf numFmtId="0" fontId="14" fillId="0" borderId="20" xfId="0" applyFont="1" applyBorder="1" applyAlignment="1" applyProtection="1">
      <alignment horizontal="right"/>
      <protection locked="0"/>
    </xf>
    <xf numFmtId="0" fontId="15" fillId="0" borderId="0" xfId="0" applyFont="1" applyAlignment="1" applyProtection="1">
      <alignment horizontal="center" vertical="top"/>
      <protection locked="0"/>
    </xf>
    <xf numFmtId="0" fontId="14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vertical="top"/>
      <protection locked="0"/>
    </xf>
    <xf numFmtId="165" fontId="6" fillId="3" borderId="21" xfId="0" applyNumberFormat="1" applyFont="1" applyFill="1" applyBorder="1" applyAlignment="1" applyProtection="1">
      <alignment horizontal="right" vertical="center"/>
      <protection locked="0"/>
    </xf>
    <xf numFmtId="49" fontId="5" fillId="5" borderId="22" xfId="0" applyNumberFormat="1" applyFont="1" applyFill="1" applyBorder="1" applyAlignment="1" applyProtection="1">
      <alignment vertical="center"/>
      <protection locked="0"/>
    </xf>
    <xf numFmtId="167" fontId="12" fillId="3" borderId="10" xfId="0" applyNumberFormat="1" applyFont="1" applyFill="1" applyBorder="1" applyAlignment="1" applyProtection="1">
      <alignment horizontal="right" vertical="center"/>
      <protection locked="0"/>
    </xf>
    <xf numFmtId="49" fontId="4" fillId="5" borderId="23" xfId="0" applyNumberFormat="1" applyFont="1" applyFill="1" applyBorder="1" applyAlignment="1" applyProtection="1">
      <alignment horizontal="centerContinuous" vertical="center"/>
      <protection locked="0"/>
    </xf>
    <xf numFmtId="49" fontId="4" fillId="5" borderId="24" xfId="0" applyNumberFormat="1" applyFont="1" applyFill="1" applyBorder="1" applyAlignment="1" applyProtection="1">
      <alignment horizontal="centerContinuous" vertical="center"/>
      <protection locked="0"/>
    </xf>
    <xf numFmtId="49" fontId="6" fillId="5" borderId="24" xfId="0" applyNumberFormat="1" applyFont="1" applyFill="1" applyBorder="1" applyAlignment="1" applyProtection="1">
      <alignment horizontal="centerContinuous" vertical="center"/>
      <protection locked="0"/>
    </xf>
    <xf numFmtId="49" fontId="6" fillId="5" borderId="25" xfId="0" applyNumberFormat="1" applyFont="1" applyFill="1" applyBorder="1" applyAlignment="1" applyProtection="1">
      <alignment horizontal="centerContinuous" vertical="center"/>
      <protection locked="0"/>
    </xf>
    <xf numFmtId="49" fontId="4" fillId="5" borderId="26" xfId="0" applyNumberFormat="1" applyFont="1" applyFill="1" applyBorder="1" applyAlignment="1" applyProtection="1">
      <alignment vertical="center"/>
      <protection locked="0"/>
    </xf>
    <xf numFmtId="49" fontId="4" fillId="5" borderId="27" xfId="0" applyNumberFormat="1" applyFont="1" applyFill="1" applyBorder="1" applyAlignment="1" applyProtection="1">
      <alignment horizontal="left" vertical="center"/>
      <protection locked="0"/>
    </xf>
    <xf numFmtId="49" fontId="4" fillId="5" borderId="27" xfId="0" applyNumberFormat="1" applyFont="1" applyFill="1" applyBorder="1" applyAlignment="1" applyProtection="1">
      <alignment horizontal="right" vertical="center"/>
      <protection locked="0"/>
    </xf>
    <xf numFmtId="49" fontId="4" fillId="5" borderId="28" xfId="0" applyNumberFormat="1" applyFont="1" applyFill="1" applyBorder="1" applyAlignment="1" applyProtection="1">
      <alignment horizontal="left" vertical="center"/>
      <protection locked="0"/>
    </xf>
    <xf numFmtId="49" fontId="5" fillId="5" borderId="29" xfId="0" applyNumberFormat="1" applyFont="1" applyFill="1" applyBorder="1" applyAlignment="1" applyProtection="1">
      <alignment horizontal="left" vertical="center"/>
      <protection locked="0"/>
    </xf>
    <xf numFmtId="49" fontId="5" fillId="5" borderId="29" xfId="0" applyNumberFormat="1" applyFont="1" applyFill="1" applyBorder="1" applyAlignment="1" applyProtection="1">
      <alignment horizontal="right" vertical="center"/>
      <protection locked="0"/>
    </xf>
    <xf numFmtId="49" fontId="5" fillId="5" borderId="30" xfId="0" applyNumberFormat="1" applyFont="1" applyFill="1" applyBorder="1" applyAlignment="1" applyProtection="1">
      <alignment horizontal="left" vertical="center"/>
      <protection locked="0"/>
    </xf>
    <xf numFmtId="49" fontId="5" fillId="5" borderId="31" xfId="0" applyNumberFormat="1" applyFont="1" applyFill="1" applyBorder="1" applyAlignment="1" applyProtection="1">
      <alignment vertical="center"/>
      <protection locked="0"/>
    </xf>
    <xf numFmtId="49" fontId="5" fillId="5" borderId="32" xfId="0" applyNumberFormat="1" applyFont="1" applyFill="1" applyBorder="1" applyAlignment="1" applyProtection="1">
      <alignment vertical="center"/>
      <protection locked="0"/>
    </xf>
    <xf numFmtId="49" fontId="5" fillId="5" borderId="33" xfId="0" applyNumberFormat="1" applyFont="1" applyFill="1" applyBorder="1" applyAlignment="1" applyProtection="1">
      <alignment horizontal="left" vertical="center"/>
      <protection locked="0"/>
    </xf>
    <xf numFmtId="49" fontId="5" fillId="5" borderId="33" xfId="0" applyNumberFormat="1" applyFont="1" applyFill="1" applyBorder="1" applyAlignment="1" applyProtection="1">
      <alignment horizontal="right" vertical="center"/>
      <protection locked="0"/>
    </xf>
    <xf numFmtId="49" fontId="5" fillId="5" borderId="34" xfId="0" applyNumberFormat="1" applyFont="1" applyFill="1" applyBorder="1" applyAlignment="1" applyProtection="1">
      <alignment horizontal="left" vertical="center"/>
      <protection locked="0"/>
    </xf>
    <xf numFmtId="167" fontId="12" fillId="3" borderId="35" xfId="0" applyNumberFormat="1" applyFont="1" applyFill="1" applyBorder="1" applyAlignment="1" applyProtection="1">
      <alignment horizontal="right" vertical="center"/>
      <protection locked="0"/>
    </xf>
    <xf numFmtId="49" fontId="5" fillId="5" borderId="36" xfId="0" applyNumberFormat="1" applyFont="1" applyFill="1" applyBorder="1" applyAlignment="1" applyProtection="1">
      <alignment vertical="center"/>
      <protection locked="0"/>
    </xf>
    <xf numFmtId="166" fontId="12" fillId="3" borderId="37" xfId="0" applyNumberFormat="1" applyFont="1" applyFill="1" applyBorder="1" applyAlignment="1" applyProtection="1">
      <alignment horizontal="right" vertical="center"/>
      <protection locked="0"/>
    </xf>
    <xf numFmtId="49" fontId="5" fillId="5" borderId="38" xfId="0" applyNumberFormat="1" applyFont="1" applyFill="1" applyBorder="1" applyAlignment="1" applyProtection="1">
      <alignment vertical="center"/>
      <protection locked="0"/>
    </xf>
    <xf numFmtId="49" fontId="4" fillId="5" borderId="39" xfId="0" applyNumberFormat="1" applyFont="1" applyFill="1" applyBorder="1" applyAlignment="1" applyProtection="1">
      <alignment horizontal="centerContinuous" vertical="center"/>
      <protection locked="0"/>
    </xf>
    <xf numFmtId="49" fontId="4" fillId="5" borderId="40" xfId="0" applyNumberFormat="1" applyFont="1" applyFill="1" applyBorder="1" applyAlignment="1" applyProtection="1">
      <alignment horizontal="centerContinuous" vertical="center"/>
      <protection locked="0"/>
    </xf>
    <xf numFmtId="49" fontId="4" fillId="5" borderId="41" xfId="0" applyNumberFormat="1" applyFont="1" applyFill="1" applyBorder="1" applyAlignment="1" applyProtection="1">
      <alignment horizontal="centerContinuous" vertical="center"/>
      <protection locked="0"/>
    </xf>
    <xf numFmtId="49" fontId="5" fillId="5" borderId="11" xfId="0" applyNumberFormat="1" applyFont="1" applyFill="1" applyBorder="1" applyAlignment="1" applyProtection="1">
      <alignment horizontal="left" vertical="center"/>
      <protection locked="0"/>
    </xf>
    <xf numFmtId="49" fontId="4" fillId="5" borderId="40" xfId="0" applyNumberFormat="1" applyFont="1" applyFill="1" applyBorder="1" applyAlignment="1" applyProtection="1">
      <alignment horizontal="centerContinuous" vertical="center" wrapText="1"/>
      <protection locked="0"/>
    </xf>
    <xf numFmtId="0" fontId="17" fillId="5" borderId="40" xfId="0" applyFont="1" applyFill="1" applyBorder="1" applyAlignment="1" applyProtection="1">
      <alignment horizontal="centerContinuous" vertical="center"/>
      <protection locked="0"/>
    </xf>
    <xf numFmtId="49" fontId="4" fillId="5" borderId="31" xfId="0" applyNumberFormat="1" applyFont="1" applyFill="1" applyBorder="1" applyAlignment="1" applyProtection="1">
      <alignment horizontal="centerContinuous" vertical="center"/>
      <protection locked="0"/>
    </xf>
    <xf numFmtId="49" fontId="4" fillId="5" borderId="1" xfId="0" applyNumberFormat="1" applyFont="1" applyFill="1" applyBorder="1" applyAlignment="1" applyProtection="1">
      <alignment horizontal="centerContinuous" vertical="center"/>
      <protection locked="0"/>
    </xf>
    <xf numFmtId="49" fontId="5" fillId="5" borderId="42" xfId="0" applyNumberFormat="1" applyFont="1" applyFill="1" applyBorder="1" applyAlignment="1" applyProtection="1">
      <alignment vertical="center"/>
      <protection locked="0"/>
    </xf>
    <xf numFmtId="49" fontId="5" fillId="5" borderId="43" xfId="0" applyNumberFormat="1" applyFont="1" applyFill="1" applyBorder="1" applyAlignment="1" applyProtection="1">
      <alignment horizontal="left" vertical="center"/>
      <protection locked="0"/>
    </xf>
    <xf numFmtId="49" fontId="5" fillId="5" borderId="43" xfId="0" applyNumberFormat="1" applyFont="1" applyFill="1" applyBorder="1" applyAlignment="1" applyProtection="1">
      <alignment horizontal="right" vertical="center"/>
      <protection locked="0"/>
    </xf>
    <xf numFmtId="49" fontId="5" fillId="5" borderId="44" xfId="0" applyNumberFormat="1" applyFont="1" applyFill="1" applyBorder="1" applyAlignment="1" applyProtection="1">
      <alignment horizontal="left" vertical="center"/>
      <protection locked="0"/>
    </xf>
    <xf numFmtId="168" fontId="12" fillId="3" borderId="37" xfId="0" applyNumberFormat="1" applyFont="1" applyFill="1" applyBorder="1" applyAlignment="1" applyProtection="1">
      <alignment horizontal="right" vertical="center"/>
      <protection locked="0"/>
    </xf>
    <xf numFmtId="49" fontId="4" fillId="5" borderId="38" xfId="0" applyNumberFormat="1" applyFont="1" applyFill="1" applyBorder="1" applyAlignment="1" applyProtection="1">
      <alignment vertical="center"/>
      <protection locked="0"/>
    </xf>
    <xf numFmtId="166" fontId="12" fillId="3" borderId="10" xfId="0" applyNumberFormat="1" applyFont="1" applyFill="1" applyBorder="1" applyAlignment="1" applyProtection="1">
      <alignment horizontal="right" vertical="center"/>
      <protection locked="0"/>
    </xf>
    <xf numFmtId="49" fontId="5" fillId="5" borderId="0" xfId="0" applyNumberFormat="1" applyFont="1" applyFill="1" applyAlignment="1" applyProtection="1">
      <alignment horizontal="left" vertical="center"/>
      <protection locked="0"/>
    </xf>
    <xf numFmtId="49" fontId="5" fillId="5" borderId="0" xfId="0" applyNumberFormat="1" applyFont="1" applyFill="1" applyAlignment="1" applyProtection="1">
      <alignment horizontal="right" vertical="center"/>
      <protection locked="0"/>
    </xf>
    <xf numFmtId="49" fontId="5" fillId="5" borderId="46" xfId="0" applyNumberFormat="1" applyFont="1" applyFill="1" applyBorder="1" applyAlignment="1" applyProtection="1">
      <alignment horizontal="left" vertical="center"/>
      <protection locked="0"/>
    </xf>
    <xf numFmtId="169" fontId="12" fillId="3" borderId="37" xfId="0" applyNumberFormat="1" applyFont="1" applyFill="1" applyBorder="1" applyAlignment="1" applyProtection="1">
      <alignment horizontal="right" vertical="center"/>
      <protection locked="0"/>
    </xf>
    <xf numFmtId="49" fontId="5" fillId="5" borderId="45" xfId="0" applyNumberFormat="1" applyFont="1" applyFill="1" applyBorder="1" applyAlignment="1" applyProtection="1">
      <alignment horizontal="left" vertical="center"/>
      <protection locked="0"/>
    </xf>
    <xf numFmtId="166" fontId="12" fillId="3" borderId="19" xfId="0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 applyProtection="1">
      <protection hidden="1"/>
    </xf>
    <xf numFmtId="49" fontId="6" fillId="5" borderId="13" xfId="0" applyNumberFormat="1" applyFont="1" applyFill="1" applyBorder="1" applyAlignment="1" applyProtection="1">
      <alignment horizontal="left" vertical="center"/>
      <protection locked="0"/>
    </xf>
    <xf numFmtId="168" fontId="4" fillId="3" borderId="35" xfId="0" applyNumberFormat="1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right" vertical="center" wrapText="1"/>
      <protection hidden="1"/>
    </xf>
    <xf numFmtId="0" fontId="18" fillId="2" borderId="0" xfId="0" applyFont="1" applyFill="1" applyAlignment="1" applyProtection="1">
      <alignment horizontal="centerContinuous" vertical="center"/>
      <protection locked="0" hidden="1"/>
    </xf>
    <xf numFmtId="0" fontId="19" fillId="2" borderId="0" xfId="0" applyFont="1" applyFill="1" applyAlignment="1" applyProtection="1">
      <alignment horizontal="centerContinuous" vertical="top"/>
      <protection hidden="1"/>
    </xf>
    <xf numFmtId="0" fontId="2" fillId="2" borderId="0" xfId="0" applyFont="1" applyFill="1" applyAlignment="1" applyProtection="1">
      <alignment horizontal="centerContinuous" vertical="center"/>
      <protection hidden="1"/>
    </xf>
    <xf numFmtId="0" fontId="1" fillId="2" borderId="0" xfId="0" applyFont="1" applyFill="1" applyAlignment="1" applyProtection="1">
      <alignment horizontal="right"/>
      <protection hidden="1"/>
    </xf>
    <xf numFmtId="0" fontId="20" fillId="2" borderId="0" xfId="0" applyFont="1" applyFill="1" applyAlignment="1" applyProtection="1">
      <alignment vertical="center"/>
      <protection hidden="1"/>
    </xf>
    <xf numFmtId="0" fontId="1" fillId="2" borderId="47" xfId="0" applyFont="1" applyFill="1" applyBorder="1" applyAlignment="1" applyProtection="1">
      <alignment horizontal="right" vertical="center" wrapText="1"/>
      <protection hidden="1"/>
    </xf>
    <xf numFmtId="0" fontId="20" fillId="2" borderId="0" xfId="0" applyFont="1" applyFill="1" applyAlignment="1" applyProtection="1">
      <alignment vertical="center"/>
      <protection locked="0"/>
    </xf>
    <xf numFmtId="0" fontId="1" fillId="2" borderId="0" xfId="0" applyFont="1" applyFill="1" applyProtection="1">
      <protection hidden="1"/>
    </xf>
    <xf numFmtId="165" fontId="5" fillId="4" borderId="0" xfId="0" applyNumberFormat="1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49" fontId="7" fillId="0" borderId="0" xfId="0" quotePrefix="1" applyNumberFormat="1" applyFont="1" applyAlignment="1" applyProtection="1">
      <alignment vertical="center"/>
      <protection hidden="1"/>
    </xf>
    <xf numFmtId="0" fontId="7" fillId="0" borderId="0" xfId="0" quotePrefix="1" applyFont="1" applyAlignment="1" applyProtection="1">
      <alignment vertical="center"/>
      <protection locked="0"/>
    </xf>
    <xf numFmtId="0" fontId="1" fillId="2" borderId="0" xfId="0" applyFont="1" applyFill="1" applyAlignment="1" applyProtection="1">
      <alignment wrapText="1"/>
      <protection hidden="1"/>
    </xf>
    <xf numFmtId="164" fontId="5" fillId="4" borderId="0" xfId="0" applyNumberFormat="1" applyFont="1" applyFill="1" applyAlignment="1" applyProtection="1">
      <alignment vertical="center"/>
      <protection hidden="1"/>
    </xf>
    <xf numFmtId="168" fontId="5" fillId="4" borderId="0" xfId="0" applyNumberFormat="1" applyFont="1" applyFill="1" applyAlignment="1" applyProtection="1">
      <alignment vertical="center"/>
      <protection hidden="1"/>
    </xf>
    <xf numFmtId="0" fontId="13" fillId="0" borderId="20" xfId="0" applyFont="1" applyBorder="1"/>
    <xf numFmtId="0" fontId="14" fillId="0" borderId="20" xfId="0" applyFont="1" applyBorder="1"/>
    <xf numFmtId="0" fontId="14" fillId="0" borderId="20" xfId="0" applyFont="1" applyBorder="1" applyAlignment="1">
      <alignment horizontal="right"/>
    </xf>
    <xf numFmtId="0" fontId="15" fillId="0" borderId="0" xfId="0" applyFont="1" applyAlignment="1">
      <alignment horizontal="center" vertical="top"/>
    </xf>
    <xf numFmtId="168" fontId="4" fillId="3" borderId="48" xfId="0" applyNumberFormat="1" applyFont="1" applyFill="1" applyBorder="1" applyAlignment="1" applyProtection="1">
      <alignment horizontal="right" vertical="center"/>
      <protection locked="0"/>
    </xf>
    <xf numFmtId="168" fontId="12" fillId="3" borderId="45" xfId="0" applyNumberFormat="1" applyFont="1" applyFill="1" applyBorder="1" applyAlignment="1" applyProtection="1">
      <alignment horizontal="right" vertical="center"/>
      <protection locked="0"/>
    </xf>
    <xf numFmtId="167" fontId="12" fillId="3" borderId="48" xfId="0" applyNumberFormat="1" applyFont="1" applyFill="1" applyBorder="1" applyAlignment="1" applyProtection="1">
      <alignment horizontal="right" vertical="center"/>
      <protection locked="0"/>
    </xf>
    <xf numFmtId="166" fontId="12" fillId="3" borderId="45" xfId="0" applyNumberFormat="1" applyFont="1" applyFill="1" applyBorder="1" applyAlignment="1" applyProtection="1">
      <alignment horizontal="right" vertical="center"/>
      <protection locked="0"/>
    </xf>
    <xf numFmtId="165" fontId="6" fillId="3" borderId="49" xfId="0" applyNumberFormat="1" applyFont="1" applyFill="1" applyBorder="1" applyAlignment="1" applyProtection="1">
      <alignment horizontal="right" vertical="center"/>
      <protection locked="0"/>
    </xf>
    <xf numFmtId="165" fontId="12" fillId="3" borderId="50" xfId="0" applyNumberFormat="1" applyFont="1" applyFill="1" applyBorder="1" applyAlignment="1" applyProtection="1">
      <alignment horizontal="right" vertical="center"/>
      <protection locked="0"/>
    </xf>
    <xf numFmtId="166" fontId="12" fillId="3" borderId="11" xfId="0" applyNumberFormat="1" applyFont="1" applyFill="1" applyBorder="1" applyAlignment="1" applyProtection="1">
      <alignment horizontal="right" vertical="center"/>
      <protection locked="0"/>
    </xf>
    <xf numFmtId="169" fontId="12" fillId="3" borderId="45" xfId="0" applyNumberFormat="1" applyFont="1" applyFill="1" applyBorder="1" applyAlignment="1" applyProtection="1">
      <alignment horizontal="right" vertical="center"/>
      <protection locked="0"/>
    </xf>
    <xf numFmtId="167" fontId="12" fillId="3" borderId="11" xfId="0" applyNumberFormat="1" applyFont="1" applyFill="1" applyBorder="1" applyAlignment="1" applyProtection="1">
      <alignment horizontal="right" vertical="center"/>
      <protection locked="0"/>
    </xf>
    <xf numFmtId="166" fontId="12" fillId="3" borderId="50" xfId="0" applyNumberFormat="1" applyFont="1" applyFill="1" applyBorder="1" applyAlignment="1" applyProtection="1">
      <alignment horizontal="right" vertical="center"/>
      <protection locked="0"/>
    </xf>
    <xf numFmtId="49" fontId="5" fillId="5" borderId="51" xfId="0" applyNumberFormat="1" applyFont="1" applyFill="1" applyBorder="1" applyAlignment="1" applyProtection="1">
      <alignment horizontal="left" vertical="center"/>
      <protection locked="0"/>
    </xf>
    <xf numFmtId="49" fontId="5" fillId="5" borderId="51" xfId="0" applyNumberFormat="1" applyFont="1" applyFill="1" applyBorder="1" applyAlignment="1" applyProtection="1">
      <alignment horizontal="right" vertical="center"/>
      <protection locked="0"/>
    </xf>
    <xf numFmtId="49" fontId="5" fillId="5" borderId="52" xfId="0" applyNumberFormat="1" applyFont="1" applyFill="1" applyBorder="1" applyAlignment="1" applyProtection="1">
      <alignment horizontal="left" vertical="center"/>
      <protection locked="0"/>
    </xf>
    <xf numFmtId="49" fontId="5" fillId="5" borderId="55" xfId="0" applyNumberFormat="1" applyFont="1" applyFill="1" applyBorder="1" applyAlignment="1" applyProtection="1">
      <alignment horizontal="left" vertical="center"/>
      <protection locked="0"/>
    </xf>
    <xf numFmtId="49" fontId="5" fillId="5" borderId="55" xfId="0" applyNumberFormat="1" applyFont="1" applyFill="1" applyBorder="1" applyAlignment="1" applyProtection="1">
      <alignment horizontal="right" vertical="center"/>
      <protection locked="0"/>
    </xf>
    <xf numFmtId="49" fontId="5" fillId="5" borderId="56" xfId="0" applyNumberFormat="1" applyFont="1" applyFill="1" applyBorder="1" applyAlignment="1" applyProtection="1">
      <alignment horizontal="left" vertical="center"/>
      <protection locked="0"/>
    </xf>
    <xf numFmtId="49" fontId="4" fillId="5" borderId="3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Protection="1">
      <protection hidden="1"/>
    </xf>
    <xf numFmtId="0" fontId="5" fillId="4" borderId="0" xfId="0" applyFont="1" applyFill="1" applyAlignment="1" applyProtection="1">
      <alignment vertical="center"/>
      <protection locked="0"/>
    </xf>
    <xf numFmtId="49" fontId="4" fillId="5" borderId="16" xfId="0" applyNumberFormat="1" applyFont="1" applyFill="1" applyBorder="1" applyAlignment="1" applyProtection="1">
      <alignment vertical="center"/>
      <protection locked="0"/>
    </xf>
    <xf numFmtId="49" fontId="4" fillId="5" borderId="62" xfId="0" applyNumberFormat="1" applyFont="1" applyFill="1" applyBorder="1" applyAlignment="1" applyProtection="1">
      <alignment horizontal="left" vertical="center"/>
      <protection locked="0"/>
    </xf>
    <xf numFmtId="49" fontId="4" fillId="5" borderId="62" xfId="0" applyNumberFormat="1" applyFont="1" applyFill="1" applyBorder="1" applyAlignment="1" applyProtection="1">
      <alignment horizontal="right" vertical="center"/>
      <protection locked="0"/>
    </xf>
    <xf numFmtId="49" fontId="4" fillId="5" borderId="63" xfId="0" applyNumberFormat="1" applyFont="1" applyFill="1" applyBorder="1" applyAlignment="1" applyProtection="1">
      <alignment horizontal="left" vertical="center"/>
      <protection locked="0"/>
    </xf>
    <xf numFmtId="49" fontId="4" fillId="5" borderId="39" xfId="0" applyNumberFormat="1" applyFont="1" applyFill="1" applyBorder="1" applyAlignment="1">
      <alignment horizontal="centerContinuous" vertical="center"/>
    </xf>
    <xf numFmtId="49" fontId="4" fillId="5" borderId="40" xfId="0" applyNumberFormat="1" applyFont="1" applyFill="1" applyBorder="1" applyAlignment="1">
      <alignment horizontal="centerContinuous" vertical="center"/>
    </xf>
    <xf numFmtId="49" fontId="4" fillId="5" borderId="66" xfId="0" applyNumberFormat="1" applyFont="1" applyFill="1" applyBorder="1" applyAlignment="1">
      <alignment horizontal="centerContinuous" vertical="center"/>
    </xf>
    <xf numFmtId="49" fontId="4" fillId="5" borderId="41" xfId="0" applyNumberFormat="1" applyFont="1" applyFill="1" applyBorder="1" applyAlignment="1">
      <alignment horizontal="centerContinuous" vertical="center"/>
    </xf>
    <xf numFmtId="165" fontId="4" fillId="3" borderId="64" xfId="0" applyNumberFormat="1" applyFont="1" applyFill="1" applyBorder="1" applyAlignment="1" applyProtection="1">
      <alignment horizontal="right" vertical="center"/>
      <protection locked="0"/>
    </xf>
    <xf numFmtId="165" fontId="4" fillId="3" borderId="71" xfId="0" applyNumberFormat="1" applyFont="1" applyFill="1" applyBorder="1" applyAlignment="1" applyProtection="1">
      <alignment horizontal="right" vertical="center"/>
      <protection locked="0"/>
    </xf>
    <xf numFmtId="49" fontId="4" fillId="5" borderId="23" xfId="0" applyNumberFormat="1" applyFont="1" applyFill="1" applyBorder="1" applyAlignment="1">
      <alignment horizontal="centerContinuous" vertical="center"/>
    </xf>
    <xf numFmtId="49" fontId="4" fillId="5" borderId="24" xfId="0" applyNumberFormat="1" applyFont="1" applyFill="1" applyBorder="1" applyAlignment="1">
      <alignment horizontal="centerContinuous" vertical="center"/>
    </xf>
    <xf numFmtId="49" fontId="4" fillId="5" borderId="72" xfId="0" applyNumberFormat="1" applyFont="1" applyFill="1" applyBorder="1" applyAlignment="1">
      <alignment horizontal="centerContinuous" vertical="center"/>
    </xf>
    <xf numFmtId="49" fontId="4" fillId="5" borderId="25" xfId="0" applyNumberFormat="1" applyFont="1" applyFill="1" applyBorder="1" applyAlignment="1">
      <alignment horizontal="centerContinuous" vertical="center"/>
    </xf>
    <xf numFmtId="49" fontId="4" fillId="5" borderId="32" xfId="0" applyNumberFormat="1" applyFont="1" applyFill="1" applyBorder="1" applyAlignment="1" applyProtection="1">
      <alignment vertical="center"/>
      <protection locked="0"/>
    </xf>
    <xf numFmtId="49" fontId="4" fillId="5" borderId="59" xfId="0" applyNumberFormat="1" applyFont="1" applyFill="1" applyBorder="1" applyAlignment="1" applyProtection="1">
      <alignment vertical="center"/>
      <protection locked="0"/>
    </xf>
    <xf numFmtId="10" fontId="5" fillId="4" borderId="0" xfId="0" applyNumberFormat="1" applyFont="1" applyFill="1" applyAlignment="1" applyProtection="1">
      <alignment vertical="center"/>
      <protection hidden="1"/>
    </xf>
    <xf numFmtId="165" fontId="12" fillId="3" borderId="73" xfId="0" applyNumberFormat="1" applyFont="1" applyFill="1" applyBorder="1" applyAlignment="1" applyProtection="1">
      <alignment horizontal="right" vertical="center"/>
      <protection locked="0"/>
    </xf>
    <xf numFmtId="165" fontId="12" fillId="3" borderId="74" xfId="0" applyNumberFormat="1" applyFont="1" applyFill="1" applyBorder="1" applyAlignment="1" applyProtection="1">
      <alignment horizontal="right" vertical="center"/>
      <protection locked="0"/>
    </xf>
    <xf numFmtId="165" fontId="12" fillId="3" borderId="75" xfId="0" applyNumberFormat="1" applyFont="1" applyFill="1" applyBorder="1" applyAlignment="1" applyProtection="1">
      <alignment horizontal="right" vertical="center"/>
      <protection locked="0"/>
    </xf>
    <xf numFmtId="165" fontId="12" fillId="3" borderId="76" xfId="0" applyNumberFormat="1" applyFont="1" applyFill="1" applyBorder="1" applyAlignment="1" applyProtection="1">
      <alignment horizontal="right" vertical="center"/>
      <protection locked="0"/>
    </xf>
    <xf numFmtId="165" fontId="12" fillId="3" borderId="77" xfId="0" applyNumberFormat="1" applyFont="1" applyFill="1" applyBorder="1" applyAlignment="1" applyProtection="1">
      <alignment horizontal="right" vertical="center"/>
      <protection locked="0"/>
    </xf>
    <xf numFmtId="165" fontId="12" fillId="3" borderId="78" xfId="0" applyNumberFormat="1" applyFont="1" applyFill="1" applyBorder="1" applyAlignment="1" applyProtection="1">
      <alignment horizontal="right" vertical="center"/>
      <protection locked="0"/>
    </xf>
    <xf numFmtId="164" fontId="12" fillId="3" borderId="11" xfId="0" applyNumberFormat="1" applyFont="1" applyFill="1" applyBorder="1" applyAlignment="1" applyProtection="1">
      <alignment horizontal="right" vertical="center"/>
      <protection locked="0"/>
    </xf>
    <xf numFmtId="164" fontId="12" fillId="3" borderId="79" xfId="0" applyNumberFormat="1" applyFont="1" applyFill="1" applyBorder="1" applyAlignment="1" applyProtection="1">
      <alignment horizontal="right" vertical="center"/>
      <protection locked="0"/>
    </xf>
    <xf numFmtId="164" fontId="5" fillId="3" borderId="45" xfId="0" applyNumberFormat="1" applyFont="1" applyFill="1" applyBorder="1" applyAlignment="1" applyProtection="1">
      <alignment horizontal="right" vertical="center"/>
      <protection locked="0"/>
    </xf>
    <xf numFmtId="164" fontId="12" fillId="3" borderId="54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left"/>
      <protection hidden="1"/>
    </xf>
    <xf numFmtId="0" fontId="5" fillId="0" borderId="0" xfId="0" applyFont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vertical="center"/>
      <protection hidden="1"/>
    </xf>
    <xf numFmtId="49" fontId="9" fillId="0" borderId="0" xfId="0" applyNumberFormat="1" applyFont="1" applyAlignment="1" applyProtection="1">
      <alignment vertical="center"/>
      <protection hidden="1"/>
    </xf>
    <xf numFmtId="49" fontId="10" fillId="0" borderId="0" xfId="0" applyNumberFormat="1" applyFont="1" applyAlignment="1" applyProtection="1">
      <alignment horizontal="right" vertical="center"/>
      <protection locked="0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right"/>
    </xf>
    <xf numFmtId="49" fontId="4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/>
    </xf>
    <xf numFmtId="0" fontId="11" fillId="0" borderId="0" xfId="0" applyFont="1" applyAlignment="1" applyProtection="1">
      <alignment horizontal="center" vertical="top"/>
      <protection locked="0"/>
    </xf>
    <xf numFmtId="49" fontId="4" fillId="0" borderId="0" xfId="0" applyNumberFormat="1" applyFont="1" applyAlignment="1" applyProtection="1">
      <alignment horizontal="centerContinuous" vertical="center"/>
      <protection locked="0"/>
    </xf>
    <xf numFmtId="49" fontId="4" fillId="0" borderId="0" xfId="0" applyNumberFormat="1" applyFont="1" applyAlignment="1" applyProtection="1">
      <alignment horizontal="centerContinuous" vertical="center" wrapText="1"/>
      <protection locked="0"/>
    </xf>
    <xf numFmtId="0" fontId="17" fillId="0" borderId="0" xfId="0" applyFont="1" applyAlignment="1" applyProtection="1">
      <alignment horizontal="centerContinuous" vertical="center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horizontal="right" vertical="center"/>
      <protection locked="0"/>
    </xf>
    <xf numFmtId="168" fontId="4" fillId="0" borderId="0" xfId="0" applyNumberFormat="1" applyFont="1" applyAlignment="1" applyProtection="1">
      <alignment horizontal="right" vertical="center"/>
      <protection locked="0"/>
    </xf>
    <xf numFmtId="168" fontId="12" fillId="0" borderId="0" xfId="0" applyNumberFormat="1" applyFont="1" applyAlignment="1" applyProtection="1">
      <alignment horizontal="right" vertical="center"/>
      <protection locked="0"/>
    </xf>
    <xf numFmtId="49" fontId="6" fillId="0" borderId="0" xfId="0" applyNumberFormat="1" applyFont="1" applyAlignment="1" applyProtection="1">
      <alignment horizontal="centerContinuous" vertical="center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167" fontId="12" fillId="0" borderId="0" xfId="0" applyNumberFormat="1" applyFont="1" applyAlignment="1" applyProtection="1">
      <alignment horizontal="right" vertical="center"/>
      <protection locked="0"/>
    </xf>
    <xf numFmtId="166" fontId="12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2" borderId="0" xfId="0" applyFont="1" applyFill="1" applyAlignment="1" applyProtection="1">
      <alignment horizontal="right"/>
      <protection hidden="1"/>
    </xf>
    <xf numFmtId="0" fontId="21" fillId="2" borderId="0" xfId="0" applyFont="1" applyFill="1" applyAlignment="1" applyProtection="1">
      <alignment horizontal="right" vertical="center"/>
      <protection hidden="1"/>
    </xf>
    <xf numFmtId="3" fontId="5" fillId="0" borderId="0" xfId="0" applyNumberFormat="1" applyFont="1" applyAlignment="1">
      <alignment horizontal="right"/>
    </xf>
    <xf numFmtId="2" fontId="5" fillId="4" borderId="0" xfId="0" applyNumberFormat="1" applyFont="1" applyFill="1" applyAlignment="1" applyProtection="1">
      <alignment vertical="center"/>
      <protection hidden="1"/>
    </xf>
    <xf numFmtId="0" fontId="17" fillId="5" borderId="66" xfId="0" applyFont="1" applyFill="1" applyBorder="1" applyAlignment="1" applyProtection="1">
      <alignment horizontal="centerContinuous" vertical="center"/>
      <protection locked="0"/>
    </xf>
    <xf numFmtId="49" fontId="4" fillId="5" borderId="72" xfId="0" applyNumberFormat="1" applyFont="1" applyFill="1" applyBorder="1" applyAlignment="1" applyProtection="1">
      <alignment horizontal="centerContinuous" vertical="center"/>
      <protection locked="0"/>
    </xf>
    <xf numFmtId="49" fontId="6" fillId="5" borderId="72" xfId="0" applyNumberFormat="1" applyFont="1" applyFill="1" applyBorder="1" applyAlignment="1" applyProtection="1">
      <alignment horizontal="centerContinuous" vertical="center"/>
      <protection locked="0"/>
    </xf>
    <xf numFmtId="49" fontId="4" fillId="5" borderId="66" xfId="0" applyNumberFormat="1" applyFont="1" applyFill="1" applyBorder="1" applyAlignment="1" applyProtection="1">
      <alignment horizontal="centerContinuous" vertical="center"/>
      <protection locked="0"/>
    </xf>
    <xf numFmtId="0" fontId="23" fillId="4" borderId="0" xfId="0" applyFont="1" applyFill="1" applyAlignment="1" applyProtection="1">
      <alignment vertical="center"/>
      <protection hidden="1"/>
    </xf>
    <xf numFmtId="0" fontId="15" fillId="0" borderId="0" xfId="0" applyFont="1" applyAlignment="1" applyProtection="1">
      <alignment vertical="top"/>
      <protection hidden="1"/>
    </xf>
    <xf numFmtId="167" fontId="4" fillId="3" borderId="48" xfId="0" applyNumberFormat="1" applyFont="1" applyFill="1" applyBorder="1" applyAlignment="1" applyProtection="1">
      <alignment horizontal="right" vertical="center"/>
      <protection locked="0"/>
    </xf>
    <xf numFmtId="167" fontId="12" fillId="3" borderId="45" xfId="0" applyNumberFormat="1" applyFont="1" applyFill="1" applyBorder="1" applyAlignment="1" applyProtection="1">
      <alignment horizontal="right" vertical="center"/>
      <protection locked="0"/>
    </xf>
    <xf numFmtId="0" fontId="24" fillId="4" borderId="0" xfId="0" applyFont="1" applyFill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locked="0"/>
    </xf>
    <xf numFmtId="49" fontId="24" fillId="0" borderId="0" xfId="0" applyNumberFormat="1" applyFont="1" applyAlignment="1" applyProtection="1">
      <alignment vertical="center"/>
      <protection hidden="1"/>
    </xf>
    <xf numFmtId="49" fontId="25" fillId="0" borderId="0" xfId="0" applyNumberFormat="1" applyFont="1" applyAlignment="1" applyProtection="1">
      <alignment horizontal="right" vertical="center"/>
      <protection locked="0"/>
    </xf>
    <xf numFmtId="0" fontId="25" fillId="4" borderId="0" xfId="0" applyFont="1" applyFill="1" applyAlignment="1" applyProtection="1">
      <alignment horizontal="center" vertical="center"/>
      <protection hidden="1"/>
    </xf>
    <xf numFmtId="49" fontId="25" fillId="0" borderId="0" xfId="0" applyNumberFormat="1" applyFont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3" fontId="24" fillId="0" borderId="0" xfId="0" applyNumberFormat="1" applyFont="1" applyAlignment="1">
      <alignment horizontal="center"/>
    </xf>
    <xf numFmtId="170" fontId="24" fillId="0" borderId="0" xfId="0" applyNumberFormat="1" applyFont="1" applyAlignment="1">
      <alignment horizontal="center"/>
    </xf>
    <xf numFmtId="171" fontId="24" fillId="0" borderId="0" xfId="0" applyNumberFormat="1" applyFont="1"/>
    <xf numFmtId="0" fontId="26" fillId="0" borderId="0" xfId="0" applyFont="1" applyAlignment="1" applyProtection="1">
      <alignment horizontal="center" vertical="top"/>
      <protection locked="0"/>
    </xf>
    <xf numFmtId="49" fontId="25" fillId="0" borderId="0" xfId="0" applyNumberFormat="1" applyFont="1" applyAlignment="1" applyProtection="1">
      <alignment horizontal="centerContinuous" vertical="center"/>
      <protection locked="0"/>
    </xf>
    <xf numFmtId="49" fontId="25" fillId="0" borderId="0" xfId="0" applyNumberFormat="1" applyFont="1" applyAlignment="1" applyProtection="1">
      <alignment horizontal="centerContinuous" vertical="center" wrapText="1"/>
      <protection locked="0"/>
    </xf>
    <xf numFmtId="0" fontId="26" fillId="0" borderId="0" xfId="0" applyFont="1" applyAlignment="1" applyProtection="1">
      <alignment horizontal="centerContinuous" vertical="center"/>
      <protection locked="0"/>
    </xf>
    <xf numFmtId="0" fontId="24" fillId="4" borderId="0" xfId="0" applyFont="1" applyFill="1" applyAlignment="1" applyProtection="1">
      <alignment vertical="center"/>
      <protection locked="0"/>
    </xf>
    <xf numFmtId="49" fontId="24" fillId="0" borderId="0" xfId="0" applyNumberFormat="1" applyFont="1" applyAlignment="1" applyProtection="1">
      <alignment vertical="center"/>
      <protection locked="0"/>
    </xf>
    <xf numFmtId="49" fontId="25" fillId="0" borderId="0" xfId="0" applyNumberFormat="1" applyFont="1" applyAlignment="1" applyProtection="1">
      <alignment horizontal="left" vertical="center"/>
      <protection locked="0"/>
    </xf>
    <xf numFmtId="49" fontId="24" fillId="0" borderId="0" xfId="0" applyNumberFormat="1" applyFont="1" applyAlignment="1" applyProtection="1">
      <alignment horizontal="left" vertical="center"/>
      <protection locked="0"/>
    </xf>
    <xf numFmtId="49" fontId="24" fillId="0" borderId="0" xfId="0" applyNumberFormat="1" applyFont="1" applyAlignment="1" applyProtection="1">
      <alignment horizontal="right" vertical="center"/>
      <protection locked="0"/>
    </xf>
    <xf numFmtId="168" fontId="25" fillId="0" borderId="0" xfId="0" applyNumberFormat="1" applyFont="1" applyAlignment="1" applyProtection="1">
      <alignment horizontal="right" vertical="center"/>
      <protection locked="0"/>
    </xf>
    <xf numFmtId="168" fontId="24" fillId="0" borderId="0" xfId="0" applyNumberFormat="1" applyFont="1" applyAlignment="1" applyProtection="1">
      <alignment horizontal="right" vertical="center"/>
      <protection locked="0"/>
    </xf>
    <xf numFmtId="170" fontId="25" fillId="0" borderId="0" xfId="0" applyNumberFormat="1" applyFont="1" applyAlignment="1" applyProtection="1">
      <alignment horizontal="centerContinuous" vertical="center"/>
      <protection locked="0"/>
    </xf>
    <xf numFmtId="49" fontId="24" fillId="0" borderId="0" xfId="0" applyNumberFormat="1" applyFont="1" applyAlignment="1" applyProtection="1">
      <alignment horizontal="left" vertical="center" wrapText="1"/>
      <protection locked="0"/>
    </xf>
    <xf numFmtId="167" fontId="24" fillId="0" borderId="0" xfId="0" applyNumberFormat="1" applyFont="1" applyAlignment="1" applyProtection="1">
      <alignment horizontal="right" vertical="center"/>
      <protection locked="0"/>
    </xf>
    <xf numFmtId="166" fontId="24" fillId="0" borderId="0" xfId="0" applyNumberFormat="1" applyFont="1" applyAlignment="1" applyProtection="1">
      <alignment horizontal="right" vertical="center"/>
      <protection locked="0"/>
    </xf>
    <xf numFmtId="0" fontId="27" fillId="0" borderId="0" xfId="0" applyFont="1"/>
    <xf numFmtId="0" fontId="27" fillId="0" borderId="0" xfId="0" applyFont="1" applyAlignment="1">
      <alignment horizontal="right"/>
    </xf>
    <xf numFmtId="0" fontId="27" fillId="0" borderId="0" xfId="0" applyFont="1" applyAlignment="1">
      <alignment horizontal="left" vertical="top" wrapText="1"/>
    </xf>
    <xf numFmtId="0" fontId="28" fillId="0" borderId="0" xfId="0" applyFont="1"/>
    <xf numFmtId="0" fontId="29" fillId="0" borderId="0" xfId="0" applyFont="1" applyAlignment="1">
      <alignment horizontal="center" vertical="top"/>
    </xf>
    <xf numFmtId="0" fontId="28" fillId="0" borderId="0" xfId="0" applyFont="1" applyAlignment="1">
      <alignment horizontal="left" vertical="top"/>
    </xf>
    <xf numFmtId="0" fontId="28" fillId="0" borderId="0" xfId="0" applyFont="1" applyAlignment="1">
      <alignment horizontal="left" vertical="top" wrapText="1"/>
    </xf>
    <xf numFmtId="0" fontId="17" fillId="5" borderId="4" xfId="0" applyFont="1" applyFill="1" applyBorder="1" applyAlignment="1" applyProtection="1">
      <alignment horizontal="center" vertical="top"/>
      <protection locked="0"/>
    </xf>
    <xf numFmtId="0" fontId="17" fillId="5" borderId="5" xfId="0" applyFont="1" applyFill="1" applyBorder="1" applyAlignment="1" applyProtection="1">
      <alignment horizontal="center" vertical="top"/>
      <protection locked="0"/>
    </xf>
    <xf numFmtId="165" fontId="5" fillId="3" borderId="57" xfId="0" applyNumberFormat="1" applyFont="1" applyFill="1" applyBorder="1" applyAlignment="1" applyProtection="1">
      <alignment horizontal="right" vertical="center"/>
      <protection locked="0"/>
    </xf>
    <xf numFmtId="165" fontId="5" fillId="3" borderId="58" xfId="0" applyNumberFormat="1" applyFont="1" applyFill="1" applyBorder="1" applyAlignment="1" applyProtection="1">
      <alignment horizontal="right" vertical="center"/>
      <protection locked="0"/>
    </xf>
    <xf numFmtId="165" fontId="5" fillId="3" borderId="15" xfId="0" applyNumberFormat="1" applyFont="1" applyFill="1" applyBorder="1" applyAlignment="1" applyProtection="1">
      <alignment horizontal="right" vertical="center"/>
      <protection locked="0"/>
    </xf>
    <xf numFmtId="165" fontId="5" fillId="3" borderId="79" xfId="0" applyNumberFormat="1" applyFont="1" applyFill="1" applyBorder="1" applyAlignment="1" applyProtection="1">
      <alignment horizontal="right" vertical="center"/>
      <protection locked="0"/>
    </xf>
    <xf numFmtId="165" fontId="5" fillId="3" borderId="61" xfId="0" applyNumberFormat="1" applyFont="1" applyFill="1" applyBorder="1" applyAlignment="1" applyProtection="1">
      <alignment horizontal="right" vertical="center"/>
      <protection locked="0"/>
    </xf>
    <xf numFmtId="165" fontId="5" fillId="3" borderId="80" xfId="0" applyNumberFormat="1" applyFont="1" applyFill="1" applyBorder="1" applyAlignment="1" applyProtection="1">
      <alignment horizontal="right" vertical="center"/>
      <protection locked="0"/>
    </xf>
    <xf numFmtId="165" fontId="5" fillId="3" borderId="67" xfId="0" applyNumberFormat="1" applyFont="1" applyFill="1" applyBorder="1" applyAlignment="1" applyProtection="1">
      <alignment horizontal="right" vertical="center"/>
      <protection locked="0"/>
    </xf>
    <xf numFmtId="165" fontId="5" fillId="3" borderId="69" xfId="0" applyNumberFormat="1" applyFont="1" applyFill="1" applyBorder="1" applyAlignment="1" applyProtection="1">
      <alignment horizontal="right" vertical="center"/>
      <protection locked="0"/>
    </xf>
    <xf numFmtId="0" fontId="11" fillId="5" borderId="6" xfId="0" applyFont="1" applyFill="1" applyBorder="1" applyAlignment="1" applyProtection="1">
      <alignment horizontal="center" vertical="top"/>
      <protection locked="0"/>
    </xf>
    <xf numFmtId="165" fontId="6" fillId="3" borderId="70" xfId="0" applyNumberFormat="1" applyFont="1" applyFill="1" applyBorder="1" applyAlignment="1" applyProtection="1">
      <alignment horizontal="right" vertical="center"/>
      <protection locked="0"/>
    </xf>
    <xf numFmtId="165" fontId="12" fillId="3" borderId="101" xfId="0" applyNumberFormat="1" applyFont="1" applyFill="1" applyBorder="1" applyAlignment="1" applyProtection="1">
      <alignment horizontal="right" vertical="center"/>
      <protection locked="0"/>
    </xf>
    <xf numFmtId="165" fontId="12" fillId="3" borderId="102" xfId="0" applyNumberFormat="1" applyFont="1" applyFill="1" applyBorder="1" applyAlignment="1" applyProtection="1">
      <alignment horizontal="right" vertical="center"/>
      <protection locked="0"/>
    </xf>
    <xf numFmtId="166" fontId="12" fillId="3" borderId="101" xfId="0" applyNumberFormat="1" applyFont="1" applyFill="1" applyBorder="1" applyAlignment="1" applyProtection="1">
      <alignment horizontal="right" vertical="center"/>
      <protection locked="0"/>
    </xf>
    <xf numFmtId="166" fontId="12" fillId="3" borderId="103" xfId="0" applyNumberFormat="1" applyFont="1" applyFill="1" applyBorder="1" applyAlignment="1" applyProtection="1">
      <alignment horizontal="right" vertical="center"/>
      <protection locked="0"/>
    </xf>
    <xf numFmtId="169" fontId="12" fillId="3" borderId="103" xfId="0" applyNumberFormat="1" applyFont="1" applyFill="1" applyBorder="1" applyAlignment="1" applyProtection="1">
      <alignment horizontal="right" vertical="center"/>
      <protection locked="0"/>
    </xf>
    <xf numFmtId="167" fontId="12" fillId="3" borderId="104" xfId="0" applyNumberFormat="1" applyFont="1" applyFill="1" applyBorder="1" applyAlignment="1" applyProtection="1">
      <alignment horizontal="right" vertical="center"/>
      <protection locked="0"/>
    </xf>
    <xf numFmtId="166" fontId="12" fillId="3" borderId="102" xfId="0" applyNumberFormat="1" applyFont="1" applyFill="1" applyBorder="1" applyAlignment="1" applyProtection="1">
      <alignment horizontal="right" vertical="center"/>
      <protection locked="0"/>
    </xf>
    <xf numFmtId="167" fontId="12" fillId="3" borderId="101" xfId="0" applyNumberFormat="1" applyFont="1" applyFill="1" applyBorder="1" applyAlignment="1" applyProtection="1">
      <alignment horizontal="right" vertical="center"/>
      <protection locked="0"/>
    </xf>
    <xf numFmtId="0" fontId="11" fillId="5" borderId="106" xfId="0" applyFont="1" applyFill="1" applyBorder="1" applyAlignment="1" applyProtection="1">
      <alignment horizontal="center" vertical="top"/>
      <protection locked="0"/>
    </xf>
    <xf numFmtId="164" fontId="12" fillId="3" borderId="107" xfId="0" applyNumberFormat="1" applyFont="1" applyFill="1" applyBorder="1" applyAlignment="1" applyProtection="1">
      <alignment horizontal="right" vertical="center"/>
      <protection locked="0"/>
    </xf>
    <xf numFmtId="164" fontId="12" fillId="3" borderId="108" xfId="0" applyNumberFormat="1" applyFont="1" applyFill="1" applyBorder="1" applyAlignment="1" applyProtection="1">
      <alignment horizontal="right" vertical="center"/>
      <protection locked="0"/>
    </xf>
    <xf numFmtId="164" fontId="12" fillId="3" borderId="109" xfId="0" applyNumberFormat="1" applyFont="1" applyFill="1" applyBorder="1" applyAlignment="1" applyProtection="1">
      <alignment horizontal="right" vertical="center"/>
      <protection locked="0"/>
    </xf>
    <xf numFmtId="164" fontId="5" fillId="3" borderId="110" xfId="0" applyNumberFormat="1" applyFont="1" applyFill="1" applyBorder="1" applyAlignment="1" applyProtection="1">
      <alignment horizontal="right" vertical="center"/>
      <protection locked="0"/>
    </xf>
    <xf numFmtId="164" fontId="12" fillId="3" borderId="10" xfId="0" applyNumberFormat="1" applyFont="1" applyFill="1" applyBorder="1" applyAlignment="1" applyProtection="1">
      <alignment horizontal="right" vertical="center"/>
      <protection locked="0"/>
    </xf>
    <xf numFmtId="164" fontId="12" fillId="3" borderId="53" xfId="0" applyNumberFormat="1" applyFont="1" applyFill="1" applyBorder="1" applyAlignment="1" applyProtection="1">
      <alignment horizontal="right" vertical="center"/>
      <protection locked="0"/>
    </xf>
    <xf numFmtId="164" fontId="12" fillId="3" borderId="15" xfId="0" applyNumberFormat="1" applyFont="1" applyFill="1" applyBorder="1" applyAlignment="1" applyProtection="1">
      <alignment horizontal="right" vertical="center"/>
      <protection locked="0"/>
    </xf>
    <xf numFmtId="164" fontId="5" fillId="3" borderId="37" xfId="0" applyNumberFormat="1" applyFont="1" applyFill="1" applyBorder="1" applyAlignment="1" applyProtection="1">
      <alignment horizontal="right" vertical="center"/>
      <protection locked="0"/>
    </xf>
    <xf numFmtId="165" fontId="6" fillId="3" borderId="112" xfId="0" applyNumberFormat="1" applyFont="1" applyFill="1" applyBorder="1" applyAlignment="1" applyProtection="1">
      <alignment horizontal="right" vertical="center"/>
      <protection locked="0"/>
    </xf>
    <xf numFmtId="165" fontId="12" fillId="3" borderId="107" xfId="0" applyNumberFormat="1" applyFont="1" applyFill="1" applyBorder="1" applyAlignment="1" applyProtection="1">
      <alignment horizontal="right" vertical="center"/>
      <protection locked="0"/>
    </xf>
    <xf numFmtId="165" fontId="12" fillId="3" borderId="113" xfId="0" applyNumberFormat="1" applyFont="1" applyFill="1" applyBorder="1" applyAlignment="1" applyProtection="1">
      <alignment horizontal="right" vertical="center"/>
      <protection locked="0"/>
    </xf>
    <xf numFmtId="166" fontId="12" fillId="3" borderId="107" xfId="0" applyNumberFormat="1" applyFont="1" applyFill="1" applyBorder="1" applyAlignment="1" applyProtection="1">
      <alignment horizontal="right" vertical="center"/>
      <protection locked="0"/>
    </xf>
    <xf numFmtId="166" fontId="12" fillId="3" borderId="110" xfId="0" applyNumberFormat="1" applyFont="1" applyFill="1" applyBorder="1" applyAlignment="1" applyProtection="1">
      <alignment horizontal="right" vertical="center"/>
      <protection locked="0"/>
    </xf>
    <xf numFmtId="169" fontId="12" fillId="3" borderId="110" xfId="0" applyNumberFormat="1" applyFont="1" applyFill="1" applyBorder="1" applyAlignment="1" applyProtection="1">
      <alignment horizontal="right" vertical="center"/>
      <protection locked="0"/>
    </xf>
    <xf numFmtId="167" fontId="12" fillId="3" borderId="107" xfId="0" applyNumberFormat="1" applyFont="1" applyFill="1" applyBorder="1" applyAlignment="1" applyProtection="1">
      <alignment horizontal="right" vertical="center"/>
      <protection locked="0"/>
    </xf>
    <xf numFmtId="166" fontId="12" fillId="3" borderId="113" xfId="0" applyNumberFormat="1" applyFont="1" applyFill="1" applyBorder="1" applyAlignment="1" applyProtection="1">
      <alignment horizontal="right" vertical="center"/>
      <protection locked="0"/>
    </xf>
    <xf numFmtId="49" fontId="4" fillId="5" borderId="114" xfId="0" applyNumberFormat="1" applyFont="1" applyFill="1" applyBorder="1" applyAlignment="1" applyProtection="1">
      <alignment horizontal="centerContinuous" vertical="center"/>
      <protection locked="0"/>
    </xf>
    <xf numFmtId="49" fontId="6" fillId="5" borderId="111" xfId="0" applyNumberFormat="1" applyFont="1" applyFill="1" applyBorder="1" applyAlignment="1" applyProtection="1">
      <alignment horizontal="centerContinuous" vertical="center"/>
      <protection locked="0"/>
    </xf>
    <xf numFmtId="167" fontId="4" fillId="3" borderId="115" xfId="0" applyNumberFormat="1" applyFont="1" applyFill="1" applyBorder="1" applyAlignment="1" applyProtection="1">
      <alignment horizontal="right" vertical="center"/>
      <protection locked="0"/>
    </xf>
    <xf numFmtId="167" fontId="12" fillId="3" borderId="110" xfId="0" applyNumberFormat="1" applyFont="1" applyFill="1" applyBorder="1" applyAlignment="1" applyProtection="1">
      <alignment horizontal="right" vertical="center"/>
      <protection locked="0"/>
    </xf>
    <xf numFmtId="167" fontId="4" fillId="3" borderId="35" xfId="0" applyNumberFormat="1" applyFont="1" applyFill="1" applyBorder="1" applyAlignment="1" applyProtection="1">
      <alignment horizontal="right" vertical="center"/>
      <protection locked="0"/>
    </xf>
    <xf numFmtId="167" fontId="12" fillId="3" borderId="37" xfId="0" applyNumberFormat="1" applyFont="1" applyFill="1" applyBorder="1" applyAlignment="1" applyProtection="1">
      <alignment horizontal="right" vertical="center"/>
      <protection locked="0"/>
    </xf>
    <xf numFmtId="0" fontId="17" fillId="5" borderId="41" xfId="0" applyFont="1" applyFill="1" applyBorder="1" applyAlignment="1" applyProtection="1">
      <alignment horizontal="centerContinuous" vertical="center"/>
      <protection locked="0"/>
    </xf>
    <xf numFmtId="49" fontId="4" fillId="5" borderId="25" xfId="0" applyNumberFormat="1" applyFont="1" applyFill="1" applyBorder="1" applyAlignment="1" applyProtection="1">
      <alignment horizontal="centerContinuous" vertical="center"/>
      <protection locked="0"/>
    </xf>
    <xf numFmtId="168" fontId="4" fillId="3" borderId="115" xfId="0" applyNumberFormat="1" applyFont="1" applyFill="1" applyBorder="1" applyAlignment="1" applyProtection="1">
      <alignment horizontal="right" vertical="center"/>
      <protection locked="0"/>
    </xf>
    <xf numFmtId="168" fontId="12" fillId="3" borderId="110" xfId="0" applyNumberFormat="1" applyFont="1" applyFill="1" applyBorder="1" applyAlignment="1" applyProtection="1">
      <alignment horizontal="right" vertical="center"/>
      <protection locked="0"/>
    </xf>
    <xf numFmtId="167" fontId="12" fillId="3" borderId="115" xfId="0" applyNumberFormat="1" applyFont="1" applyFill="1" applyBorder="1" applyAlignment="1" applyProtection="1">
      <alignment horizontal="right" vertical="center"/>
      <protection locked="0"/>
    </xf>
    <xf numFmtId="0" fontId="17" fillId="5" borderId="114" xfId="0" applyFont="1" applyFill="1" applyBorder="1" applyAlignment="1" applyProtection="1">
      <alignment horizontal="centerContinuous" vertical="center"/>
      <protection locked="0"/>
    </xf>
    <xf numFmtId="49" fontId="4" fillId="5" borderId="111" xfId="0" applyNumberFormat="1" applyFont="1" applyFill="1" applyBorder="1" applyAlignment="1" applyProtection="1">
      <alignment horizontal="centerContinuous" vertical="center"/>
      <protection locked="0"/>
    </xf>
    <xf numFmtId="165" fontId="5" fillId="3" borderId="10" xfId="0" applyNumberFormat="1" applyFont="1" applyFill="1" applyBorder="1" applyAlignment="1" applyProtection="1">
      <alignment horizontal="right" vertical="center"/>
      <protection locked="0"/>
    </xf>
    <xf numFmtId="165" fontId="5" fillId="3" borderId="11" xfId="0" applyNumberFormat="1" applyFont="1" applyFill="1" applyBorder="1" applyAlignment="1" applyProtection="1">
      <alignment horizontal="right" vertical="center"/>
      <protection locked="0"/>
    </xf>
    <xf numFmtId="165" fontId="5" fillId="3" borderId="19" xfId="0" applyNumberFormat="1" applyFont="1" applyFill="1" applyBorder="1" applyAlignment="1" applyProtection="1">
      <alignment horizontal="right" vertical="center"/>
      <protection locked="0"/>
    </xf>
    <xf numFmtId="165" fontId="5" fillId="3" borderId="50" xfId="0" applyNumberFormat="1" applyFont="1" applyFill="1" applyBorder="1" applyAlignment="1" applyProtection="1">
      <alignment horizontal="right" vertical="center"/>
      <protection locked="0"/>
    </xf>
    <xf numFmtId="49" fontId="5" fillId="5" borderId="55" xfId="0" applyNumberFormat="1" applyFont="1" applyFill="1" applyBorder="1" applyAlignment="1" applyProtection="1">
      <alignment vertical="center"/>
      <protection locked="0"/>
    </xf>
    <xf numFmtId="49" fontId="5" fillId="5" borderId="56" xfId="0" applyNumberFormat="1" applyFont="1" applyFill="1" applyBorder="1" applyAlignment="1" applyProtection="1">
      <alignment vertical="center"/>
      <protection locked="0"/>
    </xf>
    <xf numFmtId="49" fontId="4" fillId="5" borderId="60" xfId="0" applyNumberFormat="1" applyFont="1" applyFill="1" applyBorder="1" applyAlignment="1" applyProtection="1">
      <alignment vertical="center"/>
      <protection locked="0"/>
    </xf>
    <xf numFmtId="49" fontId="4" fillId="5" borderId="55" xfId="0" applyNumberFormat="1" applyFont="1" applyFill="1" applyBorder="1" applyAlignment="1" applyProtection="1">
      <alignment horizontal="left" vertical="center"/>
      <protection locked="0"/>
    </xf>
    <xf numFmtId="49" fontId="4" fillId="5" borderId="55" xfId="0" applyNumberFormat="1" applyFont="1" applyFill="1" applyBorder="1" applyAlignment="1" applyProtection="1">
      <alignment horizontal="right" vertical="center"/>
      <protection locked="0"/>
    </xf>
    <xf numFmtId="49" fontId="4" fillId="5" borderId="56" xfId="0" applyNumberFormat="1" applyFont="1" applyFill="1" applyBorder="1" applyAlignment="1" applyProtection="1">
      <alignment horizontal="left" vertical="center"/>
      <protection locked="0"/>
    </xf>
    <xf numFmtId="165" fontId="4" fillId="3" borderId="57" xfId="0" applyNumberFormat="1" applyFont="1" applyFill="1" applyBorder="1" applyAlignment="1" applyProtection="1">
      <alignment horizontal="right" vertical="center"/>
      <protection locked="0"/>
    </xf>
    <xf numFmtId="165" fontId="4" fillId="3" borderId="58" xfId="0" applyNumberFormat="1" applyFont="1" applyFill="1" applyBorder="1" applyAlignment="1" applyProtection="1">
      <alignment horizontal="right" vertical="center"/>
      <protection locked="0"/>
    </xf>
    <xf numFmtId="0" fontId="17" fillId="5" borderId="106" xfId="0" applyFont="1" applyFill="1" applyBorder="1" applyAlignment="1" applyProtection="1">
      <alignment horizontal="center" vertical="top"/>
      <protection locked="0"/>
    </xf>
    <xf numFmtId="165" fontId="4" fillId="3" borderId="119" xfId="0" applyNumberFormat="1" applyFont="1" applyFill="1" applyBorder="1" applyAlignment="1" applyProtection="1">
      <alignment horizontal="right" vertical="center"/>
      <protection locked="0"/>
    </xf>
    <xf numFmtId="165" fontId="5" fillId="3" borderId="120" xfId="0" applyNumberFormat="1" applyFont="1" applyFill="1" applyBorder="1" applyAlignment="1" applyProtection="1">
      <alignment horizontal="right" vertical="center"/>
      <protection locked="0"/>
    </xf>
    <xf numFmtId="165" fontId="5" fillId="3" borderId="107" xfId="0" applyNumberFormat="1" applyFont="1" applyFill="1" applyBorder="1" applyAlignment="1" applyProtection="1">
      <alignment horizontal="right" vertical="center"/>
      <protection locked="0"/>
    </xf>
    <xf numFmtId="165" fontId="5" fillId="3" borderId="109" xfId="0" applyNumberFormat="1" applyFont="1" applyFill="1" applyBorder="1" applyAlignment="1" applyProtection="1">
      <alignment horizontal="right" vertical="center"/>
      <protection locked="0"/>
    </xf>
    <xf numFmtId="165" fontId="5" fillId="3" borderId="121" xfId="0" applyNumberFormat="1" applyFont="1" applyFill="1" applyBorder="1" applyAlignment="1" applyProtection="1">
      <alignment horizontal="right" vertical="center"/>
      <protection locked="0"/>
    </xf>
    <xf numFmtId="165" fontId="5" fillId="3" borderId="113" xfId="0" applyNumberFormat="1" applyFont="1" applyFill="1" applyBorder="1" applyAlignment="1" applyProtection="1">
      <alignment horizontal="right" vertical="center"/>
      <protection locked="0"/>
    </xf>
    <xf numFmtId="165" fontId="5" fillId="3" borderId="2" xfId="0" applyNumberFormat="1" applyFont="1" applyFill="1" applyBorder="1" applyAlignment="1" applyProtection="1">
      <alignment horizontal="right" vertical="center"/>
      <protection locked="0"/>
    </xf>
    <xf numFmtId="165" fontId="4" fillId="3" borderId="120" xfId="0" applyNumberFormat="1" applyFont="1" applyFill="1" applyBorder="1" applyAlignment="1" applyProtection="1">
      <alignment horizontal="right" vertical="center"/>
      <protection locked="0"/>
    </xf>
    <xf numFmtId="165" fontId="5" fillId="3" borderId="122" xfId="0" applyNumberFormat="1" applyFont="1" applyFill="1" applyBorder="1" applyAlignment="1" applyProtection="1">
      <alignment horizontal="right" vertical="center"/>
      <protection locked="0"/>
    </xf>
    <xf numFmtId="49" fontId="4" fillId="5" borderId="114" xfId="0" applyNumberFormat="1" applyFont="1" applyFill="1" applyBorder="1" applyAlignment="1">
      <alignment horizontal="centerContinuous" vertical="center"/>
    </xf>
    <xf numFmtId="0" fontId="30" fillId="2" borderId="0" xfId="0" applyFont="1" applyFill="1" applyAlignment="1" applyProtection="1">
      <alignment horizontal="left" vertical="center"/>
      <protection hidden="1"/>
    </xf>
    <xf numFmtId="0" fontId="13" fillId="0" borderId="0" xfId="0" applyFont="1" applyAlignment="1" applyProtection="1">
      <alignment horizontal="left" vertical="top"/>
      <protection locked="0"/>
    </xf>
    <xf numFmtId="49" fontId="8" fillId="5" borderId="81" xfId="0" applyNumberFormat="1" applyFont="1" applyFill="1" applyBorder="1" applyAlignment="1" applyProtection="1">
      <alignment horizontal="center" vertical="center" textRotation="90" shrinkToFit="1"/>
      <protection locked="0"/>
    </xf>
    <xf numFmtId="49" fontId="8" fillId="5" borderId="82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0" borderId="82" xfId="0" applyBorder="1"/>
    <xf numFmtId="0" fontId="4" fillId="5" borderId="83" xfId="0" applyFont="1" applyFill="1" applyBorder="1" applyAlignment="1">
      <alignment horizontal="center"/>
    </xf>
    <xf numFmtId="0" fontId="4" fillId="5" borderId="67" xfId="0" applyFont="1" applyFill="1" applyBorder="1" applyAlignment="1">
      <alignment horizontal="center"/>
    </xf>
    <xf numFmtId="49" fontId="5" fillId="5" borderId="116" xfId="0" applyNumberFormat="1" applyFont="1" applyFill="1" applyBorder="1" applyAlignment="1" applyProtection="1">
      <alignment horizontal="center" vertical="center" textRotation="90"/>
      <protection locked="0"/>
    </xf>
    <xf numFmtId="49" fontId="5" fillId="5" borderId="84" xfId="0" applyNumberFormat="1" applyFont="1" applyFill="1" applyBorder="1" applyAlignment="1" applyProtection="1">
      <alignment horizontal="center" vertical="center" textRotation="90"/>
      <protection locked="0"/>
    </xf>
    <xf numFmtId="49" fontId="5" fillId="5" borderId="117" xfId="0" applyNumberFormat="1" applyFont="1" applyFill="1" applyBorder="1" applyAlignment="1" applyProtection="1">
      <alignment horizontal="center" vertical="center" textRotation="90"/>
      <protection locked="0"/>
    </xf>
    <xf numFmtId="49" fontId="4" fillId="5" borderId="87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20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88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0" xfId="0" applyNumberFormat="1" applyFont="1" applyFill="1" applyAlignment="1" applyProtection="1">
      <alignment horizontal="center" vertical="center" wrapText="1"/>
      <protection locked="0"/>
    </xf>
    <xf numFmtId="49" fontId="4" fillId="5" borderId="46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89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90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05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49" fontId="5" fillId="5" borderId="118" xfId="0" applyNumberFormat="1" applyFont="1" applyFill="1" applyBorder="1" applyAlignment="1" applyProtection="1">
      <alignment horizontal="center" vertical="center" textRotation="90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49" fontId="8" fillId="5" borderId="92" xfId="0" applyNumberFormat="1" applyFont="1" applyFill="1" applyBorder="1" applyAlignment="1" applyProtection="1">
      <alignment horizontal="center" vertical="center" textRotation="90" shrinkToFit="1"/>
      <protection locked="0"/>
    </xf>
    <xf numFmtId="0" fontId="5" fillId="5" borderId="65" xfId="0" applyFont="1" applyFill="1" applyBorder="1" applyAlignment="1" applyProtection="1">
      <alignment horizontal="center" vertical="center" textRotation="90" shrinkToFit="1"/>
      <protection locked="0"/>
    </xf>
    <xf numFmtId="0" fontId="0" fillId="5" borderId="93" xfId="0" applyFill="1" applyBorder="1" applyAlignment="1" applyProtection="1">
      <alignment horizontal="center" vertical="center" textRotation="90" shrinkToFit="1"/>
      <protection locked="0"/>
    </xf>
    <xf numFmtId="49" fontId="8" fillId="5" borderId="94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5" borderId="72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5" borderId="86" xfId="0" applyFont="1" applyFill="1" applyBorder="1" applyAlignment="1">
      <alignment horizontal="center"/>
    </xf>
    <xf numFmtId="0" fontId="4" fillId="5" borderId="69" xfId="0" applyFont="1" applyFill="1" applyBorder="1" applyAlignment="1">
      <alignment horizontal="center"/>
    </xf>
    <xf numFmtId="0" fontId="4" fillId="5" borderId="85" xfId="0" applyFont="1" applyFill="1" applyBorder="1" applyAlignment="1">
      <alignment horizontal="center"/>
    </xf>
    <xf numFmtId="0" fontId="4" fillId="5" borderId="68" xfId="0" applyFont="1" applyFill="1" applyBorder="1" applyAlignment="1">
      <alignment horizontal="center"/>
    </xf>
    <xf numFmtId="0" fontId="13" fillId="0" borderId="0" xfId="0" applyFont="1" applyAlignment="1" applyProtection="1">
      <alignment vertical="top" wrapText="1"/>
      <protection hidden="1"/>
    </xf>
    <xf numFmtId="0" fontId="0" fillId="0" borderId="0" xfId="0" applyAlignment="1">
      <alignment vertical="top" wrapText="1"/>
    </xf>
    <xf numFmtId="49" fontId="4" fillId="5" borderId="95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96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97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98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99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10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left" vertical="top" wrapText="1"/>
    </xf>
    <xf numFmtId="49" fontId="5" fillId="5" borderId="29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Normální" xfId="0" builtinId="0"/>
  </cellStyles>
  <dxfs count="2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</dxfs>
  <tableStyles count="1" defaultTableStyle="TableStyleMedium2" defaultPivotStyle="PivotStyleLight16">
    <tableStyle name="Invisible" pivot="0" table="0" count="0" xr9:uid="{655FBC6B-A9E6-454B-A6A8-A0D92EA82B38}"/>
  </tableStyles>
  <colors>
    <mruColors>
      <color rgb="FF003366"/>
      <color rgb="FF008080"/>
      <color rgb="FF33CCCC"/>
      <color rgb="FF00FFFF"/>
      <color rgb="FFFF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06/relationships/attachedToolbars" Target="attachedToolbars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33322524363946E-2"/>
          <c:y val="6.765327695560254E-2"/>
          <c:w val="0.86875299226450131"/>
          <c:h val="0.777254690529041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'GB1'!$I$11</c:f>
              <c:strCache>
                <c:ptCount val="1"/>
                <c:pt idx="0">
                  <c:v> MŠMT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'GB1'!$J$11:$T$11</c:f>
              <c:numCache>
                <c:formatCode>#,##0</c:formatCode>
                <c:ptCount val="11"/>
                <c:pt idx="0">
                  <c:v>64</c:v>
                </c:pt>
                <c:pt idx="1">
                  <c:v>60</c:v>
                </c:pt>
                <c:pt idx="2">
                  <c:v>61</c:v>
                </c:pt>
                <c:pt idx="3">
                  <c:v>60</c:v>
                </c:pt>
                <c:pt idx="4">
                  <c:v>59</c:v>
                </c:pt>
                <c:pt idx="5">
                  <c:v>58</c:v>
                </c:pt>
                <c:pt idx="6">
                  <c:v>59</c:v>
                </c:pt>
                <c:pt idx="7">
                  <c:v>59</c:v>
                </c:pt>
                <c:pt idx="8">
                  <c:v>59</c:v>
                </c:pt>
                <c:pt idx="9">
                  <c:v>59</c:v>
                </c:pt>
                <c:pt idx="10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B4-4A2F-B147-04A233C3C154}"/>
            </c:ext>
          </c:extLst>
        </c:ser>
        <c:ser>
          <c:idx val="1"/>
          <c:order val="1"/>
          <c:tx>
            <c:strRef>
              <c:f>'GB1'!$I$12</c:f>
              <c:strCache>
                <c:ptCount val="1"/>
                <c:pt idx="0">
                  <c:v> obec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'GB1'!$J$12:$T$12</c:f>
              <c:numCache>
                <c:formatCode>#,##0</c:formatCode>
                <c:ptCount val="11"/>
                <c:pt idx="0">
                  <c:v>6507</c:v>
                </c:pt>
                <c:pt idx="1">
                  <c:v>6500</c:v>
                </c:pt>
                <c:pt idx="2">
                  <c:v>6489</c:v>
                </c:pt>
                <c:pt idx="3">
                  <c:v>6489</c:v>
                </c:pt>
                <c:pt idx="4">
                  <c:v>6494</c:v>
                </c:pt>
                <c:pt idx="5">
                  <c:v>6466</c:v>
                </c:pt>
                <c:pt idx="6">
                  <c:v>6481</c:v>
                </c:pt>
                <c:pt idx="7">
                  <c:v>6479</c:v>
                </c:pt>
                <c:pt idx="8">
                  <c:v>6480</c:v>
                </c:pt>
                <c:pt idx="9">
                  <c:v>6481</c:v>
                </c:pt>
                <c:pt idx="10">
                  <c:v>6486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B4-4A2F-B147-04A233C3C154}"/>
            </c:ext>
          </c:extLst>
        </c:ser>
        <c:ser>
          <c:idx val="2"/>
          <c:order val="2"/>
          <c:tx>
            <c:strRef>
              <c:f>'GB1'!$I$13</c:f>
              <c:strCache>
                <c:ptCount val="1"/>
                <c:pt idx="0">
                  <c:v> kraj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'GB1'!$J$13:$T$13</c:f>
              <c:numCache>
                <c:formatCode>#,##0</c:formatCode>
                <c:ptCount val="11"/>
                <c:pt idx="0">
                  <c:v>1264</c:v>
                </c:pt>
                <c:pt idx="1">
                  <c:v>1181</c:v>
                </c:pt>
                <c:pt idx="2">
                  <c:v>1162</c:v>
                </c:pt>
                <c:pt idx="3">
                  <c:v>1140</c:v>
                </c:pt>
                <c:pt idx="4">
                  <c:v>1129</c:v>
                </c:pt>
                <c:pt idx="5">
                  <c:v>1121</c:v>
                </c:pt>
                <c:pt idx="6">
                  <c:v>1109</c:v>
                </c:pt>
                <c:pt idx="7">
                  <c:v>1090</c:v>
                </c:pt>
                <c:pt idx="8">
                  <c:v>1083</c:v>
                </c:pt>
                <c:pt idx="9">
                  <c:v>1080</c:v>
                </c:pt>
                <c:pt idx="10">
                  <c:v>1076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B4-4A2F-B147-04A233C3C154}"/>
            </c:ext>
          </c:extLst>
        </c:ser>
        <c:ser>
          <c:idx val="3"/>
          <c:order val="3"/>
          <c:tx>
            <c:strRef>
              <c:f>'GB1'!$I$14</c:f>
              <c:strCache>
                <c:ptCount val="1"/>
                <c:pt idx="0">
                  <c:v> jiný resort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'GB1'!$J$14:$T$14</c:f>
              <c:numCache>
                <c:formatCode>#,##0</c:formatCode>
                <c:ptCount val="11"/>
                <c:pt idx="0">
                  <c:v>8</c:v>
                </c:pt>
                <c:pt idx="1">
                  <c:v>8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B4-4A2F-B147-04A233C3C154}"/>
            </c:ext>
          </c:extLst>
        </c:ser>
        <c:ser>
          <c:idx val="4"/>
          <c:order val="4"/>
          <c:tx>
            <c:strRef>
              <c:f>'GB1'!$I$15</c:f>
              <c:strCache>
                <c:ptCount val="1"/>
                <c:pt idx="0">
                  <c:v>privátní sektor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'GB1'!$J$15:$T$15</c:f>
              <c:numCache>
                <c:formatCode>#,##0</c:formatCode>
                <c:ptCount val="11"/>
                <c:pt idx="0">
                  <c:v>543</c:v>
                </c:pt>
                <c:pt idx="1">
                  <c:v>572</c:v>
                </c:pt>
                <c:pt idx="2">
                  <c:v>617</c:v>
                </c:pt>
                <c:pt idx="3">
                  <c:v>669</c:v>
                </c:pt>
                <c:pt idx="4">
                  <c:v>700</c:v>
                </c:pt>
                <c:pt idx="5">
                  <c:v>733</c:v>
                </c:pt>
                <c:pt idx="6">
                  <c:v>789</c:v>
                </c:pt>
                <c:pt idx="7">
                  <c:v>809</c:v>
                </c:pt>
                <c:pt idx="8">
                  <c:v>826</c:v>
                </c:pt>
                <c:pt idx="9">
                  <c:v>840</c:v>
                </c:pt>
                <c:pt idx="10">
                  <c:v>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B4-4A2F-B147-04A233C3C154}"/>
            </c:ext>
          </c:extLst>
        </c:ser>
        <c:ser>
          <c:idx val="5"/>
          <c:order val="5"/>
          <c:tx>
            <c:strRef>
              <c:f>'GB1'!$I$16</c:f>
              <c:strCache>
                <c:ptCount val="1"/>
                <c:pt idx="0">
                  <c:v> církev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'GB1'!$J$10:$T$10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'GB1'!$J$16:$T$16</c:f>
              <c:numCache>
                <c:formatCode>#,##0</c:formatCode>
                <c:ptCount val="11"/>
                <c:pt idx="0">
                  <c:v>104</c:v>
                </c:pt>
                <c:pt idx="1">
                  <c:v>105</c:v>
                </c:pt>
                <c:pt idx="2">
                  <c:v>107</c:v>
                </c:pt>
                <c:pt idx="3">
                  <c:v>111</c:v>
                </c:pt>
                <c:pt idx="4">
                  <c:v>112</c:v>
                </c:pt>
                <c:pt idx="5">
                  <c:v>113</c:v>
                </c:pt>
                <c:pt idx="6">
                  <c:v>113</c:v>
                </c:pt>
                <c:pt idx="7">
                  <c:v>115</c:v>
                </c:pt>
                <c:pt idx="8">
                  <c:v>112</c:v>
                </c:pt>
                <c:pt idx="9">
                  <c:v>114</c:v>
                </c:pt>
                <c:pt idx="10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F-461C-B344-D39BF1A33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91926688"/>
        <c:axId val="-691925600"/>
      </c:barChart>
      <c:catAx>
        <c:axId val="-69192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691925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91925600"/>
        <c:scaling>
          <c:orientation val="minMax"/>
          <c:max val="7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počty škol</a:t>
                </a:r>
              </a:p>
            </c:rich>
          </c:tx>
          <c:layout>
            <c:manualLayout>
              <c:xMode val="edge"/>
              <c:yMode val="edge"/>
              <c:x val="1.1892228184290428E-2"/>
              <c:y val="0.38844794394513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691926688"/>
        <c:crosses val="autoZero"/>
        <c:crossBetween val="between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4394815915822777E-2"/>
          <c:y val="0.92008736341556785"/>
          <c:w val="0.87881013612498249"/>
          <c:h val="7.991274130381556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41713615153003"/>
          <c:y val="7.8158499855415217E-2"/>
          <c:w val="0.82519909915662204"/>
          <c:h val="0.758156025334247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'GB2'!$I$11</c:f>
              <c:strCache>
                <c:ptCount val="1"/>
                <c:pt idx="0">
                  <c:v> MŠMT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'GB2'!$J$10:$T$10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'GB2'!$J$11:$T$11</c:f>
              <c:numCache>
                <c:formatCode>#,##0</c:formatCode>
                <c:ptCount val="11"/>
                <c:pt idx="0">
                  <c:v>3182</c:v>
                </c:pt>
                <c:pt idx="1">
                  <c:v>2931</c:v>
                </c:pt>
                <c:pt idx="2">
                  <c:v>2815</c:v>
                </c:pt>
                <c:pt idx="3">
                  <c:v>2763</c:v>
                </c:pt>
                <c:pt idx="4">
                  <c:v>2903</c:v>
                </c:pt>
                <c:pt idx="5">
                  <c:v>2889</c:v>
                </c:pt>
                <c:pt idx="6">
                  <c:v>2813</c:v>
                </c:pt>
                <c:pt idx="7">
                  <c:v>2911</c:v>
                </c:pt>
                <c:pt idx="8">
                  <c:v>3021</c:v>
                </c:pt>
                <c:pt idx="9">
                  <c:v>3001</c:v>
                </c:pt>
                <c:pt idx="10">
                  <c:v>2987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3D-4C38-87AA-7F7D6666606F}"/>
            </c:ext>
          </c:extLst>
        </c:ser>
        <c:ser>
          <c:idx val="1"/>
          <c:order val="1"/>
          <c:tx>
            <c:strRef>
              <c:f>'GB2'!$I$12</c:f>
              <c:strCache>
                <c:ptCount val="1"/>
                <c:pt idx="0">
                  <c:v> obec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'GB2'!$J$10:$T$10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'GB2'!$J$12:$T$12</c:f>
              <c:numCache>
                <c:formatCode>#,##0</c:formatCode>
                <c:ptCount val="11"/>
                <c:pt idx="0">
                  <c:v>1095653</c:v>
                </c:pt>
                <c:pt idx="1">
                  <c:v>1119660</c:v>
                </c:pt>
                <c:pt idx="2">
                  <c:v>1146572</c:v>
                </c:pt>
                <c:pt idx="3">
                  <c:v>1174507</c:v>
                </c:pt>
                <c:pt idx="4">
                  <c:v>1198133</c:v>
                </c:pt>
                <c:pt idx="5">
                  <c:v>1217638</c:v>
                </c:pt>
                <c:pt idx="6">
                  <c:v>1235311</c:v>
                </c:pt>
                <c:pt idx="7">
                  <c:v>1248266</c:v>
                </c:pt>
                <c:pt idx="8">
                  <c:v>1258412</c:v>
                </c:pt>
                <c:pt idx="9">
                  <c:v>1258684</c:v>
                </c:pt>
                <c:pt idx="10">
                  <c:v>1260189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3D-4C38-87AA-7F7D6666606F}"/>
            </c:ext>
          </c:extLst>
        </c:ser>
        <c:ser>
          <c:idx val="2"/>
          <c:order val="2"/>
          <c:tx>
            <c:strRef>
              <c:f>'GB2'!$I$13</c:f>
              <c:strCache>
                <c:ptCount val="1"/>
                <c:pt idx="0">
                  <c:v> kraj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'GB2'!$J$10:$T$10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'GB2'!$J$13:$T$13</c:f>
              <c:numCache>
                <c:formatCode>#,##0</c:formatCode>
                <c:ptCount val="11"/>
                <c:pt idx="0">
                  <c:v>468345</c:v>
                </c:pt>
                <c:pt idx="1">
                  <c:v>443191</c:v>
                </c:pt>
                <c:pt idx="2">
                  <c:v>423695</c:v>
                </c:pt>
                <c:pt idx="3">
                  <c:v>409482</c:v>
                </c:pt>
                <c:pt idx="4">
                  <c:v>398433</c:v>
                </c:pt>
                <c:pt idx="5">
                  <c:v>391446</c:v>
                </c:pt>
                <c:pt idx="6">
                  <c:v>384801</c:v>
                </c:pt>
                <c:pt idx="7">
                  <c:v>382397</c:v>
                </c:pt>
                <c:pt idx="8">
                  <c:v>383527</c:v>
                </c:pt>
                <c:pt idx="9">
                  <c:v>389565</c:v>
                </c:pt>
                <c:pt idx="10">
                  <c:v>399271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3D-4C38-87AA-7F7D6666606F}"/>
            </c:ext>
          </c:extLst>
        </c:ser>
        <c:ser>
          <c:idx val="3"/>
          <c:order val="3"/>
          <c:tx>
            <c:strRef>
              <c:f>'GB2'!$I$14</c:f>
              <c:strCache>
                <c:ptCount val="1"/>
                <c:pt idx="0">
                  <c:v> jiný resort</c:v>
                </c:pt>
              </c:strCache>
            </c:strRef>
          </c:tx>
          <c:spPr>
            <a:solidFill>
              <a:srgbClr val="66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'GB2'!$J$10:$T$10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'GB2'!$J$14:$T$14</c:f>
              <c:numCache>
                <c:formatCode>#,##0</c:formatCode>
                <c:ptCount val="11"/>
                <c:pt idx="0">
                  <c:v>1853</c:v>
                </c:pt>
                <c:pt idx="1">
                  <c:v>1792</c:v>
                </c:pt>
                <c:pt idx="2">
                  <c:v>1782</c:v>
                </c:pt>
                <c:pt idx="3">
                  <c:v>1690</c:v>
                </c:pt>
                <c:pt idx="4">
                  <c:v>1762</c:v>
                </c:pt>
                <c:pt idx="5">
                  <c:v>1848</c:v>
                </c:pt>
                <c:pt idx="6">
                  <c:v>1941</c:v>
                </c:pt>
                <c:pt idx="7">
                  <c:v>2045</c:v>
                </c:pt>
                <c:pt idx="8">
                  <c:v>2197</c:v>
                </c:pt>
                <c:pt idx="9">
                  <c:v>2329</c:v>
                </c:pt>
                <c:pt idx="10">
                  <c:v>2507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3D-4C38-87AA-7F7D6666606F}"/>
            </c:ext>
          </c:extLst>
        </c:ser>
        <c:ser>
          <c:idx val="4"/>
          <c:order val="4"/>
          <c:tx>
            <c:strRef>
              <c:f>'GB2'!$I$15</c:f>
              <c:strCache>
                <c:ptCount val="1"/>
                <c:pt idx="0">
                  <c:v>privátní sektor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'GB2'!$J$10:$T$10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'GB2'!$J$15:$T$15</c:f>
              <c:numCache>
                <c:formatCode>#,##0</c:formatCode>
                <c:ptCount val="11"/>
                <c:pt idx="0">
                  <c:v>84289</c:v>
                </c:pt>
                <c:pt idx="1">
                  <c:v>79647</c:v>
                </c:pt>
                <c:pt idx="2">
                  <c:v>78203</c:v>
                </c:pt>
                <c:pt idx="3">
                  <c:v>79832</c:v>
                </c:pt>
                <c:pt idx="4">
                  <c:v>81907</c:v>
                </c:pt>
                <c:pt idx="5">
                  <c:v>85082</c:v>
                </c:pt>
                <c:pt idx="6">
                  <c:v>88270</c:v>
                </c:pt>
                <c:pt idx="7">
                  <c:v>90976</c:v>
                </c:pt>
                <c:pt idx="8">
                  <c:v>95250</c:v>
                </c:pt>
                <c:pt idx="9">
                  <c:v>100063</c:v>
                </c:pt>
                <c:pt idx="10">
                  <c:v>108313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3D-4C38-87AA-7F7D6666606F}"/>
            </c:ext>
          </c:extLst>
        </c:ser>
        <c:ser>
          <c:idx val="5"/>
          <c:order val="5"/>
          <c:tx>
            <c:strRef>
              <c:f>'GB2'!$I$16</c:f>
              <c:strCache>
                <c:ptCount val="1"/>
                <c:pt idx="0">
                  <c:v> církev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'GB2'!$J$10:$T$10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'GB2'!$J$16:$T$16</c:f>
              <c:numCache>
                <c:formatCode>#,##0</c:formatCode>
                <c:ptCount val="11"/>
                <c:pt idx="0">
                  <c:v>17953</c:v>
                </c:pt>
                <c:pt idx="1">
                  <c:v>18458</c:v>
                </c:pt>
                <c:pt idx="2">
                  <c:v>18969</c:v>
                </c:pt>
                <c:pt idx="3">
                  <c:v>19724</c:v>
                </c:pt>
                <c:pt idx="4">
                  <c:v>20100</c:v>
                </c:pt>
                <c:pt idx="5">
                  <c:v>20584</c:v>
                </c:pt>
                <c:pt idx="6">
                  <c:v>20927</c:v>
                </c:pt>
                <c:pt idx="7">
                  <c:v>21152</c:v>
                </c:pt>
                <c:pt idx="8">
                  <c:v>21076</c:v>
                </c:pt>
                <c:pt idx="9">
                  <c:v>21570</c:v>
                </c:pt>
                <c:pt idx="10">
                  <c:v>22024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2-4D06-A29C-F72C46EDA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-870444032"/>
        <c:axId val="-870446208"/>
      </c:barChart>
      <c:catAx>
        <c:axId val="-87044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70446208"/>
        <c:crosses val="autoZero"/>
        <c:auto val="1"/>
        <c:lblAlgn val="ctr"/>
        <c:lblOffset val="100"/>
        <c:noMultiLvlLbl val="0"/>
      </c:catAx>
      <c:valAx>
        <c:axId val="-870446208"/>
        <c:scaling>
          <c:orientation val="minMax"/>
          <c:max val="130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počty žáků/studentů</a:t>
                </a:r>
              </a:p>
            </c:rich>
          </c:tx>
          <c:layout>
            <c:manualLayout>
              <c:xMode val="edge"/>
              <c:yMode val="edge"/>
              <c:x val="1.585541101176189E-2"/>
              <c:y val="0.319587667738715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70444032"/>
        <c:crosses val="autoZero"/>
        <c:crossBetween val="between"/>
        <c:majorUnit val="100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033523855708729"/>
          <c:y val="0.91875186920546303"/>
          <c:w val="0.83359521356548827"/>
          <c:h val="6.320358748790723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cs-CZ" sz="1000" b="1"/>
              <a:t>Děti/žáci/studenti ve školním roce 2021/22</a:t>
            </a:r>
          </a:p>
        </c:rich>
      </c:tx>
      <c:layout>
        <c:manualLayout>
          <c:xMode val="edge"/>
          <c:yMode val="edge"/>
          <c:x val="0.19512252025407392"/>
          <c:y val="1.396648044692737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title>
    <c:autoTitleDeleted val="0"/>
    <c:view3D>
      <c:rotX val="15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3550171362030409E-2"/>
          <c:y val="0.3100562888119337"/>
          <c:w val="0.97019226952137727"/>
          <c:h val="0.39664858568733863"/>
        </c:manualLayout>
      </c:layout>
      <c:pie3DChart>
        <c:varyColors val="1"/>
        <c:ser>
          <c:idx val="0"/>
          <c:order val="0"/>
          <c:tx>
            <c:strRef>
              <c:f>'GB3'!$N$10</c:f>
              <c:strCache>
                <c:ptCount val="1"/>
                <c:pt idx="0">
                  <c:v>2021/22</c:v>
                </c:pt>
              </c:strCache>
            </c:strRef>
          </c:tx>
          <c:spPr>
            <a:solidFill>
              <a:srgbClr val="33CCCC"/>
            </a:solidFill>
          </c:spPr>
          <c:explosion val="16"/>
          <c:dPt>
            <c:idx val="0"/>
            <c:bubble3D val="0"/>
            <c:spPr>
              <a:solidFill>
                <a:srgbClr val="00336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62D-44B6-B0FE-90CDD442A60B}"/>
              </c:ext>
            </c:extLst>
          </c:dPt>
          <c:dPt>
            <c:idx val="1"/>
            <c:bubble3D val="0"/>
            <c:explosion val="42"/>
            <c:spPr>
              <a:solidFill>
                <a:srgbClr val="00808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62D-44B6-B0FE-90CDD442A60B}"/>
              </c:ext>
            </c:extLst>
          </c:dPt>
          <c:dPt>
            <c:idx val="2"/>
            <c:bubble3D val="0"/>
            <c:explosion val="36"/>
            <c:spPr>
              <a:solidFill>
                <a:srgbClr val="33CCCC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62D-44B6-B0FE-90CDD442A60B}"/>
              </c:ext>
            </c:extLst>
          </c:dPt>
          <c:dLbls>
            <c:dLbl>
              <c:idx val="0"/>
              <c:layout>
                <c:manualLayout>
                  <c:x val="-5.295392953929539E-2"/>
                  <c:y val="2.721007639408202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2D-44B6-B0FE-90CDD442A60B}"/>
                </c:ext>
              </c:extLst>
            </c:dLbl>
            <c:dLbl>
              <c:idx val="2"/>
              <c:layout>
                <c:manualLayout>
                  <c:x val="4.4669308634440574E-2"/>
                  <c:y val="-7.380312722688989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2D-44B6-B0FE-90CDD442A60B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'GB3'!$M$11:$M$13</c:f>
              <c:strCache>
                <c:ptCount val="3"/>
                <c:pt idx="0">
                  <c:v>veřejný</c:v>
                </c:pt>
                <c:pt idx="1">
                  <c:v>privátní sektor</c:v>
                </c:pt>
                <c:pt idx="2">
                  <c:v>církev</c:v>
                </c:pt>
              </c:strCache>
            </c:strRef>
          </c:cat>
          <c:val>
            <c:numRef>
              <c:f>'GB3'!$N$11:$N$13</c:f>
              <c:numCache>
                <c:formatCode>#,##0</c:formatCode>
                <c:ptCount val="3"/>
                <c:pt idx="0">
                  <c:v>1664954</c:v>
                </c:pt>
                <c:pt idx="1">
                  <c:v>108313</c:v>
                </c:pt>
                <c:pt idx="2">
                  <c:v>22024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2D-44B6-B0FE-90CDD442A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4.7337466640737418E-3"/>
          <c:y val="0.93016877080309091"/>
          <c:w val="0.98975655017156194"/>
          <c:h val="6.1452513966480438E-2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cs-CZ" sz="1000" b="1"/>
              <a:t>Děti/žáci/studenti ve školním roce 2011/12</a:t>
            </a:r>
          </a:p>
        </c:rich>
      </c:tx>
      <c:layout>
        <c:manualLayout>
          <c:xMode val="edge"/>
          <c:yMode val="edge"/>
          <c:x val="0.24462422035955181"/>
          <c:y val="1.955307262569832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title>
    <c:autoTitleDeleted val="0"/>
    <c:view3D>
      <c:rotX val="15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3440895499662665E-2"/>
          <c:y val="0.31284958871114033"/>
          <c:w val="0.97580901327550951"/>
          <c:h val="0.40223518548575188"/>
        </c:manualLayout>
      </c:layout>
      <c:pie3DChart>
        <c:varyColors val="1"/>
        <c:ser>
          <c:idx val="0"/>
          <c:order val="0"/>
          <c:tx>
            <c:strRef>
              <c:f>'GB3'!$K$10</c:f>
              <c:strCache>
                <c:ptCount val="1"/>
                <c:pt idx="0">
                  <c:v>2011/12</c:v>
                </c:pt>
              </c:strCache>
            </c:strRef>
          </c:tx>
          <c:explosion val="16"/>
          <c:dPt>
            <c:idx val="0"/>
            <c:bubble3D val="0"/>
            <c:spPr>
              <a:solidFill>
                <a:srgbClr val="00336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33A-4326-9BA0-4DBF31094159}"/>
              </c:ext>
            </c:extLst>
          </c:dPt>
          <c:dPt>
            <c:idx val="1"/>
            <c:bubble3D val="0"/>
            <c:explosion val="48"/>
            <c:spPr>
              <a:solidFill>
                <a:srgbClr val="00808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33A-4326-9BA0-4DBF31094159}"/>
              </c:ext>
            </c:extLst>
          </c:dPt>
          <c:dPt>
            <c:idx val="2"/>
            <c:bubble3D val="0"/>
            <c:explosion val="39"/>
            <c:spPr>
              <a:solidFill>
                <a:srgbClr val="33CCCC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33A-4326-9BA0-4DBF31094159}"/>
              </c:ext>
            </c:extLst>
          </c:dPt>
          <c:dLbls>
            <c:dLbl>
              <c:idx val="0"/>
              <c:layout>
                <c:manualLayout>
                  <c:x val="-2.1786329128213811E-2"/>
                  <c:y val="2.832886112699599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3A-4326-9BA0-4DBF31094159}"/>
                </c:ext>
              </c:extLst>
            </c:dLbl>
            <c:dLbl>
              <c:idx val="2"/>
              <c:layout>
                <c:manualLayout>
                  <c:x val="3.1664938288718247E-2"/>
                  <c:y val="-7.559757407138932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3A-4326-9BA0-4DBF3109415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'GB3'!$J$11:$J$13</c:f>
              <c:strCache>
                <c:ptCount val="3"/>
                <c:pt idx="0">
                  <c:v>veřejný</c:v>
                </c:pt>
                <c:pt idx="1">
                  <c:v>privátní sektor</c:v>
                </c:pt>
                <c:pt idx="2">
                  <c:v>církev</c:v>
                </c:pt>
              </c:strCache>
            </c:strRef>
          </c:cat>
          <c:val>
            <c:numRef>
              <c:f>'GB3'!$K$11:$K$13</c:f>
              <c:numCache>
                <c:formatCode>#,##0</c:formatCode>
                <c:ptCount val="3"/>
                <c:pt idx="0">
                  <c:v>1569033</c:v>
                </c:pt>
                <c:pt idx="1">
                  <c:v>84289</c:v>
                </c:pt>
                <c:pt idx="2">
                  <c:v>17953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3A-4326-9BA0-4DBF31094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1150993297534665E-3"/>
          <c:y val="0.93804963627001225"/>
          <c:w val="0.98293939182612133"/>
          <c:h val="6.1452513966480438E-2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Zaměstnanci RgŠ</a:t>
            </a:r>
          </a:p>
        </c:rich>
      </c:tx>
      <c:layout>
        <c:manualLayout>
          <c:xMode val="edge"/>
          <c:yMode val="edge"/>
          <c:x val="0.39755413143519541"/>
          <c:y val="1.30548302872062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4986673037726"/>
          <c:y val="0.10182767624020887"/>
          <c:w val="0.73853321288049034"/>
          <c:h val="0.71801566579634468"/>
        </c:manualLayout>
      </c:layout>
      <c:areaChart>
        <c:grouping val="stacked"/>
        <c:varyColors val="0"/>
        <c:ser>
          <c:idx val="0"/>
          <c:order val="1"/>
          <c:tx>
            <c:strRef>
              <c:f>'GB4'!$I$13</c:f>
              <c:strCache>
                <c:ptCount val="1"/>
                <c:pt idx="0">
                  <c:v>reálné mzdy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'GB4'!$J$11:$T$11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'GB4'!$J$13:$T$13</c:f>
              <c:numCache>
                <c:formatCode>#,##0</c:formatCode>
                <c:ptCount val="11"/>
                <c:pt idx="0">
                  <c:v>23269.46551182256</c:v>
                </c:pt>
                <c:pt idx="1">
                  <c:v>23085.182281792197</c:v>
                </c:pt>
                <c:pt idx="2">
                  <c:v>22896.435472194695</c:v>
                </c:pt>
                <c:pt idx="3">
                  <c:v>23174.823285840997</c:v>
                </c:pt>
                <c:pt idx="4">
                  <c:v>23637.347321692072</c:v>
                </c:pt>
                <c:pt idx="5">
                  <c:v>24641.53959378233</c:v>
                </c:pt>
                <c:pt idx="6">
                  <c:v>25808.517789948826</c:v>
                </c:pt>
                <c:pt idx="7">
                  <c:v>27992.402659069325</c:v>
                </c:pt>
                <c:pt idx="8">
                  <c:v>30960.069949017361</c:v>
                </c:pt>
                <c:pt idx="9">
                  <c:v>32958.854752513464</c:v>
                </c:pt>
                <c:pt idx="10">
                  <c:v>34397.409291546901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4A-4718-BCAD-39A9A89B4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70442944"/>
        <c:axId val="-870447840"/>
      </c:areaChart>
      <c:barChart>
        <c:barDir val="col"/>
        <c:grouping val="clustered"/>
        <c:varyColors val="0"/>
        <c:ser>
          <c:idx val="1"/>
          <c:order val="0"/>
          <c:tx>
            <c:strRef>
              <c:f>'GB4'!$I$12</c:f>
              <c:strCache>
                <c:ptCount val="1"/>
                <c:pt idx="0">
                  <c:v>nominální mzdy 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'GB4'!$J$11:$T$11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'GB4'!$J$12:$T$12</c:f>
              <c:numCache>
                <c:formatCode>#,##0</c:formatCode>
                <c:ptCount val="11"/>
                <c:pt idx="0">
                  <c:v>22059.453305207786</c:v>
                </c:pt>
                <c:pt idx="1">
                  <c:v>22600.393453874563</c:v>
                </c:pt>
                <c:pt idx="2">
                  <c:v>22736.160423889331</c:v>
                </c:pt>
                <c:pt idx="3">
                  <c:v>23105.298815983475</c:v>
                </c:pt>
                <c:pt idx="4">
                  <c:v>23637.347321692072</c:v>
                </c:pt>
                <c:pt idx="5">
                  <c:v>24814.030370938806</c:v>
                </c:pt>
                <c:pt idx="6">
                  <c:v>26608.581841437241</c:v>
                </c:pt>
                <c:pt idx="7">
                  <c:v>29476</c:v>
                </c:pt>
                <c:pt idx="8">
                  <c:v>33529.755754785801</c:v>
                </c:pt>
                <c:pt idx="9">
                  <c:v>36857.887269735802</c:v>
                </c:pt>
                <c:pt idx="10">
                  <c:v>39591.418094570479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4A-4718-BCAD-39A9A89B4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870442944"/>
        <c:axId val="-870447840"/>
      </c:barChart>
      <c:lineChart>
        <c:grouping val="standard"/>
        <c:varyColors val="0"/>
        <c:ser>
          <c:idx val="2"/>
          <c:order val="2"/>
          <c:tx>
            <c:strRef>
              <c:f>'GB4'!$I$14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'GB4'!$J$11:$T$11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'GB4'!$J$14:$T$14</c:f>
              <c:numCache>
                <c:formatCode>0.0</c:formatCode>
                <c:ptCount val="11"/>
                <c:pt idx="0">
                  <c:v>231.52871599999955</c:v>
                </c:pt>
                <c:pt idx="1">
                  <c:v>229.78750299999814</c:v>
                </c:pt>
                <c:pt idx="2">
                  <c:v>229.64945899999782</c:v>
                </c:pt>
                <c:pt idx="3">
                  <c:v>231.92014099999906</c:v>
                </c:pt>
                <c:pt idx="4">
                  <c:v>235.14915399999853</c:v>
                </c:pt>
                <c:pt idx="5">
                  <c:v>238.4491339999995</c:v>
                </c:pt>
                <c:pt idx="6">
                  <c:v>246.23787899999871</c:v>
                </c:pt>
                <c:pt idx="7">
                  <c:v>253.50663410000007</c:v>
                </c:pt>
                <c:pt idx="8">
                  <c:v>260.9708039999997</c:v>
                </c:pt>
                <c:pt idx="9">
                  <c:v>269.19933970000073</c:v>
                </c:pt>
                <c:pt idx="10">
                  <c:v>275.71622830000024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4A-4718-BCAD-39A9A89B4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70442400"/>
        <c:axId val="-870443488"/>
      </c:lineChart>
      <c:catAx>
        <c:axId val="-870442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70447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70447840"/>
        <c:scaling>
          <c:orientation val="minMax"/>
          <c:max val="40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1.5290555445709612E-2"/>
              <c:y val="0.331592689295039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70442944"/>
        <c:crosses val="autoZero"/>
        <c:crossBetween val="between"/>
        <c:majorUnit val="5000"/>
      </c:valAx>
      <c:catAx>
        <c:axId val="-870442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870443488"/>
        <c:crossesAt val="100"/>
        <c:auto val="0"/>
        <c:lblAlgn val="ctr"/>
        <c:lblOffset val="100"/>
        <c:noMultiLvlLbl val="0"/>
      </c:catAx>
      <c:valAx>
        <c:axId val="-870443488"/>
        <c:scaling>
          <c:orientation val="minMax"/>
          <c:max val="3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cs-CZ" sz="1000" b="0"/>
                  <a:t>přepočtené počty zamětsnanců v tis.</a:t>
                </a:r>
              </a:p>
            </c:rich>
          </c:tx>
          <c:layout>
            <c:manualLayout>
              <c:xMode val="edge"/>
              <c:yMode val="edge"/>
              <c:x val="0.95871705106285643"/>
              <c:y val="0.156657963446475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70442400"/>
        <c:crosses val="max"/>
        <c:crossBetween val="between"/>
        <c:majorUnit val="50"/>
        <c:min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911361550346563"/>
          <c:y val="0.92368311491302846"/>
          <c:w val="0.44189674222775327"/>
          <c:h val="5.48302872062663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Učitelé RgŠ</a:t>
            </a:r>
            <a:r>
              <a:rPr lang="cs-CZ" sz="1000" b="1" baseline="30000"/>
              <a:t>1)</a:t>
            </a:r>
          </a:p>
        </c:rich>
      </c:tx>
      <c:layout>
        <c:manualLayout>
          <c:xMode val="edge"/>
          <c:yMode val="edge"/>
          <c:x val="0.4425727997018124"/>
          <c:y val="1.1792452830188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69984686064318"/>
          <c:y val="0.10141521113006147"/>
          <c:w val="0.74425727411944875"/>
          <c:h val="0.7240574376029969"/>
        </c:manualLayout>
      </c:layout>
      <c:areaChart>
        <c:grouping val="stacked"/>
        <c:varyColors val="0"/>
        <c:ser>
          <c:idx val="0"/>
          <c:order val="1"/>
          <c:tx>
            <c:strRef>
              <c:f>'GB4'!$I$19</c:f>
              <c:strCache>
                <c:ptCount val="1"/>
                <c:pt idx="0">
                  <c:v>reálné mzdy 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'GB4'!$J$17:$T$17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'GB4'!$J$19:$T$19</c:f>
              <c:numCache>
                <c:formatCode>#,##0</c:formatCode>
                <c:ptCount val="11"/>
                <c:pt idx="0">
                  <c:v>27438.346798582897</c:v>
                </c:pt>
                <c:pt idx="1">
                  <c:v>27226.076190322012</c:v>
                </c:pt>
                <c:pt idx="2">
                  <c:v>27004.866837028378</c:v>
                </c:pt>
                <c:pt idx="3">
                  <c:v>27343.242440506019</c:v>
                </c:pt>
                <c:pt idx="4">
                  <c:v>27969.264789171051</c:v>
                </c:pt>
                <c:pt idx="5">
                  <c:v>29282.427491652605</c:v>
                </c:pt>
                <c:pt idx="6">
                  <c:v>30680.542843685202</c:v>
                </c:pt>
                <c:pt idx="7">
                  <c:v>33322.792022792026</c:v>
                </c:pt>
                <c:pt idx="8">
                  <c:v>37093.371262069413</c:v>
                </c:pt>
                <c:pt idx="9">
                  <c:v>39399.151995657303</c:v>
                </c:pt>
                <c:pt idx="10">
                  <c:v>41346.226685637768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95-4C5A-B281-C6F61CF1B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70441856"/>
        <c:axId val="-870441312"/>
      </c:areaChart>
      <c:barChart>
        <c:barDir val="col"/>
        <c:grouping val="clustered"/>
        <c:varyColors val="0"/>
        <c:ser>
          <c:idx val="1"/>
          <c:order val="0"/>
          <c:tx>
            <c:strRef>
              <c:f>'GB4'!$I$18</c:f>
              <c:strCache>
                <c:ptCount val="1"/>
                <c:pt idx="0">
                  <c:v>nominální mzdy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'GB4'!$J$17:$T$17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'GB4'!$J$18:$T$18</c:f>
              <c:numCache>
                <c:formatCode>#,##0</c:formatCode>
                <c:ptCount val="11"/>
                <c:pt idx="0">
                  <c:v>26011.552765056589</c:v>
                </c:pt>
                <c:pt idx="1">
                  <c:v>26654.328590325251</c:v>
                </c:pt>
                <c:pt idx="2">
                  <c:v>26815.832769169177</c:v>
                </c:pt>
                <c:pt idx="3">
                  <c:v>27261.212713184505</c:v>
                </c:pt>
                <c:pt idx="4">
                  <c:v>27969.264789171051</c:v>
                </c:pt>
                <c:pt idx="5">
                  <c:v>29487.404484094175</c:v>
                </c:pt>
                <c:pt idx="6">
                  <c:v>31631.639671839443</c:v>
                </c:pt>
                <c:pt idx="7">
                  <c:v>35088.9</c:v>
                </c:pt>
                <c:pt idx="8">
                  <c:v>40172.121076821175</c:v>
                </c:pt>
                <c:pt idx="9">
                  <c:v>44060.071676743559</c:v>
                </c:pt>
                <c:pt idx="10">
                  <c:v>47589.50691516907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95-4C5A-B281-C6F61CF1B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870441856"/>
        <c:axId val="-870441312"/>
      </c:barChart>
      <c:lineChart>
        <c:grouping val="standard"/>
        <c:varyColors val="0"/>
        <c:ser>
          <c:idx val="2"/>
          <c:order val="2"/>
          <c:tx>
            <c:strRef>
              <c:f>'GB4'!$I$20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'GB4'!$J$17:$T$17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'GB4'!$J$20:$T$20</c:f>
              <c:numCache>
                <c:formatCode>#\ ##0.0</c:formatCode>
                <c:ptCount val="11"/>
                <c:pt idx="0">
                  <c:v>132.04623100000003</c:v>
                </c:pt>
                <c:pt idx="1">
                  <c:v>131.71865599999995</c:v>
                </c:pt>
                <c:pt idx="2">
                  <c:v>131.36838400000013</c:v>
                </c:pt>
                <c:pt idx="3">
                  <c:v>131.91293599999943</c:v>
                </c:pt>
                <c:pt idx="4">
                  <c:v>132.95068499999988</c:v>
                </c:pt>
                <c:pt idx="5">
                  <c:v>133.58220200000014</c:v>
                </c:pt>
                <c:pt idx="6">
                  <c:v>135.60943800000041</c:v>
                </c:pt>
                <c:pt idx="7">
                  <c:v>137.77342210000009</c:v>
                </c:pt>
                <c:pt idx="8">
                  <c:v>141.1656154999996</c:v>
                </c:pt>
                <c:pt idx="9">
                  <c:v>145.76537409999989</c:v>
                </c:pt>
                <c:pt idx="10">
                  <c:v>149.9554445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95-4C5A-B281-C6F61CF1B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70445120"/>
        <c:axId val="-870447296"/>
      </c:lineChart>
      <c:catAx>
        <c:axId val="-87044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70441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70441312"/>
        <c:scaling>
          <c:orientation val="minMax"/>
          <c:max val="50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1.5313951140722794E-2"/>
              <c:y val="0.330189174466399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70441856"/>
        <c:crosses val="autoZero"/>
        <c:crossBetween val="between"/>
        <c:majorUnit val="5000"/>
      </c:valAx>
      <c:catAx>
        <c:axId val="-870445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870447296"/>
        <c:crossesAt val="0"/>
        <c:auto val="0"/>
        <c:lblAlgn val="ctr"/>
        <c:lblOffset val="100"/>
        <c:noMultiLvlLbl val="0"/>
      </c:catAx>
      <c:valAx>
        <c:axId val="-870447296"/>
        <c:scaling>
          <c:orientation val="minMax"/>
          <c:max val="2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přepočtené  počty učitelů v tis.</a:t>
                </a:r>
              </a:p>
            </c:rich>
          </c:tx>
          <c:layout>
            <c:manualLayout>
              <c:xMode val="edge"/>
              <c:yMode val="edge"/>
              <c:x val="0.94946403888863007"/>
              <c:y val="0.259434209874709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70445120"/>
        <c:crosses val="max"/>
        <c:crossBetween val="between"/>
        <c:majorUnit val="50"/>
        <c:min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970908402710344"/>
          <c:y val="0.92060798688665435"/>
          <c:w val="0.51914240009939583"/>
          <c:h val="5.660377358490564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trlProps/ctrlProp1.xml><?xml version="1.0" encoding="utf-8"?>
<formControlPr xmlns="http://schemas.microsoft.com/office/spreadsheetml/2009/9/main" objectType="Label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B1'!A1"/><Relationship Id="rId3" Type="http://schemas.openxmlformats.org/officeDocument/2006/relationships/hyperlink" Target="#B2.3!A1"/><Relationship Id="rId7" Type="http://schemas.openxmlformats.org/officeDocument/2006/relationships/hyperlink" Target="#B2.7!A1"/><Relationship Id="rId2" Type="http://schemas.openxmlformats.org/officeDocument/2006/relationships/hyperlink" Target="#B2.2!A1"/><Relationship Id="rId1" Type="http://schemas.openxmlformats.org/officeDocument/2006/relationships/hyperlink" Target="#B2.1!A1"/><Relationship Id="rId6" Type="http://schemas.openxmlformats.org/officeDocument/2006/relationships/hyperlink" Target="#B2.6!A1"/><Relationship Id="rId11" Type="http://schemas.openxmlformats.org/officeDocument/2006/relationships/hyperlink" Target="#'GB4'!A1"/><Relationship Id="rId5" Type="http://schemas.openxmlformats.org/officeDocument/2006/relationships/hyperlink" Target="#B2.5!A1"/><Relationship Id="rId10" Type="http://schemas.openxmlformats.org/officeDocument/2006/relationships/hyperlink" Target="#'GB3'!A1"/><Relationship Id="rId4" Type="http://schemas.openxmlformats.org/officeDocument/2006/relationships/hyperlink" Target="#B2.4!A1"/><Relationship Id="rId9" Type="http://schemas.openxmlformats.org/officeDocument/2006/relationships/hyperlink" Target="#'GB2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28575</xdr:rowOff>
    </xdr:from>
    <xdr:to>
      <xdr:col>3</xdr:col>
      <xdr:colOff>342900</xdr:colOff>
      <xdr:row>4</xdr:row>
      <xdr:rowOff>285750</xdr:rowOff>
    </xdr:to>
    <xdr:sp macro="" textlink="">
      <xdr:nvSpPr>
        <xdr:cNvPr id="1124" name="Kryt" hidden="1">
          <a:extLst>
            <a:ext uri="{63B3BB69-23CF-44E3-9099-C40C66FF867C}">
              <a14:compatExt xmlns:a14="http://schemas.microsoft.com/office/drawing/2010/main" spid="_x0000_s1124"/>
            </a:ex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</a:t>
          </a:r>
        </a:p>
      </xdr:txBody>
    </xdr:sp>
    <xdr:clientData fPrintsWithSheet="0"/>
  </xdr:twoCellAnchor>
  <xdr:twoCellAnchor>
    <xdr:from>
      <xdr:col>7</xdr:col>
      <xdr:colOff>0</xdr:colOff>
      <xdr:row>6</xdr:row>
      <xdr:rowOff>0</xdr:rowOff>
    </xdr:from>
    <xdr:to>
      <xdr:col>8</xdr:col>
      <xdr:colOff>0</xdr:colOff>
      <xdr:row>7</xdr:row>
      <xdr:rowOff>9525</xdr:rowOff>
    </xdr:to>
    <xdr:sp macro="[0]!Makro2" textlink="">
      <xdr:nvSpPr>
        <xdr:cNvPr id="1125" name="TL_U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6076950" y="10858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</xdr:txBody>
    </xdr:sp>
    <xdr:clientData/>
  </xdr:twoCellAnchor>
  <xdr:twoCellAnchor>
    <xdr:from>
      <xdr:col>7</xdr:col>
      <xdr:colOff>0</xdr:colOff>
      <xdr:row>8</xdr:row>
      <xdr:rowOff>0</xdr:rowOff>
    </xdr:from>
    <xdr:to>
      <xdr:col>8</xdr:col>
      <xdr:colOff>0</xdr:colOff>
      <xdr:row>9</xdr:row>
      <xdr:rowOff>9525</xdr:rowOff>
    </xdr:to>
    <xdr:sp macro="[0]!List1.TL_2" textlink="">
      <xdr:nvSpPr>
        <xdr:cNvPr id="1134" name="TL_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6076950" y="1390650"/>
          <a:ext cx="7143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B2.1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8</xdr:col>
      <xdr:colOff>0</xdr:colOff>
      <xdr:row>11</xdr:row>
      <xdr:rowOff>9525</xdr:rowOff>
    </xdr:to>
    <xdr:sp macro="[0]!List1.TL_3" textlink="">
      <xdr:nvSpPr>
        <xdr:cNvPr id="1135" name="TL_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6076950" y="1790700"/>
          <a:ext cx="714375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B2.2</a:t>
          </a:r>
        </a:p>
      </xdr:txBody>
    </xdr:sp>
    <xdr:clientData/>
  </xdr:twoCellAnchor>
  <xdr:twoCellAnchor>
    <xdr:from>
      <xdr:col>7</xdr:col>
      <xdr:colOff>0</xdr:colOff>
      <xdr:row>12</xdr:row>
      <xdr:rowOff>0</xdr:rowOff>
    </xdr:from>
    <xdr:to>
      <xdr:col>8</xdr:col>
      <xdr:colOff>0</xdr:colOff>
      <xdr:row>13</xdr:row>
      <xdr:rowOff>9525</xdr:rowOff>
    </xdr:to>
    <xdr:sp macro="[0]!List1.TL_4" textlink="">
      <xdr:nvSpPr>
        <xdr:cNvPr id="1136" name="TL_U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6076950" y="2200275"/>
          <a:ext cx="714375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B2.3</a:t>
          </a:r>
        </a:p>
      </xdr:txBody>
    </xdr: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0</xdr:colOff>
      <xdr:row>15</xdr:row>
      <xdr:rowOff>9525</xdr:rowOff>
    </xdr:to>
    <xdr:sp macro="[0]!List1.TL_5" textlink="">
      <xdr:nvSpPr>
        <xdr:cNvPr id="1137" name="TL_U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6076950" y="2581275"/>
          <a:ext cx="71437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B2.4</a:t>
          </a:r>
        </a:p>
      </xdr:txBody>
    </xdr:sp>
    <xdr:clientData/>
  </xdr:twoCellAnchor>
  <xdr:twoCellAnchor>
    <xdr:from>
      <xdr:col>7</xdr:col>
      <xdr:colOff>0</xdr:colOff>
      <xdr:row>16</xdr:row>
      <xdr:rowOff>0</xdr:rowOff>
    </xdr:from>
    <xdr:to>
      <xdr:col>8</xdr:col>
      <xdr:colOff>0</xdr:colOff>
      <xdr:row>17</xdr:row>
      <xdr:rowOff>0</xdr:rowOff>
    </xdr:to>
    <xdr:sp macro="[0]!List1.TL_6" textlink="">
      <xdr:nvSpPr>
        <xdr:cNvPr id="1138" name="TL_U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6076950" y="29432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B2.5</a:t>
          </a:r>
        </a:p>
      </xdr:txBody>
    </xdr:sp>
    <xdr:clientData/>
  </xdr:twoCellAnchor>
  <xdr:twoCellAnchor>
    <xdr:from>
      <xdr:col>7</xdr:col>
      <xdr:colOff>0</xdr:colOff>
      <xdr:row>18</xdr:row>
      <xdr:rowOff>0</xdr:rowOff>
    </xdr:from>
    <xdr:to>
      <xdr:col>8</xdr:col>
      <xdr:colOff>0</xdr:colOff>
      <xdr:row>19</xdr:row>
      <xdr:rowOff>9525</xdr:rowOff>
    </xdr:to>
    <xdr:sp macro="[0]!List1.TL_7" textlink="">
      <xdr:nvSpPr>
        <xdr:cNvPr id="1139" name="Text Box 11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6076950" y="3343275"/>
          <a:ext cx="714375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B2.6</a:t>
          </a:r>
        </a:p>
      </xdr:txBody>
    </xdr:sp>
    <xdr:clientData/>
  </xdr:twoCellAnchor>
  <xdr:twoCellAnchor>
    <xdr:from>
      <xdr:col>7</xdr:col>
      <xdr:colOff>0</xdr:colOff>
      <xdr:row>20</xdr:row>
      <xdr:rowOff>0</xdr:rowOff>
    </xdr:from>
    <xdr:to>
      <xdr:col>8</xdr:col>
      <xdr:colOff>0</xdr:colOff>
      <xdr:row>21</xdr:row>
      <xdr:rowOff>9525</xdr:rowOff>
    </xdr:to>
    <xdr:sp macro="[0]!List1.TL_8" textlink="">
      <xdr:nvSpPr>
        <xdr:cNvPr id="1140" name="Text Box 11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6076950" y="3724275"/>
          <a:ext cx="714375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B2.7</a:t>
          </a:r>
        </a:p>
      </xdr:txBody>
    </xdr:sp>
    <xdr:clientData/>
  </xdr:twoCellAnchor>
  <xdr:twoCellAnchor>
    <xdr:from>
      <xdr:col>7</xdr:col>
      <xdr:colOff>0</xdr:colOff>
      <xdr:row>22</xdr:row>
      <xdr:rowOff>0</xdr:rowOff>
    </xdr:from>
    <xdr:to>
      <xdr:col>8</xdr:col>
      <xdr:colOff>0</xdr:colOff>
      <xdr:row>23</xdr:row>
      <xdr:rowOff>9525</xdr:rowOff>
    </xdr:to>
    <xdr:sp macro="[0]!List1.TL_8" textlink="">
      <xdr:nvSpPr>
        <xdr:cNvPr id="1143" name="Text Box 119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6076950" y="42576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B2.7</a:t>
          </a:r>
        </a:p>
      </xdr:txBody>
    </xdr:sp>
    <xdr:clientData/>
  </xdr:twoCellAnchor>
  <xdr:twoCellAnchor>
    <xdr:from>
      <xdr:col>7</xdr:col>
      <xdr:colOff>0</xdr:colOff>
      <xdr:row>22</xdr:row>
      <xdr:rowOff>0</xdr:rowOff>
    </xdr:from>
    <xdr:to>
      <xdr:col>8</xdr:col>
      <xdr:colOff>0</xdr:colOff>
      <xdr:row>23</xdr:row>
      <xdr:rowOff>9525</xdr:rowOff>
    </xdr:to>
    <xdr:sp macro="[0]!List1.TL_9" textlink="">
      <xdr:nvSpPr>
        <xdr:cNvPr id="1144" name="Text Box 12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6076950" y="42576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GB1</a:t>
          </a:r>
        </a:p>
      </xdr:txBody>
    </xdr:sp>
    <xdr:clientData/>
  </xdr:twoCellAnchor>
  <xdr:twoCellAnchor>
    <xdr:from>
      <xdr:col>7</xdr:col>
      <xdr:colOff>0</xdr:colOff>
      <xdr:row>24</xdr:row>
      <xdr:rowOff>0</xdr:rowOff>
    </xdr:from>
    <xdr:to>
      <xdr:col>8</xdr:col>
      <xdr:colOff>0</xdr:colOff>
      <xdr:row>25</xdr:row>
      <xdr:rowOff>9525</xdr:rowOff>
    </xdr:to>
    <xdr:sp macro="[0]!List1.TL_8" textlink="">
      <xdr:nvSpPr>
        <xdr:cNvPr id="1145" name="Text Box 121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6076950" y="45624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B2.7</a:t>
          </a:r>
        </a:p>
      </xdr:txBody>
    </xdr:sp>
    <xdr:clientData/>
  </xdr:twoCellAnchor>
  <xdr:twoCellAnchor>
    <xdr:from>
      <xdr:col>7</xdr:col>
      <xdr:colOff>0</xdr:colOff>
      <xdr:row>24</xdr:row>
      <xdr:rowOff>0</xdr:rowOff>
    </xdr:from>
    <xdr:to>
      <xdr:col>8</xdr:col>
      <xdr:colOff>0</xdr:colOff>
      <xdr:row>25</xdr:row>
      <xdr:rowOff>9525</xdr:rowOff>
    </xdr:to>
    <xdr:sp macro="[0]!List1.TL_10" textlink="">
      <xdr:nvSpPr>
        <xdr:cNvPr id="1146" name="Text Box 1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6076950" y="45624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GB2</a:t>
          </a:r>
        </a:p>
      </xdr:txBody>
    </xdr:sp>
    <xdr:clientData/>
  </xdr:twoCellAnchor>
  <xdr:twoCellAnchor>
    <xdr:from>
      <xdr:col>7</xdr:col>
      <xdr:colOff>0</xdr:colOff>
      <xdr:row>26</xdr:row>
      <xdr:rowOff>0</xdr:rowOff>
    </xdr:from>
    <xdr:to>
      <xdr:col>8</xdr:col>
      <xdr:colOff>0</xdr:colOff>
      <xdr:row>27</xdr:row>
      <xdr:rowOff>9525</xdr:rowOff>
    </xdr:to>
    <xdr:sp macro="[0]!List1.TL_8" textlink="">
      <xdr:nvSpPr>
        <xdr:cNvPr id="1147" name="Text Box 123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6076950" y="48672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B2.7</a:t>
          </a:r>
        </a:p>
      </xdr:txBody>
    </xdr:sp>
    <xdr:clientData/>
  </xdr:twoCellAnchor>
  <xdr:twoCellAnchor>
    <xdr:from>
      <xdr:col>7</xdr:col>
      <xdr:colOff>0</xdr:colOff>
      <xdr:row>26</xdr:row>
      <xdr:rowOff>0</xdr:rowOff>
    </xdr:from>
    <xdr:to>
      <xdr:col>8</xdr:col>
      <xdr:colOff>0</xdr:colOff>
      <xdr:row>27</xdr:row>
      <xdr:rowOff>9525</xdr:rowOff>
    </xdr:to>
    <xdr:sp macro="[0]!List1.TL_11" textlink="">
      <xdr:nvSpPr>
        <xdr:cNvPr id="1148" name="Text Box 124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6076950" y="48672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GB3</a:t>
          </a:r>
        </a:p>
      </xdr:txBody>
    </xdr:sp>
    <xdr:clientData/>
  </xdr:twoCellAnchor>
  <xdr:twoCellAnchor>
    <xdr:from>
      <xdr:col>7</xdr:col>
      <xdr:colOff>0</xdr:colOff>
      <xdr:row>28</xdr:row>
      <xdr:rowOff>0</xdr:rowOff>
    </xdr:from>
    <xdr:to>
      <xdr:col>8</xdr:col>
      <xdr:colOff>0</xdr:colOff>
      <xdr:row>29</xdr:row>
      <xdr:rowOff>9525</xdr:rowOff>
    </xdr:to>
    <xdr:sp macro="[0]!List1.TL_12" textlink="">
      <xdr:nvSpPr>
        <xdr:cNvPr id="1149" name="Text Box 1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6076950" y="5172075"/>
          <a:ext cx="7143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GB4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28575</xdr:rowOff>
        </xdr:from>
        <xdr:to>
          <xdr:col>3</xdr:col>
          <xdr:colOff>342900</xdr:colOff>
          <xdr:row>4</xdr:row>
          <xdr:rowOff>285750</xdr:rowOff>
        </xdr:to>
        <xdr:sp macro="" textlink="">
          <xdr:nvSpPr>
            <xdr:cNvPr id="2" name="Kryt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10583</xdr:colOff>
      <xdr:row>5</xdr:row>
      <xdr:rowOff>6349</xdr:rowOff>
    </xdr:from>
    <xdr:to>
      <xdr:col>20</xdr:col>
      <xdr:colOff>10583</xdr:colOff>
      <xdr:row>34</xdr:row>
      <xdr:rowOff>52917</xdr:rowOff>
    </xdr:to>
    <xdr:graphicFrame macro="">
      <xdr:nvGraphicFramePr>
        <xdr:cNvPr id="2049" name="graf 2">
          <a:extLst>
            <a:ext uri="{FF2B5EF4-FFF2-40B4-BE49-F238E27FC236}">
              <a16:creationId xmlns:a16="http://schemas.microsoft.com/office/drawing/2014/main" id="{00000000-0008-0000-08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5079</xdr:colOff>
      <xdr:row>5</xdr:row>
      <xdr:rowOff>14817</xdr:rowOff>
    </xdr:from>
    <xdr:to>
      <xdr:col>20</xdr:col>
      <xdr:colOff>0</xdr:colOff>
      <xdr:row>31</xdr:row>
      <xdr:rowOff>148166</xdr:rowOff>
    </xdr:to>
    <xdr:graphicFrame macro="">
      <xdr:nvGraphicFramePr>
        <xdr:cNvPr id="3073" name="graf 1">
          <a:extLst>
            <a:ext uri="{FF2B5EF4-FFF2-40B4-BE49-F238E27FC236}">
              <a16:creationId xmlns:a16="http://schemas.microsoft.com/office/drawing/2014/main" id="{00000000-0008-0000-09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2116</xdr:colOff>
      <xdr:row>4</xdr:row>
      <xdr:rowOff>122766</xdr:rowOff>
    </xdr:from>
    <xdr:to>
      <xdr:col>18</xdr:col>
      <xdr:colOff>2117</xdr:colOff>
      <xdr:row>25</xdr:row>
      <xdr:rowOff>86783</xdr:rowOff>
    </xdr:to>
    <xdr:graphicFrame macro="">
      <xdr:nvGraphicFramePr>
        <xdr:cNvPr id="4097" name="graf 19">
          <a:extLst>
            <a:ext uri="{FF2B5EF4-FFF2-40B4-BE49-F238E27FC236}">
              <a16:creationId xmlns:a16="http://schemas.microsoft.com/office/drawing/2014/main" id="{00000000-0008-0000-0A00-00000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3</xdr:col>
      <xdr:colOff>8467</xdr:colOff>
      <xdr:row>4</xdr:row>
      <xdr:rowOff>122767</xdr:rowOff>
    </xdr:from>
    <xdr:to>
      <xdr:col>11</xdr:col>
      <xdr:colOff>577852</xdr:colOff>
      <xdr:row>25</xdr:row>
      <xdr:rowOff>86784</xdr:rowOff>
    </xdr:to>
    <xdr:graphicFrame macro="">
      <xdr:nvGraphicFramePr>
        <xdr:cNvPr id="4098" name="graf 20">
          <a:extLst>
            <a:ext uri="{FF2B5EF4-FFF2-40B4-BE49-F238E27FC236}">
              <a16:creationId xmlns:a16="http://schemas.microsoft.com/office/drawing/2014/main" id="{00000000-0008-0000-0A00-00000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115873</xdr:colOff>
      <xdr:row>6</xdr:row>
      <xdr:rowOff>0</xdr:rowOff>
    </xdr:from>
    <xdr:to>
      <xdr:col>19</xdr:col>
      <xdr:colOff>529285</xdr:colOff>
      <xdr:row>27</xdr:row>
      <xdr:rowOff>139035</xdr:rowOff>
    </xdr:to>
    <xdr:graphicFrame macro="">
      <xdr:nvGraphicFramePr>
        <xdr:cNvPr id="5122" name="graf 12">
          <a:extLst>
            <a:ext uri="{FF2B5EF4-FFF2-40B4-BE49-F238E27FC236}">
              <a16:creationId xmlns:a16="http://schemas.microsoft.com/office/drawing/2014/main" id="{00000000-0008-0000-0B00-00000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27</xdr:row>
      <xdr:rowOff>137585</xdr:rowOff>
    </xdr:from>
    <xdr:to>
      <xdr:col>19</xdr:col>
      <xdr:colOff>529166</xdr:colOff>
      <xdr:row>51</xdr:row>
      <xdr:rowOff>105835</xdr:rowOff>
    </xdr:to>
    <xdr:graphicFrame macro="">
      <xdr:nvGraphicFramePr>
        <xdr:cNvPr id="5123" name="graf 13">
          <a:extLst>
            <a:ext uri="{FF2B5EF4-FFF2-40B4-BE49-F238E27FC236}">
              <a16:creationId xmlns:a16="http://schemas.microsoft.com/office/drawing/2014/main" id="{00000000-0008-0000-0B00-00000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J30"/>
  <sheetViews>
    <sheetView showGridLines="0" showZeros="0" tabSelected="1" showOutlineSymbols="0" topLeftCell="C3" zoomScale="90" zoomScaleNormal="90" workbookViewId="0">
      <pane ySplit="3" topLeftCell="A6" activePane="bottomLeft" state="frozen"/>
      <selection activeCell="C3" sqref="C3"/>
      <selection pane="bottomLeft" activeCell="C3" sqref="C3"/>
    </sheetView>
  </sheetViews>
  <sheetFormatPr defaultColWidth="9.140625" defaultRowHeight="18" customHeight="1" x14ac:dyDescent="0.2"/>
  <cols>
    <col min="1" max="1" width="0" style="3" hidden="1" customWidth="1"/>
    <col min="2" max="2" width="12.7109375" style="3" hidden="1" customWidth="1"/>
    <col min="3" max="3" width="2.7109375" style="3" customWidth="1"/>
    <col min="4" max="4" width="8.7109375" style="3" customWidth="1"/>
    <col min="5" max="5" width="3.7109375" style="3" customWidth="1"/>
    <col min="6" max="6" width="72.7109375" style="3" customWidth="1"/>
    <col min="7" max="7" width="3.28515625" style="3" customWidth="1"/>
    <col min="8" max="8" width="10.7109375" style="3" customWidth="1"/>
    <col min="9" max="16384" width="9.140625" style="3"/>
  </cols>
  <sheetData>
    <row r="1" spans="4:10" ht="18" hidden="1" customHeight="1" x14ac:dyDescent="0.2"/>
    <row r="2" spans="4:10" ht="18" hidden="1" customHeight="1" x14ac:dyDescent="0.2"/>
    <row r="3" spans="4:10" s="4" customFormat="1" ht="15" customHeight="1" x14ac:dyDescent="0.2"/>
    <row r="4" spans="4:10" s="4" customFormat="1" ht="18" customHeight="1" x14ac:dyDescent="0.2">
      <c r="D4" s="100" t="s">
        <v>41</v>
      </c>
      <c r="E4" s="5"/>
      <c r="F4" s="98"/>
      <c r="G4" s="6"/>
      <c r="H4" s="7"/>
    </row>
    <row r="5" spans="4:10" s="1" customFormat="1" ht="36" customHeight="1" x14ac:dyDescent="0.2">
      <c r="D5" s="99" t="s">
        <v>40</v>
      </c>
      <c r="E5" s="99"/>
      <c r="F5" s="99"/>
      <c r="G5" s="99"/>
      <c r="H5" s="99"/>
    </row>
    <row r="6" spans="4:10" s="4" customFormat="1" ht="16.5" customHeight="1" x14ac:dyDescent="0.2">
      <c r="D6" s="309" t="s">
        <v>147</v>
      </c>
    </row>
    <row r="7" spans="4:10" s="4" customFormat="1" ht="18" customHeight="1" x14ac:dyDescent="0.2">
      <c r="D7" s="101"/>
      <c r="E7" s="102"/>
      <c r="F7" s="103" t="s">
        <v>97</v>
      </c>
      <c r="G7" s="97"/>
      <c r="H7" s="2"/>
      <c r="I7" s="191"/>
      <c r="J7" s="1"/>
    </row>
    <row r="8" spans="4:10" s="4" customFormat="1" ht="6" customHeight="1" x14ac:dyDescent="0.2">
      <c r="D8" s="101"/>
      <c r="E8" s="104"/>
      <c r="F8" s="105"/>
      <c r="G8" s="8"/>
      <c r="H8" s="1"/>
      <c r="I8" s="1"/>
      <c r="J8" s="1"/>
    </row>
    <row r="9" spans="4:10" s="4" customFormat="1" ht="25.5" customHeight="1" x14ac:dyDescent="0.2">
      <c r="D9" s="101" t="s">
        <v>32</v>
      </c>
      <c r="E9" s="102"/>
      <c r="F9" s="103" t="str">
        <f>'B2.1'!H4&amp;" "&amp;'B2.1'!D5</f>
        <v>Regionální školství – školy, děti/žáci/studenti, dívky/ženy  ve školním roce 2011/12 až 2021/22 – podle zřizovatele</v>
      </c>
      <c r="G9" s="97"/>
      <c r="H9" s="2"/>
      <c r="I9" s="1"/>
      <c r="J9" s="1"/>
    </row>
    <row r="10" spans="4:10" s="4" customFormat="1" ht="6" customHeight="1" x14ac:dyDescent="0.2">
      <c r="D10" s="101"/>
      <c r="E10" s="104"/>
      <c r="F10" s="110"/>
      <c r="G10" s="8"/>
      <c r="H10" s="1"/>
      <c r="I10" s="1"/>
      <c r="J10" s="1"/>
    </row>
    <row r="11" spans="4:10" s="4" customFormat="1" ht="26.25" customHeight="1" x14ac:dyDescent="0.2">
      <c r="D11" s="101" t="s">
        <v>33</v>
      </c>
      <c r="E11" s="102"/>
      <c r="F11" s="103" t="str">
        <f>'B2.2'!H4&amp;" "&amp;'B2.2'!D5</f>
        <v>Učitelé MŠ, ZŠ, SŠ, konzervatoří, VOŠ a škol pro žáky se SVP – struktura učitelů v letech 2011 až 2021 – podle nejvyššího dosaženého vzdělání</v>
      </c>
      <c r="G11" s="97"/>
      <c r="H11" s="2"/>
      <c r="I11" s="1"/>
      <c r="J11" s="1"/>
    </row>
    <row r="12" spans="4:10" s="4" customFormat="1" ht="6" customHeight="1" x14ac:dyDescent="0.2">
      <c r="D12" s="101"/>
      <c r="E12" s="104"/>
      <c r="F12" s="110"/>
      <c r="G12" s="8"/>
      <c r="H12" s="1"/>
      <c r="I12" s="191"/>
      <c r="J12" s="1"/>
    </row>
    <row r="13" spans="4:10" s="4" customFormat="1" ht="24" customHeight="1" x14ac:dyDescent="0.2">
      <c r="D13" s="101" t="s">
        <v>34</v>
      </c>
      <c r="E13" s="102"/>
      <c r="F13" s="103" t="str">
        <f>'B2.3'!H4&amp;" "&amp;'B2.3'!D5</f>
        <v>Učitelé MŠ, ZŠ, SŠ, konzervatoří, VOŠ a škol pro žáky se SVP – struktura učitelů v letech 2011 až 2021 – podle věku</v>
      </c>
      <c r="G13" s="97"/>
      <c r="H13" s="2"/>
      <c r="I13" s="1"/>
      <c r="J13" s="1"/>
    </row>
    <row r="14" spans="4:10" s="4" customFormat="1" ht="6" customHeight="1" x14ac:dyDescent="0.2">
      <c r="D14" s="101"/>
      <c r="E14" s="104"/>
      <c r="F14" s="110"/>
      <c r="G14" s="8"/>
      <c r="H14" s="1"/>
      <c r="I14" s="191"/>
      <c r="J14" s="1"/>
    </row>
    <row r="15" spans="4:10" s="4" customFormat="1" ht="22.5" hidden="1" customHeight="1" x14ac:dyDescent="0.2">
      <c r="D15" s="101" t="s">
        <v>35</v>
      </c>
      <c r="E15" s="102"/>
      <c r="F15" s="103" t="str">
        <f>'B2.4'!H4&amp;" "&amp;'B2.4'!D5</f>
        <v>Regionální školství – výdaje v běžných cenách  v letech 2011 až 2021</v>
      </c>
      <c r="G15" s="97"/>
      <c r="H15" s="2"/>
      <c r="I15" s="1"/>
      <c r="J15" s="1"/>
    </row>
    <row r="16" spans="4:10" s="4" customFormat="1" ht="6" hidden="1" customHeight="1" x14ac:dyDescent="0.2">
      <c r="D16" s="101"/>
      <c r="E16" s="104"/>
      <c r="F16" s="110"/>
      <c r="G16" s="8"/>
      <c r="H16" s="1"/>
      <c r="I16" s="191"/>
      <c r="J16" s="1"/>
    </row>
    <row r="17" spans="4:10" s="4" customFormat="1" ht="25.5" customHeight="1" x14ac:dyDescent="0.2">
      <c r="D17" s="101" t="s">
        <v>36</v>
      </c>
      <c r="E17" s="102"/>
      <c r="F17" s="103" t="str">
        <f>'B2.5'!H4&amp;" "&amp;'B2.5'!D5</f>
        <v>Regionální školství – týdenní rozsah hodin přímé pedagogické činnosti  (míra vyučovací povinnosti) učitelů v letech 2004 až 2021</v>
      </c>
      <c r="G17" s="97"/>
      <c r="H17" s="2"/>
      <c r="I17" s="191"/>
      <c r="J17" s="107"/>
    </row>
    <row r="18" spans="4:10" s="4" customFormat="1" ht="6" customHeight="1" x14ac:dyDescent="0.2">
      <c r="D18" s="101"/>
      <c r="E18" s="104"/>
      <c r="F18" s="110"/>
      <c r="G18" s="8"/>
      <c r="H18" s="1"/>
      <c r="I18" s="1"/>
      <c r="J18" s="1"/>
    </row>
    <row r="19" spans="4:10" s="4" customFormat="1" ht="24" customHeight="1" x14ac:dyDescent="0.2">
      <c r="D19" s="101" t="s">
        <v>37</v>
      </c>
      <c r="E19" s="102"/>
      <c r="F19" s="103" t="str">
        <f>'B2.6'!H4&amp;" "&amp;'B2.6'!D5</f>
        <v>Regionální školství – přepočtené počty zaměstnanců  v letech 2011 až 2021</v>
      </c>
      <c r="G19" s="97"/>
      <c r="H19" s="2"/>
      <c r="I19" s="1"/>
      <c r="J19" s="107"/>
    </row>
    <row r="20" spans="4:10" s="4" customFormat="1" ht="6" customHeight="1" x14ac:dyDescent="0.2">
      <c r="D20" s="101"/>
      <c r="E20" s="104"/>
      <c r="F20" s="110"/>
      <c r="G20" s="8"/>
      <c r="H20" s="1"/>
      <c r="I20" s="1"/>
      <c r="J20" s="1"/>
    </row>
    <row r="21" spans="4:10" s="4" customFormat="1" ht="24" customHeight="1" x14ac:dyDescent="0.2">
      <c r="D21" s="101" t="s">
        <v>38</v>
      </c>
      <c r="E21" s="102"/>
      <c r="F21" s="103" t="str">
        <f>'B2.7'!$H$4&amp;" "&amp;'B2.7'!$D$5</f>
        <v>Regionální školství – průměrné měsíční mzdy  v letech 2011 až 2021</v>
      </c>
      <c r="G21" s="97"/>
      <c r="H21" s="2"/>
      <c r="I21" s="1"/>
      <c r="J21" s="107"/>
    </row>
    <row r="22" spans="4:10" ht="18" customHeight="1" x14ac:dyDescent="0.2">
      <c r="E22" s="163" t="s">
        <v>78</v>
      </c>
    </row>
    <row r="23" spans="4:10" s="4" customFormat="1" ht="18" customHeight="1" x14ac:dyDescent="0.2">
      <c r="D23" s="101" t="s">
        <v>74</v>
      </c>
      <c r="E23" s="102"/>
      <c r="F23" s="103" t="str">
        <f>'GB1'!$G$4&amp;" "&amp;'GB1'!$D$5</f>
        <v xml:space="preserve">Regionální školství – školy ve školním roce 2011/12 až 2021/22 – podle zřizovatele  </v>
      </c>
      <c r="G23" s="97"/>
      <c r="H23" s="2"/>
      <c r="I23" s="1"/>
      <c r="J23" s="107"/>
    </row>
    <row r="24" spans="4:10" s="4" customFormat="1" ht="6" customHeight="1" x14ac:dyDescent="0.2">
      <c r="D24" s="101"/>
      <c r="E24" s="104"/>
      <c r="F24" s="110"/>
      <c r="G24" s="8"/>
      <c r="H24" s="1"/>
      <c r="I24" s="1"/>
      <c r="J24" s="1"/>
    </row>
    <row r="25" spans="4:10" s="4" customFormat="1" ht="18" customHeight="1" x14ac:dyDescent="0.2">
      <c r="D25" s="101" t="s">
        <v>75</v>
      </c>
      <c r="E25" s="102"/>
      <c r="F25" s="103" t="str">
        <f>'GB2'!$G$4&amp;" "&amp;'GB2'!$D$5</f>
        <v xml:space="preserve">Regionální školství – děti/žáci/studenti ve školním roce 2011/12 až 2021/22 – podle zřizovatele </v>
      </c>
      <c r="G25" s="97"/>
      <c r="H25" s="2"/>
      <c r="I25" s="1"/>
      <c r="J25" s="107"/>
    </row>
    <row r="26" spans="4:10" s="4" customFormat="1" ht="6" customHeight="1" x14ac:dyDescent="0.2">
      <c r="D26" s="101"/>
      <c r="E26" s="104"/>
      <c r="F26" s="110"/>
      <c r="G26" s="8"/>
      <c r="H26" s="1"/>
      <c r="I26" s="1"/>
      <c r="J26" s="1"/>
    </row>
    <row r="27" spans="4:10" s="4" customFormat="1" ht="18" customHeight="1" x14ac:dyDescent="0.2">
      <c r="D27" s="101" t="s">
        <v>76</v>
      </c>
      <c r="E27" s="102"/>
      <c r="F27" s="103" t="str">
        <f>'GB3'!$H$4&amp;" "&amp;'GB3'!$D$5</f>
        <v xml:space="preserve">Regionální školství – děti/žáci/studenti ve školním roce 2011/12 a 2021/22 – podle zřizovatele </v>
      </c>
      <c r="G27" s="97"/>
      <c r="H27" s="2"/>
      <c r="I27" s="1"/>
      <c r="J27" s="107"/>
    </row>
    <row r="28" spans="4:10" s="4" customFormat="1" ht="6" customHeight="1" x14ac:dyDescent="0.2">
      <c r="D28" s="101"/>
      <c r="E28" s="104"/>
      <c r="F28" s="110"/>
      <c r="G28" s="8"/>
      <c r="H28" s="1"/>
      <c r="I28" s="1"/>
      <c r="J28" s="1"/>
    </row>
    <row r="29" spans="4:10" s="4" customFormat="1" ht="25.5" customHeight="1" x14ac:dyDescent="0.2">
      <c r="D29" s="101" t="s">
        <v>77</v>
      </c>
      <c r="E29" s="102"/>
      <c r="F29" s="103" t="str">
        <f>'GB4'!$G$4&amp;" "&amp;'GB4'!$D$5</f>
        <v>Regionální školství – všichni zřizovatelé – přepočtené počty zaměstnanců a učitelů, průměrné nominální a reálné mzdy v letech 2011 až 2021</v>
      </c>
      <c r="G29" s="97"/>
      <c r="H29" s="2"/>
      <c r="I29" s="1"/>
      <c r="J29" s="107"/>
    </row>
    <row r="30" spans="4:10" ht="18" customHeight="1" x14ac:dyDescent="0.2">
      <c r="H30" s="190"/>
    </row>
  </sheetData>
  <sheetProtection selectLockedCells="1" selectUnlockedCells="1"/>
  <phoneticPr fontId="0" type="noConversion"/>
  <conditionalFormatting sqref="E4">
    <cfRule type="cellIs" dxfId="27" priority="1" stopIfTrue="1" operator="equal">
      <formula>"Do buňky D3 zadejte NÁZEV KAPITOLY (ODDÍLU)"</formula>
    </cfRule>
  </conditionalFormatting>
  <printOptions horizontalCentered="1"/>
  <pageMargins left="0.59055118110236204" right="0.59055118110236204" top="0.39370078740157499" bottom="0.59055118110236204" header="0.511811023622047" footer="0.511811023622047"/>
  <pageSetup paperSize="9" scale="90" orientation="portrait" blackAndWhite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Kryt">
              <controlPr defaultSize="0" print="0" disabled="1" autoFill="0" autoPict="0">
                <anchor moveWithCells="1">
                  <from>
                    <xdr:col>0</xdr:col>
                    <xdr:colOff>0</xdr:colOff>
                    <xdr:row>2</xdr:row>
                    <xdr:rowOff>28575</xdr:rowOff>
                  </from>
                  <to>
                    <xdr:col>3</xdr:col>
                    <xdr:colOff>342900</xdr:colOff>
                    <xdr:row>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28">
    <pageSetUpPr autoPageBreaks="0"/>
  </sheetPr>
  <dimension ref="C1:T3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0" hidden="1" customWidth="1"/>
    <col min="3" max="3" width="1.7109375" style="10" customWidth="1"/>
    <col min="4" max="4" width="1.140625" style="10" customWidth="1"/>
    <col min="5" max="5" width="1.7109375" style="10" customWidth="1"/>
    <col min="6" max="6" width="4.85546875" style="10" customWidth="1"/>
    <col min="7" max="20" width="8.140625" style="10" customWidth="1"/>
    <col min="21" max="43" width="1.7109375" style="10" customWidth="1"/>
    <col min="44" max="16384" width="9.140625" style="10"/>
  </cols>
  <sheetData>
    <row r="1" spans="3:20" hidden="1" x14ac:dyDescent="0.2"/>
    <row r="2" spans="3:20" hidden="1" x14ac:dyDescent="0.2"/>
    <row r="3" spans="3:20" ht="9" customHeight="1" x14ac:dyDescent="0.2">
      <c r="C3" s="9"/>
    </row>
    <row r="4" spans="3:20" s="11" customFormat="1" ht="15.75" x14ac:dyDescent="0.2">
      <c r="D4" s="12" t="s">
        <v>80</v>
      </c>
      <c r="E4" s="12"/>
      <c r="F4" s="12"/>
      <c r="G4" s="49" t="s">
        <v>141</v>
      </c>
      <c r="H4" s="14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3:20" s="11" customFormat="1" ht="15.75" x14ac:dyDescent="0.2">
      <c r="D5" s="108"/>
      <c r="E5" s="12"/>
      <c r="F5" s="12"/>
      <c r="G5" s="49"/>
      <c r="H5" s="14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3:20" s="17" customFormat="1" ht="15" customHeight="1" x14ac:dyDescent="0.2">
      <c r="D6" s="164"/>
      <c r="E6" s="165"/>
      <c r="F6" s="165"/>
      <c r="G6" s="165"/>
      <c r="H6" s="166"/>
      <c r="I6" s="166"/>
      <c r="J6" s="166"/>
      <c r="K6" s="166"/>
      <c r="L6" s="166"/>
      <c r="M6" s="166"/>
      <c r="N6" s="166"/>
      <c r="O6" s="166"/>
      <c r="P6" s="167"/>
      <c r="Q6" s="167"/>
      <c r="R6" s="167"/>
      <c r="S6" s="167"/>
      <c r="T6" s="167"/>
    </row>
    <row r="7" spans="3:20" ht="13.5" customHeight="1" x14ac:dyDescent="0.2">
      <c r="D7" s="171"/>
      <c r="E7" s="171"/>
      <c r="F7" s="171"/>
      <c r="G7" s="171"/>
      <c r="H7" s="171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</row>
    <row r="8" spans="3:20" ht="13.5" customHeight="1" x14ac:dyDescent="0.2">
      <c r="D8" s="171"/>
      <c r="E8" s="171"/>
      <c r="F8" s="171"/>
      <c r="G8" s="171"/>
      <c r="H8" s="171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</row>
    <row r="9" spans="3:20" ht="13.5" customHeight="1" x14ac:dyDescent="0.2">
      <c r="D9" s="171"/>
      <c r="E9" s="171"/>
      <c r="F9" s="171"/>
      <c r="G9" s="171"/>
      <c r="H9" s="171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</row>
    <row r="10" spans="3:20" ht="13.5" customHeight="1" x14ac:dyDescent="0.2">
      <c r="D10" s="171"/>
      <c r="E10" s="171"/>
      <c r="F10" s="171"/>
      <c r="G10" s="171"/>
      <c r="H10" s="171"/>
      <c r="I10" s="187"/>
      <c r="J10" s="187" t="s">
        <v>95</v>
      </c>
      <c r="K10" s="187" t="s">
        <v>100</v>
      </c>
      <c r="L10" s="187" t="s">
        <v>101</v>
      </c>
      <c r="M10" s="187" t="s">
        <v>105</v>
      </c>
      <c r="N10" s="187" t="s">
        <v>106</v>
      </c>
      <c r="O10" s="187" t="s">
        <v>107</v>
      </c>
      <c r="P10" s="187" t="s">
        <v>111</v>
      </c>
      <c r="Q10" s="187" t="s">
        <v>127</v>
      </c>
      <c r="R10" s="187" t="s">
        <v>128</v>
      </c>
      <c r="S10" s="187" t="s">
        <v>130</v>
      </c>
      <c r="T10" s="187" t="s">
        <v>133</v>
      </c>
    </row>
    <row r="11" spans="3:20" ht="13.5" customHeight="1" x14ac:dyDescent="0.2">
      <c r="D11" s="171"/>
      <c r="E11" s="171"/>
      <c r="F11" s="171"/>
      <c r="G11" s="171"/>
      <c r="H11" s="171"/>
      <c r="I11" s="188" t="s">
        <v>56</v>
      </c>
      <c r="J11" s="192">
        <v>3182</v>
      </c>
      <c r="K11" s="192">
        <v>2931</v>
      </c>
      <c r="L11" s="192">
        <v>2815</v>
      </c>
      <c r="M11" s="192">
        <v>2763</v>
      </c>
      <c r="N11" s="192">
        <v>2903</v>
      </c>
      <c r="O11" s="192">
        <v>2889</v>
      </c>
      <c r="P11" s="192">
        <v>2813</v>
      </c>
      <c r="Q11" s="192">
        <v>2911</v>
      </c>
      <c r="R11" s="192">
        <v>3021</v>
      </c>
      <c r="S11" s="192">
        <v>3001</v>
      </c>
      <c r="T11" s="192">
        <v>2987</v>
      </c>
    </row>
    <row r="12" spans="3:20" ht="13.5" customHeight="1" x14ac:dyDescent="0.2">
      <c r="D12" s="171"/>
      <c r="E12" s="171"/>
      <c r="F12" s="171"/>
      <c r="G12" s="171"/>
      <c r="H12" s="171"/>
      <c r="I12" s="188" t="s">
        <v>57</v>
      </c>
      <c r="J12" s="192">
        <v>1095653</v>
      </c>
      <c r="K12" s="192">
        <v>1119660</v>
      </c>
      <c r="L12" s="192">
        <v>1146572</v>
      </c>
      <c r="M12" s="192">
        <v>1174507</v>
      </c>
      <c r="N12" s="192">
        <v>1198133</v>
      </c>
      <c r="O12" s="192">
        <v>1217638</v>
      </c>
      <c r="P12" s="192">
        <v>1235311</v>
      </c>
      <c r="Q12" s="192">
        <v>1248266</v>
      </c>
      <c r="R12" s="192">
        <v>1258412</v>
      </c>
      <c r="S12" s="192">
        <v>1258684</v>
      </c>
      <c r="T12" s="192">
        <v>1260189</v>
      </c>
    </row>
    <row r="13" spans="3:20" ht="13.5" customHeight="1" x14ac:dyDescent="0.2">
      <c r="D13" s="171"/>
      <c r="E13" s="171"/>
      <c r="F13" s="171"/>
      <c r="G13" s="171"/>
      <c r="H13" s="171"/>
      <c r="I13" s="188" t="s">
        <v>58</v>
      </c>
      <c r="J13" s="192">
        <v>468345</v>
      </c>
      <c r="K13" s="192">
        <v>443191</v>
      </c>
      <c r="L13" s="192">
        <v>423695</v>
      </c>
      <c r="M13" s="192">
        <v>409482</v>
      </c>
      <c r="N13" s="192">
        <v>398433</v>
      </c>
      <c r="O13" s="192">
        <v>391446</v>
      </c>
      <c r="P13" s="192">
        <v>384801</v>
      </c>
      <c r="Q13" s="192">
        <v>382397</v>
      </c>
      <c r="R13" s="192">
        <v>383527</v>
      </c>
      <c r="S13" s="192">
        <v>389565</v>
      </c>
      <c r="T13" s="192">
        <v>399271</v>
      </c>
    </row>
    <row r="14" spans="3:20" ht="13.5" customHeight="1" x14ac:dyDescent="0.2">
      <c r="D14" s="171"/>
      <c r="E14" s="171"/>
      <c r="F14" s="171"/>
      <c r="G14" s="171"/>
      <c r="H14" s="171"/>
      <c r="I14" s="188" t="s">
        <v>59</v>
      </c>
      <c r="J14" s="192">
        <v>1853</v>
      </c>
      <c r="K14" s="192">
        <v>1792</v>
      </c>
      <c r="L14" s="192">
        <v>1782</v>
      </c>
      <c r="M14" s="192">
        <v>1690</v>
      </c>
      <c r="N14" s="192">
        <v>1762</v>
      </c>
      <c r="O14" s="192">
        <v>1848</v>
      </c>
      <c r="P14" s="192">
        <v>1941</v>
      </c>
      <c r="Q14" s="192">
        <v>2045</v>
      </c>
      <c r="R14" s="192">
        <v>2197</v>
      </c>
      <c r="S14" s="192">
        <v>2329</v>
      </c>
      <c r="T14" s="192">
        <v>2507</v>
      </c>
    </row>
    <row r="15" spans="3:20" ht="13.5" customHeight="1" x14ac:dyDescent="0.2">
      <c r="D15" s="171"/>
      <c r="E15" s="171"/>
      <c r="F15" s="171"/>
      <c r="G15" s="171"/>
      <c r="H15" s="171"/>
      <c r="I15" s="188" t="s">
        <v>103</v>
      </c>
      <c r="J15" s="192">
        <v>84289</v>
      </c>
      <c r="K15" s="192">
        <v>79647</v>
      </c>
      <c r="L15" s="192">
        <v>78203</v>
      </c>
      <c r="M15" s="192">
        <v>79832</v>
      </c>
      <c r="N15" s="192">
        <v>81907</v>
      </c>
      <c r="O15" s="192">
        <v>85082</v>
      </c>
      <c r="P15" s="192">
        <v>88270</v>
      </c>
      <c r="Q15" s="192">
        <v>90976</v>
      </c>
      <c r="R15" s="192">
        <v>95250</v>
      </c>
      <c r="S15" s="192">
        <v>100063</v>
      </c>
      <c r="T15" s="192">
        <v>108313</v>
      </c>
    </row>
    <row r="16" spans="3:20" ht="13.5" customHeight="1" x14ac:dyDescent="0.2">
      <c r="D16" s="171"/>
      <c r="E16" s="171"/>
      <c r="F16" s="171"/>
      <c r="G16" s="171"/>
      <c r="H16" s="171"/>
      <c r="I16" s="187" t="s">
        <v>61</v>
      </c>
      <c r="J16" s="192">
        <v>17953</v>
      </c>
      <c r="K16" s="192">
        <v>18458</v>
      </c>
      <c r="L16" s="192">
        <v>18969</v>
      </c>
      <c r="M16" s="192">
        <v>19724</v>
      </c>
      <c r="N16" s="192">
        <v>20100</v>
      </c>
      <c r="O16" s="192">
        <v>20584</v>
      </c>
      <c r="P16" s="192">
        <v>20927</v>
      </c>
      <c r="Q16" s="192">
        <v>21152</v>
      </c>
      <c r="R16" s="192">
        <v>21076</v>
      </c>
      <c r="S16" s="192">
        <v>21570</v>
      </c>
      <c r="T16" s="192">
        <v>22024</v>
      </c>
    </row>
    <row r="17" spans="3:20" ht="13.5" customHeight="1" x14ac:dyDescent="0.2">
      <c r="D17" s="171"/>
      <c r="E17" s="171"/>
      <c r="F17" s="171"/>
      <c r="G17" s="171"/>
      <c r="H17" s="171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</row>
    <row r="18" spans="3:20" ht="13.5" customHeight="1" x14ac:dyDescent="0.2">
      <c r="D18" s="171"/>
      <c r="E18" s="171"/>
      <c r="F18" s="171"/>
      <c r="G18" s="171"/>
      <c r="H18" s="171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</row>
    <row r="19" spans="3:20" ht="13.5" customHeight="1" x14ac:dyDescent="0.2">
      <c r="D19" s="171"/>
      <c r="E19" s="171"/>
      <c r="F19" s="171"/>
      <c r="G19" s="171"/>
      <c r="H19" s="171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</row>
    <row r="20" spans="3:20" ht="13.5" customHeight="1" x14ac:dyDescent="0.2">
      <c r="D20" s="171"/>
      <c r="E20" s="171"/>
      <c r="F20" s="171"/>
      <c r="G20" s="171"/>
      <c r="H20" s="171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</row>
    <row r="21" spans="3:20" ht="13.5" customHeight="1" x14ac:dyDescent="0.2">
      <c r="D21" s="171"/>
      <c r="E21" s="171"/>
      <c r="F21" s="171"/>
      <c r="G21" s="171"/>
      <c r="H21" s="171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</row>
    <row r="22" spans="3:20" ht="13.5" customHeight="1" x14ac:dyDescent="0.2">
      <c r="D22" s="171"/>
      <c r="E22" s="171"/>
      <c r="F22" s="171"/>
      <c r="G22" s="171"/>
      <c r="H22" s="171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</row>
    <row r="23" spans="3:20" ht="13.5" customHeight="1" x14ac:dyDescent="0.2">
      <c r="D23" s="174"/>
      <c r="E23" s="175"/>
      <c r="F23" s="175"/>
      <c r="G23" s="175"/>
      <c r="H23" s="175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</row>
    <row r="24" spans="3:20" ht="13.5" customHeight="1" x14ac:dyDescent="0.2"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</row>
    <row r="25" spans="3:20" ht="13.5" customHeight="1" x14ac:dyDescent="0.2">
      <c r="C25" s="135"/>
      <c r="D25" s="177"/>
      <c r="E25" s="178"/>
      <c r="F25" s="179"/>
      <c r="G25" s="180"/>
      <c r="H25" s="179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</row>
    <row r="26" spans="3:20" ht="13.5" customHeight="1" x14ac:dyDescent="0.2">
      <c r="C26" s="135"/>
      <c r="D26" s="177"/>
      <c r="E26" s="179"/>
      <c r="F26" s="179"/>
      <c r="G26" s="180"/>
      <c r="H26" s="179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</row>
    <row r="27" spans="3:20" ht="13.5" customHeight="1" x14ac:dyDescent="0.2">
      <c r="D27" s="174"/>
      <c r="E27" s="174"/>
      <c r="F27" s="174"/>
      <c r="G27" s="174"/>
      <c r="H27" s="174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</row>
    <row r="28" spans="3:20" ht="13.5" customHeight="1" x14ac:dyDescent="0.2">
      <c r="C28" s="135"/>
      <c r="D28" s="177"/>
      <c r="E28" s="178"/>
      <c r="F28" s="179"/>
      <c r="G28" s="180"/>
      <c r="H28" s="179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</row>
    <row r="29" spans="3:20" ht="13.5" customHeight="1" x14ac:dyDescent="0.2">
      <c r="C29" s="135"/>
      <c r="D29" s="177"/>
      <c r="E29" s="179"/>
      <c r="F29" s="179"/>
      <c r="G29" s="180"/>
      <c r="H29" s="179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</row>
    <row r="30" spans="3:20" ht="13.5" customHeight="1" x14ac:dyDescent="0.2">
      <c r="D30" s="174"/>
      <c r="E30" s="174"/>
      <c r="F30" s="174"/>
      <c r="G30" s="174"/>
      <c r="H30" s="174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</row>
    <row r="31" spans="3:20" ht="13.5" customHeight="1" x14ac:dyDescent="0.2">
      <c r="C31" s="135"/>
      <c r="D31" s="177"/>
      <c r="E31" s="184"/>
      <c r="F31" s="184"/>
      <c r="G31" s="180"/>
      <c r="H31" s="179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</row>
    <row r="32" spans="3:20" ht="13.5" customHeight="1" x14ac:dyDescent="0.2">
      <c r="C32" s="135"/>
      <c r="D32" s="177"/>
      <c r="E32" s="179"/>
      <c r="F32" s="179"/>
      <c r="G32" s="180"/>
      <c r="H32" s="179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</row>
    <row r="33" spans="4:20" ht="13.5" x14ac:dyDescent="0.25">
      <c r="D33" s="168"/>
      <c r="E33" s="169"/>
      <c r="F33" s="169"/>
      <c r="G33" s="169"/>
      <c r="H33" s="168"/>
      <c r="I33" s="168"/>
      <c r="J33" s="168"/>
      <c r="K33" s="168"/>
      <c r="L33" s="168"/>
      <c r="M33" s="168"/>
      <c r="N33" s="168"/>
      <c r="O33" s="168"/>
      <c r="P33" s="170"/>
      <c r="Q33" s="170"/>
      <c r="R33" s="170"/>
      <c r="S33" s="170"/>
      <c r="T33" s="170" t="s">
        <v>98</v>
      </c>
    </row>
    <row r="34" spans="4:20" x14ac:dyDescent="0.2">
      <c r="J34" s="112"/>
      <c r="K34" s="112"/>
      <c r="L34" s="112"/>
      <c r="M34" s="112"/>
      <c r="N34" s="112"/>
      <c r="O34" s="112"/>
      <c r="P34" s="112"/>
      <c r="Q34" s="112"/>
      <c r="R34" s="112"/>
      <c r="S34" s="112"/>
    </row>
    <row r="35" spans="4:20" x14ac:dyDescent="0.2">
      <c r="J35" s="112"/>
      <c r="K35" s="112"/>
      <c r="L35" s="112"/>
      <c r="M35" s="112"/>
      <c r="N35" s="112"/>
      <c r="O35" s="112"/>
      <c r="P35" s="112"/>
      <c r="Q35" s="112"/>
      <c r="R35" s="112"/>
      <c r="S35" s="112"/>
    </row>
    <row r="36" spans="4:20" x14ac:dyDescent="0.2">
      <c r="J36" s="111"/>
      <c r="K36" s="111"/>
      <c r="L36" s="111"/>
      <c r="M36" s="111"/>
      <c r="N36" s="111"/>
      <c r="O36" s="111"/>
      <c r="P36" s="111"/>
      <c r="Q36" s="111"/>
      <c r="R36" s="111"/>
      <c r="S36" s="111"/>
    </row>
  </sheetData>
  <phoneticPr fontId="0" type="noConversion"/>
  <conditionalFormatting sqref="D6">
    <cfRule type="cellIs" dxfId="4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29">
    <pageSetUpPr autoPageBreaks="0"/>
  </sheetPr>
  <dimension ref="C1:S52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0" hidden="1" customWidth="1"/>
    <col min="3" max="3" width="1.7109375" style="10" customWidth="1"/>
    <col min="4" max="4" width="1.140625" style="10" customWidth="1"/>
    <col min="5" max="6" width="1.7109375" style="10" customWidth="1"/>
    <col min="7" max="7" width="11.28515625" style="10" customWidth="1"/>
    <col min="8" max="8" width="6.140625" style="10" customWidth="1"/>
    <col min="9" max="9" width="1.140625" style="10" customWidth="1"/>
    <col min="10" max="18" width="8.7109375" style="10" customWidth="1"/>
    <col min="19" max="42" width="1.7109375" style="10" customWidth="1"/>
    <col min="43" max="16384" width="9.140625" style="10"/>
  </cols>
  <sheetData>
    <row r="1" spans="3:19" hidden="1" x14ac:dyDescent="0.2"/>
    <row r="2" spans="3:19" hidden="1" x14ac:dyDescent="0.2"/>
    <row r="3" spans="3:19" ht="9" customHeight="1" x14ac:dyDescent="0.2">
      <c r="C3" s="9"/>
    </row>
    <row r="4" spans="3:19" s="11" customFormat="1" ht="15.75" x14ac:dyDescent="0.2">
      <c r="D4" s="12" t="s">
        <v>81</v>
      </c>
      <c r="E4" s="12"/>
      <c r="F4" s="12"/>
      <c r="G4" s="12"/>
      <c r="H4" s="49" t="s">
        <v>142</v>
      </c>
      <c r="I4" s="14"/>
      <c r="J4" s="12"/>
      <c r="K4" s="12"/>
      <c r="L4" s="12"/>
      <c r="M4" s="12"/>
      <c r="N4" s="12"/>
      <c r="O4" s="12"/>
      <c r="P4" s="12"/>
      <c r="Q4" s="12"/>
      <c r="R4" s="12"/>
    </row>
    <row r="5" spans="3:19" s="11" customFormat="1" ht="15.75" x14ac:dyDescent="0.2">
      <c r="D5" s="108"/>
      <c r="E5" s="12"/>
      <c r="F5" s="12"/>
      <c r="G5" s="12"/>
      <c r="H5" s="49"/>
      <c r="I5" s="14"/>
      <c r="J5" s="12"/>
      <c r="K5" s="12"/>
      <c r="L5" s="12"/>
      <c r="M5" s="12"/>
      <c r="N5" s="12"/>
      <c r="O5" s="12"/>
      <c r="P5" s="12"/>
      <c r="Q5" s="12"/>
      <c r="R5" s="12"/>
    </row>
    <row r="6" spans="3:19" s="17" customFormat="1" ht="15" customHeight="1" x14ac:dyDescent="0.2">
      <c r="D6" s="164"/>
      <c r="E6" s="165"/>
      <c r="F6" s="165"/>
      <c r="G6" s="165"/>
      <c r="H6" s="165"/>
      <c r="I6" s="166"/>
      <c r="J6" s="166"/>
      <c r="K6" s="166"/>
      <c r="L6" s="166"/>
      <c r="M6" s="166"/>
      <c r="N6" s="166"/>
      <c r="O6" s="166"/>
      <c r="P6" s="166"/>
      <c r="Q6" s="166"/>
      <c r="R6" s="167"/>
      <c r="S6" s="22" t="s">
        <v>28</v>
      </c>
    </row>
    <row r="7" spans="3:19" ht="13.5" customHeight="1" x14ac:dyDescent="0.2">
      <c r="D7" s="171"/>
      <c r="E7" s="171"/>
      <c r="F7" s="171"/>
      <c r="G7" s="171"/>
      <c r="H7" s="171"/>
      <c r="I7" s="171"/>
      <c r="J7" s="172"/>
      <c r="K7" s="172"/>
      <c r="L7" s="172"/>
      <c r="M7" s="172"/>
      <c r="N7" s="172"/>
      <c r="O7" s="172"/>
      <c r="P7" s="172"/>
      <c r="Q7" s="172"/>
      <c r="R7" s="172"/>
    </row>
    <row r="8" spans="3:19" ht="13.5" customHeight="1" x14ac:dyDescent="0.2">
      <c r="D8" s="171"/>
      <c r="E8" s="171"/>
      <c r="F8" s="171"/>
      <c r="G8" s="171"/>
      <c r="H8" s="171"/>
      <c r="I8" s="171"/>
      <c r="J8" s="172"/>
      <c r="K8" s="172"/>
      <c r="L8" s="172"/>
      <c r="M8" s="172"/>
      <c r="N8" s="172"/>
      <c r="O8" s="172"/>
      <c r="P8" s="172"/>
      <c r="Q8" s="172"/>
      <c r="R8" s="172"/>
    </row>
    <row r="9" spans="3:19" ht="13.5" customHeight="1" x14ac:dyDescent="0.2">
      <c r="D9" s="171"/>
      <c r="E9" s="171"/>
      <c r="F9" s="171"/>
      <c r="G9" s="171"/>
      <c r="H9" s="171"/>
      <c r="I9" s="171"/>
      <c r="J9" s="172"/>
      <c r="K9" s="172"/>
      <c r="L9" s="172"/>
      <c r="M9" s="172"/>
      <c r="N9" s="172"/>
      <c r="O9" s="172"/>
      <c r="P9" s="172"/>
      <c r="Q9" s="172"/>
      <c r="R9" s="172"/>
    </row>
    <row r="10" spans="3:19" ht="13.5" customHeight="1" x14ac:dyDescent="0.2">
      <c r="D10" s="171"/>
      <c r="E10" s="171"/>
      <c r="F10" s="171"/>
      <c r="G10" s="171"/>
      <c r="H10" s="171"/>
      <c r="I10" s="171"/>
      <c r="J10" s="188"/>
      <c r="K10" s="188" t="s">
        <v>95</v>
      </c>
      <c r="L10" s="189"/>
      <c r="M10" s="188"/>
      <c r="N10" s="188" t="s">
        <v>133</v>
      </c>
      <c r="O10" s="187"/>
      <c r="P10" s="172"/>
      <c r="Q10" s="172"/>
      <c r="R10" s="172"/>
    </row>
    <row r="11" spans="3:19" ht="13.5" customHeight="1" x14ac:dyDescent="0.2">
      <c r="D11" s="171"/>
      <c r="E11" s="171"/>
      <c r="F11" s="171"/>
      <c r="G11" s="171"/>
      <c r="H11" s="171"/>
      <c r="I11" s="171"/>
      <c r="J11" s="188" t="s">
        <v>83</v>
      </c>
      <c r="K11" s="192">
        <v>1569033</v>
      </c>
      <c r="L11" s="189"/>
      <c r="M11" s="188" t="s">
        <v>83</v>
      </c>
      <c r="N11" s="192">
        <v>1664954</v>
      </c>
      <c r="O11" s="187"/>
      <c r="P11" s="172"/>
      <c r="Q11" s="172"/>
      <c r="R11" s="172"/>
    </row>
    <row r="12" spans="3:19" ht="13.5" customHeight="1" x14ac:dyDescent="0.2">
      <c r="D12" s="171"/>
      <c r="E12" s="171"/>
      <c r="F12" s="171"/>
      <c r="G12" s="171"/>
      <c r="H12" s="171"/>
      <c r="I12" s="171"/>
      <c r="J12" s="188" t="s">
        <v>103</v>
      </c>
      <c r="K12" s="192">
        <v>84289</v>
      </c>
      <c r="L12" s="189"/>
      <c r="M12" s="188" t="s">
        <v>103</v>
      </c>
      <c r="N12" s="192">
        <v>108313</v>
      </c>
      <c r="O12" s="187"/>
      <c r="P12" s="172"/>
      <c r="Q12" s="172"/>
      <c r="R12" s="172"/>
    </row>
    <row r="13" spans="3:19" ht="13.5" customHeight="1" x14ac:dyDescent="0.2">
      <c r="D13" s="171"/>
      <c r="E13" s="171"/>
      <c r="F13" s="171"/>
      <c r="G13" s="171"/>
      <c r="H13" s="171"/>
      <c r="I13" s="171"/>
      <c r="J13" s="188" t="s">
        <v>84</v>
      </c>
      <c r="K13" s="192">
        <v>17953</v>
      </c>
      <c r="L13" s="189"/>
      <c r="M13" s="188" t="s">
        <v>84</v>
      </c>
      <c r="N13" s="192">
        <v>22024</v>
      </c>
      <c r="O13" s="187"/>
      <c r="P13" s="172"/>
      <c r="Q13" s="172"/>
      <c r="R13" s="172"/>
    </row>
    <row r="14" spans="3:19" ht="13.5" customHeight="1" x14ac:dyDescent="0.2">
      <c r="D14" s="171"/>
      <c r="E14" s="171"/>
      <c r="F14" s="171"/>
      <c r="G14" s="171"/>
      <c r="H14" s="171"/>
      <c r="I14" s="171"/>
      <c r="J14" s="172"/>
      <c r="K14" s="192">
        <v>1671275</v>
      </c>
      <c r="L14" s="172"/>
      <c r="M14" s="172"/>
      <c r="N14" s="192">
        <v>1795291</v>
      </c>
      <c r="O14" s="172"/>
      <c r="P14" s="172"/>
      <c r="Q14" s="172"/>
      <c r="R14" s="172"/>
    </row>
    <row r="15" spans="3:19" ht="13.5" customHeight="1" x14ac:dyDescent="0.2">
      <c r="D15" s="171"/>
      <c r="E15" s="171"/>
      <c r="F15" s="171"/>
      <c r="G15" s="171"/>
      <c r="H15" s="171"/>
      <c r="I15" s="171"/>
      <c r="J15" s="172"/>
      <c r="K15" s="172"/>
      <c r="L15" s="172"/>
      <c r="M15" s="172"/>
      <c r="N15" s="172"/>
      <c r="O15" s="172"/>
      <c r="P15" s="172"/>
      <c r="Q15" s="172"/>
      <c r="R15" s="172"/>
    </row>
    <row r="16" spans="3:19" ht="13.5" customHeight="1" x14ac:dyDescent="0.2">
      <c r="D16" s="171"/>
      <c r="E16" s="171"/>
      <c r="F16" s="171"/>
      <c r="G16" s="171"/>
      <c r="H16" s="171"/>
      <c r="I16" s="171"/>
      <c r="J16" s="172"/>
      <c r="K16" s="172"/>
      <c r="L16" s="172"/>
      <c r="M16" s="172"/>
      <c r="N16" s="172"/>
      <c r="O16" s="172"/>
      <c r="P16" s="172"/>
      <c r="Q16" s="172"/>
      <c r="R16" s="172"/>
    </row>
    <row r="17" spans="3:18" ht="13.5" customHeight="1" x14ac:dyDescent="0.2">
      <c r="D17" s="171"/>
      <c r="E17" s="171"/>
      <c r="F17" s="171"/>
      <c r="G17" s="171"/>
      <c r="H17" s="171"/>
      <c r="I17" s="171"/>
      <c r="J17" s="172"/>
      <c r="K17" s="172"/>
      <c r="L17" s="172"/>
      <c r="M17" s="172"/>
      <c r="N17" s="172"/>
      <c r="O17" s="172"/>
      <c r="P17" s="172"/>
      <c r="Q17" s="172"/>
      <c r="R17" s="172"/>
    </row>
    <row r="18" spans="3:18" ht="13.5" customHeight="1" x14ac:dyDescent="0.2">
      <c r="D18" s="171"/>
      <c r="E18" s="171"/>
      <c r="F18" s="171"/>
      <c r="G18" s="171"/>
      <c r="H18" s="171"/>
      <c r="I18" s="171"/>
      <c r="J18" s="172"/>
      <c r="K18" s="172"/>
      <c r="L18" s="172"/>
      <c r="M18" s="172"/>
      <c r="N18" s="172"/>
      <c r="O18" s="172"/>
      <c r="P18" s="172"/>
      <c r="Q18" s="172"/>
      <c r="R18" s="172"/>
    </row>
    <row r="19" spans="3:18" ht="13.5" customHeight="1" x14ac:dyDescent="0.2">
      <c r="D19" s="171"/>
      <c r="E19" s="171"/>
      <c r="F19" s="171"/>
      <c r="G19" s="171"/>
      <c r="H19" s="171"/>
      <c r="I19" s="171"/>
      <c r="J19" s="172"/>
      <c r="K19" s="172"/>
      <c r="L19" s="172"/>
      <c r="M19" s="172"/>
      <c r="N19" s="172"/>
      <c r="O19" s="172"/>
      <c r="P19" s="172"/>
      <c r="Q19" s="172"/>
      <c r="R19" s="172"/>
    </row>
    <row r="20" spans="3:18" ht="13.5" customHeight="1" x14ac:dyDescent="0.2">
      <c r="D20" s="171"/>
      <c r="E20" s="171"/>
      <c r="F20" s="171"/>
      <c r="G20" s="171"/>
      <c r="H20" s="171"/>
      <c r="I20" s="171"/>
      <c r="J20" s="172"/>
      <c r="K20" s="172"/>
      <c r="L20" s="172"/>
      <c r="M20" s="172"/>
      <c r="N20" s="172"/>
      <c r="O20" s="172"/>
      <c r="P20" s="172"/>
      <c r="Q20" s="172"/>
      <c r="R20" s="172"/>
    </row>
    <row r="21" spans="3:18" ht="13.5" customHeight="1" x14ac:dyDescent="0.2">
      <c r="D21" s="171"/>
      <c r="E21" s="171"/>
      <c r="F21" s="171"/>
      <c r="G21" s="171"/>
      <c r="H21" s="171"/>
      <c r="I21" s="171"/>
      <c r="J21" s="172"/>
      <c r="K21" s="172"/>
      <c r="L21" s="172"/>
      <c r="M21" s="172"/>
      <c r="N21" s="172"/>
      <c r="O21" s="172"/>
      <c r="P21" s="172"/>
      <c r="Q21" s="172"/>
      <c r="R21" s="172"/>
    </row>
    <row r="22" spans="3:18" ht="13.5" customHeight="1" x14ac:dyDescent="0.2">
      <c r="D22" s="171"/>
      <c r="E22" s="171"/>
      <c r="F22" s="171"/>
      <c r="G22" s="171"/>
      <c r="H22" s="171"/>
      <c r="I22" s="171"/>
      <c r="J22" s="173"/>
      <c r="K22" s="173"/>
      <c r="L22" s="173"/>
      <c r="M22" s="173"/>
      <c r="N22" s="173"/>
      <c r="O22" s="173"/>
      <c r="P22" s="173"/>
      <c r="Q22" s="173"/>
      <c r="R22" s="173"/>
    </row>
    <row r="23" spans="3:18" ht="13.5" customHeight="1" x14ac:dyDescent="0.2">
      <c r="D23" s="174"/>
      <c r="E23" s="175"/>
      <c r="F23" s="175"/>
      <c r="G23" s="175"/>
      <c r="H23" s="175"/>
      <c r="I23" s="175"/>
      <c r="J23" s="176"/>
      <c r="K23" s="176"/>
      <c r="L23" s="176"/>
      <c r="M23" s="176"/>
      <c r="N23" s="176"/>
      <c r="O23" s="176"/>
      <c r="P23" s="176"/>
      <c r="Q23" s="176"/>
      <c r="R23" s="176"/>
    </row>
    <row r="24" spans="3:18" ht="13.5" customHeight="1" x14ac:dyDescent="0.2"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</row>
    <row r="25" spans="3:18" ht="13.5" customHeight="1" x14ac:dyDescent="0.2">
      <c r="C25" s="135"/>
      <c r="D25" s="177"/>
      <c r="E25" s="178"/>
      <c r="F25" s="179"/>
      <c r="G25" s="179"/>
      <c r="H25" s="180"/>
      <c r="I25" s="179"/>
      <c r="J25" s="181"/>
      <c r="K25" s="181"/>
      <c r="L25" s="181"/>
      <c r="M25" s="181"/>
      <c r="N25" s="181"/>
      <c r="O25" s="181"/>
      <c r="P25" s="181"/>
      <c r="Q25" s="181"/>
      <c r="R25" s="181"/>
    </row>
    <row r="26" spans="3:18" ht="13.5" customHeight="1" x14ac:dyDescent="0.2">
      <c r="C26" s="135"/>
      <c r="D26" s="177"/>
      <c r="E26" s="178"/>
      <c r="F26" s="179"/>
      <c r="G26" s="179"/>
      <c r="H26" s="180"/>
      <c r="I26" s="179"/>
      <c r="J26" s="181"/>
      <c r="K26" s="181"/>
      <c r="L26" s="181"/>
      <c r="M26" s="181"/>
      <c r="N26" s="181"/>
      <c r="O26" s="181"/>
      <c r="P26" s="181"/>
      <c r="Q26" s="181"/>
      <c r="R26" s="181"/>
    </row>
    <row r="27" spans="3:18" ht="13.5" customHeight="1" x14ac:dyDescent="0.25">
      <c r="C27" s="135"/>
      <c r="D27" s="177"/>
      <c r="E27" s="179"/>
      <c r="F27" s="179"/>
      <c r="G27" s="179"/>
      <c r="H27" s="180"/>
      <c r="I27" s="179"/>
      <c r="J27" s="186"/>
      <c r="K27" s="186"/>
      <c r="L27" s="186"/>
      <c r="M27" s="186"/>
      <c r="N27" s="186"/>
      <c r="O27" s="186"/>
      <c r="P27" s="186"/>
      <c r="Q27" s="186"/>
      <c r="R27" s="170" t="s">
        <v>98</v>
      </c>
    </row>
    <row r="28" spans="3:18" x14ac:dyDescent="0.2">
      <c r="K28" s="112"/>
      <c r="L28" s="112"/>
      <c r="M28" s="112"/>
      <c r="N28" s="112"/>
      <c r="O28" s="112"/>
      <c r="P28" s="112"/>
      <c r="Q28" s="112"/>
      <c r="R28" s="112"/>
    </row>
    <row r="29" spans="3:18" x14ac:dyDescent="0.2">
      <c r="K29" s="112"/>
      <c r="L29" s="112"/>
      <c r="M29" s="112"/>
      <c r="N29" s="112"/>
      <c r="O29" s="112"/>
      <c r="P29" s="112"/>
      <c r="Q29" s="112"/>
      <c r="R29" s="112"/>
    </row>
    <row r="30" spans="3:18" x14ac:dyDescent="0.2">
      <c r="K30" s="112"/>
      <c r="L30" s="112"/>
      <c r="M30" s="112"/>
      <c r="N30" s="112"/>
      <c r="O30" s="112"/>
      <c r="P30" s="152"/>
      <c r="Q30" s="152"/>
      <c r="R30" s="152"/>
    </row>
    <row r="31" spans="3:18" x14ac:dyDescent="0.2">
      <c r="K31" s="112"/>
      <c r="L31" s="112"/>
      <c r="M31" s="112"/>
      <c r="N31" s="112"/>
      <c r="O31" s="112"/>
      <c r="P31" s="152"/>
      <c r="Q31" s="152"/>
      <c r="R31" s="152"/>
    </row>
    <row r="32" spans="3:18" x14ac:dyDescent="0.2">
      <c r="K32" s="112"/>
      <c r="L32" s="112"/>
      <c r="M32" s="112"/>
      <c r="N32" s="112"/>
      <c r="O32" s="112"/>
      <c r="P32" s="152"/>
      <c r="Q32" s="152"/>
      <c r="R32" s="152"/>
    </row>
    <row r="33" spans="11:18" x14ac:dyDescent="0.2">
      <c r="K33" s="112"/>
      <c r="L33" s="112"/>
      <c r="M33" s="112"/>
      <c r="N33" s="112"/>
      <c r="O33" s="112"/>
      <c r="P33" s="152"/>
      <c r="Q33" s="152"/>
      <c r="R33" s="152"/>
    </row>
    <row r="34" spans="11:18" x14ac:dyDescent="0.2">
      <c r="K34" s="112"/>
      <c r="L34" s="112"/>
      <c r="M34" s="112"/>
      <c r="N34" s="112"/>
      <c r="O34" s="112"/>
      <c r="P34" s="152"/>
      <c r="Q34" s="152"/>
      <c r="R34" s="152"/>
    </row>
    <row r="35" spans="11:18" x14ac:dyDescent="0.2">
      <c r="K35" s="112"/>
      <c r="L35" s="112"/>
      <c r="M35" s="112"/>
      <c r="N35" s="112"/>
      <c r="O35" s="112"/>
      <c r="P35" s="112"/>
      <c r="Q35" s="112"/>
      <c r="R35" s="112"/>
    </row>
    <row r="36" spans="11:18" x14ac:dyDescent="0.2">
      <c r="K36" s="112"/>
      <c r="L36" s="112"/>
      <c r="M36" s="112"/>
      <c r="N36" s="112"/>
      <c r="O36" s="112"/>
      <c r="P36" s="112"/>
      <c r="Q36" s="112"/>
      <c r="R36" s="112"/>
    </row>
    <row r="37" spans="11:18" x14ac:dyDescent="0.2">
      <c r="K37" s="112"/>
      <c r="L37" s="112"/>
      <c r="M37" s="112"/>
      <c r="N37" s="112"/>
      <c r="O37" s="112"/>
      <c r="P37" s="112"/>
      <c r="Q37" s="112"/>
      <c r="R37" s="112"/>
    </row>
    <row r="38" spans="11:18" x14ac:dyDescent="0.2">
      <c r="K38" s="112"/>
      <c r="L38" s="112"/>
      <c r="M38" s="112"/>
      <c r="N38" s="112"/>
      <c r="O38" s="112"/>
      <c r="P38" s="112"/>
      <c r="Q38" s="112"/>
      <c r="R38" s="112"/>
    </row>
    <row r="39" spans="11:18" x14ac:dyDescent="0.2">
      <c r="K39" s="112"/>
      <c r="L39" s="112"/>
      <c r="M39" s="112"/>
      <c r="N39" s="112"/>
      <c r="O39" s="112"/>
      <c r="P39" s="112"/>
      <c r="Q39" s="112"/>
      <c r="R39" s="112"/>
    </row>
    <row r="40" spans="11:18" x14ac:dyDescent="0.2">
      <c r="K40" s="112"/>
    </row>
    <row r="41" spans="11:18" x14ac:dyDescent="0.2">
      <c r="K41" s="111"/>
      <c r="L41" s="111"/>
      <c r="M41" s="111"/>
      <c r="N41" s="111"/>
      <c r="O41" s="111"/>
      <c r="P41" s="111"/>
      <c r="Q41" s="111"/>
      <c r="R41" s="111"/>
    </row>
    <row r="42" spans="11:18" x14ac:dyDescent="0.2">
      <c r="K42" s="111"/>
      <c r="L42" s="111"/>
      <c r="M42" s="111"/>
      <c r="N42" s="111"/>
      <c r="O42" s="111"/>
      <c r="P42" s="111"/>
      <c r="Q42" s="111"/>
      <c r="R42" s="111"/>
    </row>
    <row r="43" spans="11:18" x14ac:dyDescent="0.2">
      <c r="K43" s="111"/>
      <c r="L43" s="111"/>
      <c r="M43" s="111"/>
      <c r="N43" s="111"/>
      <c r="O43" s="111"/>
      <c r="P43" s="111"/>
      <c r="Q43" s="111"/>
      <c r="R43" s="111"/>
    </row>
    <row r="44" spans="11:18" x14ac:dyDescent="0.2">
      <c r="K44" s="111"/>
      <c r="L44" s="111"/>
      <c r="M44" s="111"/>
      <c r="N44" s="111"/>
      <c r="O44" s="111"/>
      <c r="P44" s="111"/>
      <c r="Q44" s="111"/>
      <c r="R44" s="111"/>
    </row>
    <row r="45" spans="11:18" x14ac:dyDescent="0.2">
      <c r="K45" s="111"/>
      <c r="L45" s="111"/>
      <c r="M45" s="111"/>
      <c r="N45" s="111"/>
      <c r="O45" s="111"/>
      <c r="P45" s="111"/>
      <c r="Q45" s="111"/>
      <c r="R45" s="111"/>
    </row>
    <row r="46" spans="11:18" x14ac:dyDescent="0.2">
      <c r="K46" s="111"/>
      <c r="L46" s="111"/>
      <c r="M46" s="111"/>
      <c r="N46" s="111"/>
      <c r="O46" s="111"/>
      <c r="P46" s="111"/>
      <c r="Q46" s="111"/>
      <c r="R46" s="111"/>
    </row>
    <row r="47" spans="11:18" x14ac:dyDescent="0.2">
      <c r="K47" s="111"/>
      <c r="L47" s="111"/>
      <c r="M47" s="111"/>
      <c r="N47" s="111"/>
      <c r="O47" s="111"/>
      <c r="P47" s="111"/>
      <c r="Q47" s="111"/>
      <c r="R47" s="111"/>
    </row>
    <row r="48" spans="11:18" x14ac:dyDescent="0.2">
      <c r="K48" s="111"/>
      <c r="L48" s="111"/>
      <c r="M48" s="111"/>
      <c r="N48" s="111"/>
      <c r="O48" s="111"/>
      <c r="P48" s="111"/>
      <c r="Q48" s="111"/>
      <c r="R48" s="111"/>
    </row>
    <row r="49" spans="11:18" x14ac:dyDescent="0.2">
      <c r="K49" s="111"/>
      <c r="L49" s="111"/>
      <c r="M49" s="111"/>
      <c r="N49" s="111"/>
      <c r="O49" s="111"/>
      <c r="P49" s="111"/>
      <c r="Q49" s="111"/>
      <c r="R49" s="111"/>
    </row>
    <row r="50" spans="11:18" x14ac:dyDescent="0.2">
      <c r="K50" s="111"/>
      <c r="L50" s="111"/>
      <c r="M50" s="111"/>
      <c r="N50" s="111"/>
      <c r="O50" s="111"/>
      <c r="P50" s="111"/>
      <c r="Q50" s="111"/>
      <c r="R50" s="111"/>
    </row>
    <row r="51" spans="11:18" x14ac:dyDescent="0.2">
      <c r="K51" s="111"/>
      <c r="L51" s="111"/>
      <c r="M51" s="111"/>
      <c r="N51" s="111"/>
      <c r="O51" s="111"/>
      <c r="P51" s="111"/>
      <c r="Q51" s="111"/>
      <c r="R51" s="111"/>
    </row>
    <row r="52" spans="11:18" x14ac:dyDescent="0.2">
      <c r="K52" s="111"/>
      <c r="L52" s="111"/>
      <c r="M52" s="111"/>
      <c r="N52" s="111"/>
      <c r="O52" s="111"/>
      <c r="P52" s="111"/>
      <c r="Q52" s="111"/>
      <c r="R52" s="111"/>
    </row>
  </sheetData>
  <phoneticPr fontId="0" type="noConversion"/>
  <conditionalFormatting sqref="D6">
    <cfRule type="cellIs" dxfId="3" priority="2" stopIfTrue="1" operator="equal">
      <formula>"   sem (do závorky) poznámku, proč vývojová řada nezačíná jako obvykle - nebo červenou buňku vymazat"</formula>
    </cfRule>
  </conditionalFormatting>
  <conditionalFormatting sqref="G4:G5">
    <cfRule type="expression" dxfId="2" priority="3" stopIfTrue="1">
      <formula>#REF!=" ?"</formula>
    </cfRule>
  </conditionalFormatting>
  <conditionalFormatting sqref="G6">
    <cfRule type="expression" dxfId="1" priority="1" stopIfTrue="1">
      <formula>S6="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30">
    <pageSetUpPr autoPageBreaks="0"/>
  </sheetPr>
  <dimension ref="C1:U80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0" hidden="1" customWidth="1"/>
    <col min="3" max="3" width="1.7109375" style="10" customWidth="1"/>
    <col min="4" max="4" width="1.140625" style="10" customWidth="1"/>
    <col min="5" max="5" width="1.7109375" style="10" customWidth="1"/>
    <col min="6" max="6" width="4.85546875" style="10" customWidth="1"/>
    <col min="7" max="20" width="8.140625" style="10" customWidth="1"/>
    <col min="21" max="24" width="1.7109375" style="10" customWidth="1"/>
    <col min="25" max="25" width="11.28515625" style="10" customWidth="1"/>
    <col min="26" max="44" width="1.7109375" style="10" customWidth="1"/>
    <col min="45" max="16384" width="9.140625" style="10"/>
  </cols>
  <sheetData>
    <row r="1" spans="3:21" hidden="1" x14ac:dyDescent="0.2"/>
    <row r="2" spans="3:21" hidden="1" x14ac:dyDescent="0.2"/>
    <row r="3" spans="3:21" ht="9" customHeight="1" x14ac:dyDescent="0.2">
      <c r="C3" s="9"/>
    </row>
    <row r="4" spans="3:21" s="11" customFormat="1" ht="15.75" x14ac:dyDescent="0.2">
      <c r="D4" s="12" t="s">
        <v>82</v>
      </c>
      <c r="E4" s="12"/>
      <c r="F4" s="12"/>
      <c r="G4" s="49" t="s">
        <v>93</v>
      </c>
      <c r="H4" s="14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3:21" s="11" customFormat="1" ht="15.75" x14ac:dyDescent="0.2">
      <c r="D5" s="12" t="s">
        <v>143</v>
      </c>
      <c r="E5" s="12"/>
      <c r="F5" s="12"/>
      <c r="G5" s="49"/>
      <c r="H5" s="14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3:21" s="202" customFormat="1" ht="15" customHeight="1" x14ac:dyDescent="0.2">
      <c r="D6" s="203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5"/>
      <c r="U6" s="206" t="s">
        <v>28</v>
      </c>
    </row>
    <row r="7" spans="3:21" s="202" customFormat="1" ht="13.5" customHeight="1" x14ac:dyDescent="0.25">
      <c r="D7" s="207"/>
      <c r="E7" s="207"/>
      <c r="F7" s="207"/>
      <c r="G7" s="207"/>
      <c r="H7" s="207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</row>
    <row r="8" spans="3:21" s="202" customFormat="1" ht="13.5" customHeight="1" x14ac:dyDescent="0.25">
      <c r="D8" s="207"/>
      <c r="E8" s="207"/>
      <c r="F8" s="207"/>
      <c r="G8" s="207"/>
      <c r="H8" s="207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</row>
    <row r="9" spans="3:21" s="202" customFormat="1" ht="13.5" customHeight="1" x14ac:dyDescent="0.25">
      <c r="D9" s="207"/>
      <c r="E9" s="207"/>
      <c r="F9" s="207"/>
      <c r="G9" s="207"/>
      <c r="H9" s="207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</row>
    <row r="10" spans="3:21" s="202" customFormat="1" ht="13.5" customHeight="1" x14ac:dyDescent="0.25">
      <c r="D10" s="207"/>
      <c r="E10" s="207"/>
      <c r="F10" s="207"/>
      <c r="G10" s="207"/>
      <c r="H10" s="207"/>
      <c r="I10" s="209" t="s">
        <v>86</v>
      </c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</row>
    <row r="11" spans="3:21" s="202" customFormat="1" ht="13.5" customHeight="1" x14ac:dyDescent="0.25">
      <c r="D11" s="207"/>
      <c r="E11" s="207"/>
      <c r="F11" s="207"/>
      <c r="G11" s="207"/>
      <c r="H11" s="207"/>
      <c r="I11" s="209"/>
      <c r="J11" s="210">
        <v>2011</v>
      </c>
      <c r="K11" s="210">
        <v>2012</v>
      </c>
      <c r="L11" s="210">
        <v>2013</v>
      </c>
      <c r="M11" s="210">
        <v>2014</v>
      </c>
      <c r="N11" s="210">
        <v>2015</v>
      </c>
      <c r="O11" s="210">
        <v>2016</v>
      </c>
      <c r="P11" s="210">
        <v>2017</v>
      </c>
      <c r="Q11" s="210">
        <v>2018</v>
      </c>
      <c r="R11" s="210">
        <v>2019</v>
      </c>
      <c r="S11" s="210">
        <v>2020</v>
      </c>
      <c r="T11" s="210">
        <v>2021</v>
      </c>
    </row>
    <row r="12" spans="3:21" s="202" customFormat="1" ht="13.5" customHeight="1" x14ac:dyDescent="0.25">
      <c r="D12" s="207"/>
      <c r="E12" s="207"/>
      <c r="F12" s="207"/>
      <c r="G12" s="207"/>
      <c r="H12" s="207"/>
      <c r="I12" s="209" t="s">
        <v>87</v>
      </c>
      <c r="J12" s="211">
        <f>'B2.7'!J14</f>
        <v>22059.453305207786</v>
      </c>
      <c r="K12" s="211">
        <f>'B2.7'!K14</f>
        <v>22600.393453874563</v>
      </c>
      <c r="L12" s="211">
        <f>'B2.7'!L14</f>
        <v>22736.160423889331</v>
      </c>
      <c r="M12" s="211">
        <f>'B2.7'!M14</f>
        <v>23105.298815983475</v>
      </c>
      <c r="N12" s="211">
        <f>'B2.7'!N14</f>
        <v>23637.347321692072</v>
      </c>
      <c r="O12" s="211">
        <f>'B2.7'!O14</f>
        <v>24814.030370938806</v>
      </c>
      <c r="P12" s="211">
        <f>'B2.7'!P14</f>
        <v>26608.581841437241</v>
      </c>
      <c r="Q12" s="211">
        <f>'B2.7'!Q14</f>
        <v>29476</v>
      </c>
      <c r="R12" s="211">
        <f>'B2.7'!R14</f>
        <v>33529.755754785801</v>
      </c>
      <c r="S12" s="211">
        <f>'B2.7'!S14</f>
        <v>36857.887269735802</v>
      </c>
      <c r="T12" s="211">
        <f>'B2.7'!T14</f>
        <v>39591.418094570479</v>
      </c>
    </row>
    <row r="13" spans="3:21" s="202" customFormat="1" ht="13.5" customHeight="1" x14ac:dyDescent="0.25">
      <c r="D13" s="207"/>
      <c r="E13" s="207"/>
      <c r="F13" s="207"/>
      <c r="G13" s="207"/>
      <c r="H13" s="207"/>
      <c r="I13" s="209" t="s">
        <v>88</v>
      </c>
      <c r="J13" s="211">
        <f>'B2.7'!J17</f>
        <v>23269.46551182256</v>
      </c>
      <c r="K13" s="211">
        <f>'B2.7'!K17</f>
        <v>23085.182281792197</v>
      </c>
      <c r="L13" s="211">
        <f>'B2.7'!L17</f>
        <v>22896.435472194695</v>
      </c>
      <c r="M13" s="211">
        <f>'B2.7'!M17</f>
        <v>23174.823285840997</v>
      </c>
      <c r="N13" s="211">
        <f>'B2.7'!N17</f>
        <v>23637.347321692072</v>
      </c>
      <c r="O13" s="211">
        <f>'B2.7'!O17</f>
        <v>24641.53959378233</v>
      </c>
      <c r="P13" s="211">
        <f>'B2.7'!P17</f>
        <v>25808.517789948826</v>
      </c>
      <c r="Q13" s="211">
        <f>'B2.7'!Q17</f>
        <v>27992.402659069325</v>
      </c>
      <c r="R13" s="211">
        <f>'B2.7'!R17</f>
        <v>30960.069949017361</v>
      </c>
      <c r="S13" s="211">
        <f>'B2.7'!S17</f>
        <v>32958.854752513464</v>
      </c>
      <c r="T13" s="211">
        <f>'B2.7'!T17</f>
        <v>34397.409291546901</v>
      </c>
    </row>
    <row r="14" spans="3:21" s="202" customFormat="1" ht="13.5" customHeight="1" x14ac:dyDescent="0.25">
      <c r="D14" s="207"/>
      <c r="E14" s="207"/>
      <c r="F14" s="207"/>
      <c r="G14" s="207"/>
      <c r="H14" s="207"/>
      <c r="I14" s="209" t="s">
        <v>89</v>
      </c>
      <c r="J14" s="212">
        <f>'B2.6'!J13/1000</f>
        <v>231.52871599999955</v>
      </c>
      <c r="K14" s="212">
        <f>'B2.6'!K13/1000</f>
        <v>229.78750299999814</v>
      </c>
      <c r="L14" s="212">
        <f>'B2.6'!L13/1000</f>
        <v>229.64945899999782</v>
      </c>
      <c r="M14" s="212">
        <f>'B2.6'!M13/1000</f>
        <v>231.92014099999906</v>
      </c>
      <c r="N14" s="212">
        <f>'B2.6'!N13/1000</f>
        <v>235.14915399999853</v>
      </c>
      <c r="O14" s="212">
        <f>'B2.6'!O13/1000</f>
        <v>238.4491339999995</v>
      </c>
      <c r="P14" s="212">
        <f>'B2.6'!P13/1000</f>
        <v>246.23787899999871</v>
      </c>
      <c r="Q14" s="212">
        <f>'B2.6'!Q13/1000</f>
        <v>253.50663410000007</v>
      </c>
      <c r="R14" s="212">
        <f>'B2.6'!R13/1000</f>
        <v>260.9708039999997</v>
      </c>
      <c r="S14" s="212">
        <f>'B2.6'!S13/1000</f>
        <v>269.19933970000073</v>
      </c>
      <c r="T14" s="212">
        <f>'B2.6'!T13/1000</f>
        <v>275.71622830000024</v>
      </c>
    </row>
    <row r="15" spans="3:21" s="202" customFormat="1" ht="13.5" customHeight="1" x14ac:dyDescent="0.25">
      <c r="D15" s="207"/>
      <c r="E15" s="207"/>
      <c r="F15" s="207"/>
      <c r="G15" s="207"/>
      <c r="H15" s="207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</row>
    <row r="16" spans="3:21" s="202" customFormat="1" ht="13.5" customHeight="1" x14ac:dyDescent="0.25">
      <c r="D16" s="207"/>
      <c r="E16" s="207"/>
      <c r="F16" s="207"/>
      <c r="G16" s="207"/>
      <c r="H16" s="207"/>
      <c r="I16" s="209" t="s">
        <v>90</v>
      </c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</row>
    <row r="17" spans="3:20" s="202" customFormat="1" ht="13.5" customHeight="1" x14ac:dyDescent="0.25">
      <c r="D17" s="207"/>
      <c r="E17" s="207"/>
      <c r="F17" s="207"/>
      <c r="G17" s="207"/>
      <c r="H17" s="207"/>
      <c r="I17" s="209"/>
      <c r="J17" s="210">
        <v>2011</v>
      </c>
      <c r="K17" s="210">
        <v>2012</v>
      </c>
      <c r="L17" s="210">
        <v>2013</v>
      </c>
      <c r="M17" s="210">
        <v>2014</v>
      </c>
      <c r="N17" s="210">
        <v>2015</v>
      </c>
      <c r="O17" s="210">
        <v>2016</v>
      </c>
      <c r="P17" s="210">
        <v>2017</v>
      </c>
      <c r="Q17" s="210">
        <v>2018</v>
      </c>
      <c r="R17" s="210">
        <v>2019</v>
      </c>
      <c r="S17" s="210">
        <v>2020</v>
      </c>
      <c r="T17" s="210">
        <v>2021</v>
      </c>
    </row>
    <row r="18" spans="3:20" s="202" customFormat="1" ht="13.5" customHeight="1" x14ac:dyDescent="0.25">
      <c r="D18" s="207"/>
      <c r="E18" s="207"/>
      <c r="F18" s="207"/>
      <c r="G18" s="207"/>
      <c r="H18" s="207"/>
      <c r="I18" s="209" t="s">
        <v>91</v>
      </c>
      <c r="J18" s="211">
        <f>'B2.7'!J15</f>
        <v>26011.552765056589</v>
      </c>
      <c r="K18" s="211">
        <f>'B2.7'!K15</f>
        <v>26654.328590325251</v>
      </c>
      <c r="L18" s="211">
        <f>'B2.7'!L15</f>
        <v>26815.832769169177</v>
      </c>
      <c r="M18" s="211">
        <f>'B2.7'!M15</f>
        <v>27261.212713184505</v>
      </c>
      <c r="N18" s="211">
        <f>'B2.7'!N15</f>
        <v>27969.264789171051</v>
      </c>
      <c r="O18" s="211">
        <f>'B2.7'!O15</f>
        <v>29487.404484094175</v>
      </c>
      <c r="P18" s="211">
        <f>'B2.7'!P15</f>
        <v>31631.639671839443</v>
      </c>
      <c r="Q18" s="211">
        <f>'B2.7'!Q15</f>
        <v>35088.9</v>
      </c>
      <c r="R18" s="211">
        <f>'B2.7'!R15</f>
        <v>40172.121076821175</v>
      </c>
      <c r="S18" s="211">
        <f>'B2.7'!S15</f>
        <v>44060.071676743559</v>
      </c>
      <c r="T18" s="211">
        <f>'B2.7'!T15</f>
        <v>47589.50691516907</v>
      </c>
    </row>
    <row r="19" spans="3:20" s="202" customFormat="1" ht="13.5" customHeight="1" x14ac:dyDescent="0.25">
      <c r="D19" s="207"/>
      <c r="E19" s="207"/>
      <c r="F19" s="207"/>
      <c r="G19" s="207"/>
      <c r="H19" s="207"/>
      <c r="I19" s="209" t="s">
        <v>92</v>
      </c>
      <c r="J19" s="211">
        <f>'B2.7'!J18</f>
        <v>27438.346798582897</v>
      </c>
      <c r="K19" s="211">
        <f>'B2.7'!K18</f>
        <v>27226.076190322012</v>
      </c>
      <c r="L19" s="211">
        <f>'B2.7'!L18</f>
        <v>27004.866837028378</v>
      </c>
      <c r="M19" s="211">
        <f>'B2.7'!M18</f>
        <v>27343.242440506019</v>
      </c>
      <c r="N19" s="211">
        <f>'B2.7'!N18</f>
        <v>27969.264789171051</v>
      </c>
      <c r="O19" s="211">
        <f>'B2.7'!O18</f>
        <v>29282.427491652605</v>
      </c>
      <c r="P19" s="211">
        <f>'B2.7'!P18</f>
        <v>30680.542843685202</v>
      </c>
      <c r="Q19" s="211">
        <f>'B2.7'!Q18</f>
        <v>33322.792022792026</v>
      </c>
      <c r="R19" s="211">
        <f>'B2.7'!R18</f>
        <v>37093.371262069413</v>
      </c>
      <c r="S19" s="211">
        <f>'B2.7'!S18</f>
        <v>39399.151995657303</v>
      </c>
      <c r="T19" s="211">
        <f>'B2.7'!T18</f>
        <v>41346.226685637768</v>
      </c>
    </row>
    <row r="20" spans="3:20" s="202" customFormat="1" ht="13.5" customHeight="1" x14ac:dyDescent="0.25">
      <c r="D20" s="207"/>
      <c r="E20" s="207"/>
      <c r="F20" s="207"/>
      <c r="G20" s="207"/>
      <c r="H20" s="207"/>
      <c r="I20" s="209" t="s">
        <v>89</v>
      </c>
      <c r="J20" s="213">
        <f>'B2.6'!J14/1000</f>
        <v>132.04623100000003</v>
      </c>
      <c r="K20" s="213">
        <f>'B2.6'!K14/1000</f>
        <v>131.71865599999995</v>
      </c>
      <c r="L20" s="213">
        <f>'B2.6'!L14/1000</f>
        <v>131.36838400000013</v>
      </c>
      <c r="M20" s="213">
        <f>'B2.6'!M14/1000</f>
        <v>131.91293599999943</v>
      </c>
      <c r="N20" s="213">
        <f>'B2.6'!N14/1000</f>
        <v>132.95068499999988</v>
      </c>
      <c r="O20" s="213">
        <f>'B2.6'!O14/1000</f>
        <v>133.58220200000014</v>
      </c>
      <c r="P20" s="213">
        <f>'B2.6'!P14/1000</f>
        <v>135.60943800000041</v>
      </c>
      <c r="Q20" s="213">
        <f>'B2.6'!Q14/1000</f>
        <v>137.77342210000009</v>
      </c>
      <c r="R20" s="213">
        <f>'B2.6'!R14/1000</f>
        <v>141.1656154999996</v>
      </c>
      <c r="S20" s="213">
        <f>'B2.6'!S14/1000</f>
        <v>145.76537409999989</v>
      </c>
      <c r="T20" s="213">
        <f>'B2.6'!T14/1000</f>
        <v>149.9554445</v>
      </c>
    </row>
    <row r="21" spans="3:20" s="202" customFormat="1" ht="13.5" customHeight="1" x14ac:dyDescent="0.25">
      <c r="D21" s="207"/>
      <c r="E21" s="207"/>
      <c r="F21" s="207"/>
      <c r="G21" s="207"/>
      <c r="H21" s="207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</row>
    <row r="22" spans="3:20" s="202" customFormat="1" ht="13.5" customHeight="1" x14ac:dyDescent="0.2">
      <c r="D22" s="207"/>
      <c r="E22" s="207"/>
      <c r="F22" s="207"/>
      <c r="G22" s="207"/>
      <c r="H22" s="207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</row>
    <row r="23" spans="3:20" s="202" customFormat="1" ht="13.5" customHeight="1" x14ac:dyDescent="0.2">
      <c r="D23" s="215"/>
      <c r="E23" s="216"/>
      <c r="F23" s="216"/>
      <c r="G23" s="216"/>
      <c r="H23" s="216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</row>
    <row r="24" spans="3:20" s="202" customFormat="1" ht="13.5" customHeight="1" x14ac:dyDescent="0.2"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</row>
    <row r="25" spans="3:20" s="202" customFormat="1" ht="13.5" customHeight="1" x14ac:dyDescent="0.2">
      <c r="C25" s="218"/>
      <c r="D25" s="219"/>
      <c r="E25" s="220"/>
      <c r="F25" s="221"/>
      <c r="G25" s="222"/>
      <c r="H25" s="221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223"/>
      <c r="T25" s="223"/>
    </row>
    <row r="26" spans="3:20" s="202" customFormat="1" ht="13.5" customHeight="1" x14ac:dyDescent="0.2">
      <c r="C26" s="218"/>
      <c r="D26" s="219"/>
      <c r="E26" s="221"/>
      <c r="F26" s="221"/>
      <c r="G26" s="222"/>
      <c r="H26" s="221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</row>
    <row r="27" spans="3:20" s="202" customFormat="1" ht="13.5" customHeight="1" x14ac:dyDescent="0.2"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</row>
    <row r="28" spans="3:20" s="202" customFormat="1" ht="13.5" customHeight="1" x14ac:dyDescent="0.2">
      <c r="C28" s="218"/>
      <c r="D28" s="219"/>
      <c r="E28" s="220"/>
      <c r="F28" s="221"/>
      <c r="G28" s="222"/>
      <c r="H28" s="221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3"/>
    </row>
    <row r="29" spans="3:20" s="202" customFormat="1" ht="13.5" customHeight="1" x14ac:dyDescent="0.2">
      <c r="C29" s="218"/>
      <c r="D29" s="219"/>
      <c r="E29" s="221"/>
      <c r="F29" s="221"/>
      <c r="G29" s="222"/>
      <c r="H29" s="221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4"/>
    </row>
    <row r="30" spans="3:20" s="202" customFormat="1" ht="13.5" customHeight="1" x14ac:dyDescent="0.2"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</row>
    <row r="31" spans="3:20" s="202" customFormat="1" ht="13.5" customHeight="1" x14ac:dyDescent="0.2"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</row>
    <row r="32" spans="3:20" s="202" customFormat="1" ht="13.5" customHeight="1" x14ac:dyDescent="0.2"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</row>
    <row r="33" spans="4:20" s="202" customFormat="1" ht="13.5" customHeight="1" x14ac:dyDescent="0.2"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</row>
    <row r="34" spans="4:20" s="202" customFormat="1" ht="13.5" customHeight="1" x14ac:dyDescent="0.2"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</row>
    <row r="35" spans="4:20" s="202" customFormat="1" ht="13.5" customHeight="1" x14ac:dyDescent="0.2"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</row>
    <row r="36" spans="4:20" s="202" customFormat="1" ht="13.5" customHeight="1" x14ac:dyDescent="0.2"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</row>
    <row r="37" spans="4:20" s="202" customFormat="1" ht="13.5" customHeight="1" x14ac:dyDescent="0.2"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5"/>
    </row>
    <row r="38" spans="4:20" s="202" customFormat="1" ht="13.5" customHeight="1" x14ac:dyDescent="0.2"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</row>
    <row r="39" spans="4:20" s="202" customFormat="1" ht="13.5" customHeight="1" x14ac:dyDescent="0.2">
      <c r="D39" s="215"/>
      <c r="E39" s="215"/>
      <c r="F39" s="215"/>
      <c r="G39" s="215"/>
      <c r="H39" s="215"/>
      <c r="I39" s="21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</row>
    <row r="40" spans="4:20" s="202" customFormat="1" ht="13.5" customHeight="1" x14ac:dyDescent="0.2"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</row>
    <row r="41" spans="4:20" s="202" customFormat="1" ht="13.5" customHeight="1" x14ac:dyDescent="0.2">
      <c r="D41" s="215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</row>
    <row r="42" spans="4:20" s="202" customFormat="1" ht="13.5" customHeight="1" x14ac:dyDescent="0.2"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</row>
    <row r="43" spans="4:20" s="202" customFormat="1" ht="13.5" customHeight="1" x14ac:dyDescent="0.2"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</row>
    <row r="44" spans="4:20" s="202" customFormat="1" ht="13.5" customHeight="1" x14ac:dyDescent="0.2"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</row>
    <row r="45" spans="4:20" s="202" customFormat="1" ht="13.5" customHeight="1" x14ac:dyDescent="0.2"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</row>
    <row r="46" spans="4:20" s="202" customFormat="1" ht="13.5" customHeight="1" x14ac:dyDescent="0.2"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</row>
    <row r="47" spans="4:20" s="202" customFormat="1" ht="13.5" customHeight="1" x14ac:dyDescent="0.2"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215"/>
    </row>
    <row r="48" spans="4:20" s="202" customFormat="1" ht="13.5" customHeight="1" x14ac:dyDescent="0.2"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</row>
    <row r="49" spans="3:21" s="202" customFormat="1" ht="13.5" customHeight="1" x14ac:dyDescent="0.2">
      <c r="D49" s="215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  <c r="R49" s="215"/>
      <c r="S49" s="215"/>
      <c r="T49" s="215"/>
    </row>
    <row r="50" spans="3:21" s="202" customFormat="1" ht="13.5" customHeight="1" x14ac:dyDescent="0.2"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</row>
    <row r="51" spans="3:21" s="202" customFormat="1" ht="13.5" customHeight="1" x14ac:dyDescent="0.2">
      <c r="C51" s="218"/>
      <c r="D51" s="219"/>
      <c r="E51" s="226"/>
      <c r="F51" s="226"/>
      <c r="G51" s="222"/>
      <c r="H51" s="221"/>
      <c r="I51" s="227"/>
      <c r="J51" s="227"/>
      <c r="K51" s="227"/>
      <c r="L51" s="227"/>
      <c r="M51" s="227"/>
      <c r="N51" s="227"/>
      <c r="O51" s="227"/>
      <c r="P51" s="227"/>
      <c r="Q51" s="227"/>
      <c r="R51" s="227"/>
      <c r="S51" s="227"/>
      <c r="T51" s="227"/>
    </row>
    <row r="52" spans="3:21" s="202" customFormat="1" ht="13.5" customHeight="1" x14ac:dyDescent="0.2">
      <c r="C52" s="218"/>
      <c r="D52" s="219"/>
      <c r="E52" s="221"/>
      <c r="F52" s="221"/>
      <c r="G52" s="222"/>
      <c r="H52" s="221"/>
      <c r="I52" s="228"/>
      <c r="J52" s="228"/>
      <c r="K52" s="228"/>
      <c r="L52" s="228"/>
      <c r="M52" s="228"/>
      <c r="N52" s="228"/>
      <c r="O52" s="228"/>
      <c r="P52" s="228"/>
      <c r="Q52" s="228"/>
      <c r="R52" s="228"/>
      <c r="S52" s="228"/>
      <c r="T52" s="228"/>
    </row>
    <row r="53" spans="3:21" s="202" customFormat="1" ht="13.5" x14ac:dyDescent="0.25">
      <c r="D53" s="232" t="s">
        <v>29</v>
      </c>
      <c r="E53" s="232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  <c r="Q53" s="229"/>
      <c r="R53" s="229"/>
      <c r="S53" s="229"/>
      <c r="T53" s="230" t="s">
        <v>98</v>
      </c>
      <c r="U53" s="202" t="s">
        <v>17</v>
      </c>
    </row>
    <row r="54" spans="3:21" s="202" customFormat="1" ht="13.5" x14ac:dyDescent="0.25">
      <c r="D54" s="233"/>
      <c r="E54" s="232" t="s">
        <v>110</v>
      </c>
      <c r="F54" s="232"/>
      <c r="G54" s="229"/>
      <c r="H54" s="229"/>
      <c r="I54" s="229"/>
      <c r="J54" s="229"/>
      <c r="K54" s="229"/>
      <c r="L54" s="229"/>
      <c r="M54" s="229"/>
      <c r="N54" s="229"/>
      <c r="O54" s="229"/>
      <c r="P54" s="229"/>
      <c r="Q54" s="229"/>
      <c r="R54" s="229"/>
      <c r="S54" s="229"/>
      <c r="T54" s="230"/>
    </row>
    <row r="55" spans="3:21" s="202" customFormat="1" ht="13.5" x14ac:dyDescent="0.2">
      <c r="D55" s="233" t="s">
        <v>18</v>
      </c>
      <c r="E55" s="234" t="s">
        <v>85</v>
      </c>
      <c r="F55" s="235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231"/>
    </row>
    <row r="56" spans="3:21" x14ac:dyDescent="0.2"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</row>
    <row r="57" spans="3:21" x14ac:dyDescent="0.2"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</row>
    <row r="58" spans="3:21" x14ac:dyDescent="0.2"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</row>
    <row r="59" spans="3:21" x14ac:dyDescent="0.2"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</row>
    <row r="60" spans="3:21" x14ac:dyDescent="0.2"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152"/>
    </row>
    <row r="61" spans="3:21" x14ac:dyDescent="0.2"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</row>
    <row r="62" spans="3:21" x14ac:dyDescent="0.2">
      <c r="J62" s="152"/>
      <c r="K62" s="152"/>
      <c r="L62" s="152"/>
      <c r="M62" s="152"/>
      <c r="N62" s="152"/>
      <c r="O62" s="152"/>
      <c r="P62" s="152"/>
      <c r="Q62" s="152"/>
      <c r="R62" s="152"/>
      <c r="S62" s="152"/>
      <c r="T62" s="152"/>
    </row>
    <row r="63" spans="3:21" x14ac:dyDescent="0.2"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</row>
    <row r="64" spans="3:21" x14ac:dyDescent="0.2"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</row>
    <row r="65" spans="10:20" x14ac:dyDescent="0.2"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</row>
    <row r="66" spans="10:20" x14ac:dyDescent="0.2"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</row>
    <row r="67" spans="10:20" x14ac:dyDescent="0.2"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</row>
    <row r="69" spans="10:20" x14ac:dyDescent="0.2"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</row>
    <row r="70" spans="10:20" x14ac:dyDescent="0.2"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</row>
    <row r="71" spans="10:20" x14ac:dyDescent="0.2"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</row>
    <row r="72" spans="10:20" x14ac:dyDescent="0.2"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</row>
    <row r="73" spans="10:20" x14ac:dyDescent="0.2"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</row>
    <row r="74" spans="10:20" x14ac:dyDescent="0.2"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</row>
    <row r="75" spans="10:20" x14ac:dyDescent="0.2"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</row>
    <row r="76" spans="10:20" x14ac:dyDescent="0.2"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</row>
    <row r="77" spans="10:20" x14ac:dyDescent="0.2"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</row>
    <row r="78" spans="10:20" x14ac:dyDescent="0.2"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</row>
    <row r="79" spans="10:20" x14ac:dyDescent="0.2"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</row>
    <row r="80" spans="10:20" x14ac:dyDescent="0.2"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</row>
  </sheetData>
  <phoneticPr fontId="0" type="noConversion"/>
  <conditionalFormatting sqref="D6">
    <cfRule type="cellIs" dxfId="0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autoPageBreaks="0"/>
  </sheetPr>
  <dimension ref="C1:X61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0" hidden="1" customWidth="1"/>
    <col min="3" max="3" width="1.7109375" style="10" customWidth="1"/>
    <col min="4" max="4" width="1.28515625" style="10" customWidth="1"/>
    <col min="5" max="5" width="1.85546875" style="10" customWidth="1"/>
    <col min="6" max="6" width="2.5703125" style="10" customWidth="1"/>
    <col min="7" max="7" width="7.140625" style="10" customWidth="1"/>
    <col min="8" max="8" width="7.28515625" style="10" customWidth="1"/>
    <col min="9" max="9" width="3.85546875" style="10" customWidth="1"/>
    <col min="10" max="20" width="8.140625" style="10" customWidth="1"/>
    <col min="21" max="21" width="1.7109375" style="10" customWidth="1"/>
    <col min="22" max="22" width="7.42578125" style="10" customWidth="1"/>
    <col min="23" max="23" width="7.28515625" style="10" customWidth="1"/>
    <col min="24" max="24" width="10.7109375" style="10" customWidth="1"/>
    <col min="25" max="25" width="10.5703125" style="10" customWidth="1"/>
    <col min="26" max="26" width="11.140625" style="10" customWidth="1"/>
    <col min="27" max="27" width="15.42578125" style="10" customWidth="1"/>
    <col min="28" max="44" width="1.7109375" style="10" customWidth="1"/>
    <col min="45" max="16384" width="9.140625" style="10"/>
  </cols>
  <sheetData>
    <row r="1" spans="3:24" hidden="1" x14ac:dyDescent="0.2"/>
    <row r="2" spans="3:24" hidden="1" x14ac:dyDescent="0.2"/>
    <row r="3" spans="3:24" ht="9" customHeight="1" x14ac:dyDescent="0.2">
      <c r="C3" s="9"/>
    </row>
    <row r="4" spans="3:24" s="11" customFormat="1" ht="15.75" x14ac:dyDescent="0.2">
      <c r="D4" s="12" t="s">
        <v>1</v>
      </c>
      <c r="E4" s="12"/>
      <c r="F4" s="12"/>
      <c r="G4" s="12"/>
      <c r="H4" s="13" t="s">
        <v>131</v>
      </c>
      <c r="I4" s="14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3:24" s="11" customFormat="1" ht="15.75" x14ac:dyDescent="0.2">
      <c r="D5" s="15" t="s">
        <v>134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3:24" s="17" customFormat="1" ht="6" customHeight="1" thickBot="1" x14ac:dyDescent="0.25">
      <c r="D6" s="18"/>
      <c r="E6" s="19"/>
      <c r="F6" s="19"/>
      <c r="G6" s="19"/>
      <c r="H6" s="19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1"/>
      <c r="U6" s="22" t="s">
        <v>28</v>
      </c>
    </row>
    <row r="7" spans="3:24" ht="6" customHeight="1" x14ac:dyDescent="0.2">
      <c r="C7" s="23"/>
      <c r="D7" s="319" t="s">
        <v>19</v>
      </c>
      <c r="E7" s="320"/>
      <c r="F7" s="320"/>
      <c r="G7" s="320"/>
      <c r="H7" s="320"/>
      <c r="I7" s="321"/>
      <c r="J7" s="314" t="s">
        <v>95</v>
      </c>
      <c r="K7" s="314" t="s">
        <v>100</v>
      </c>
      <c r="L7" s="314" t="s">
        <v>101</v>
      </c>
      <c r="M7" s="314" t="s">
        <v>105</v>
      </c>
      <c r="N7" s="314" t="s">
        <v>106</v>
      </c>
      <c r="O7" s="314" t="s">
        <v>107</v>
      </c>
      <c r="P7" s="314" t="s">
        <v>111</v>
      </c>
      <c r="Q7" s="314" t="s">
        <v>127</v>
      </c>
      <c r="R7" s="314" t="s">
        <v>128</v>
      </c>
      <c r="S7" s="314" t="s">
        <v>130</v>
      </c>
      <c r="T7" s="328" t="s">
        <v>133</v>
      </c>
      <c r="U7" s="24"/>
    </row>
    <row r="8" spans="3:24" ht="6" customHeight="1" x14ac:dyDescent="0.2">
      <c r="C8" s="23"/>
      <c r="D8" s="322"/>
      <c r="E8" s="323"/>
      <c r="F8" s="323"/>
      <c r="G8" s="323"/>
      <c r="H8" s="323"/>
      <c r="I8" s="324"/>
      <c r="J8" s="315"/>
      <c r="K8" s="315"/>
      <c r="L8" s="315"/>
      <c r="M8" s="315"/>
      <c r="N8" s="315"/>
      <c r="O8" s="315"/>
      <c r="P8" s="315"/>
      <c r="Q8" s="315"/>
      <c r="R8" s="315"/>
      <c r="S8" s="315"/>
      <c r="T8" s="329"/>
      <c r="U8" s="24"/>
    </row>
    <row r="9" spans="3:24" ht="6" customHeight="1" x14ac:dyDescent="0.2">
      <c r="C9" s="23"/>
      <c r="D9" s="322"/>
      <c r="E9" s="323"/>
      <c r="F9" s="323"/>
      <c r="G9" s="323"/>
      <c r="H9" s="323"/>
      <c r="I9" s="324"/>
      <c r="J9" s="315"/>
      <c r="K9" s="315"/>
      <c r="L9" s="315"/>
      <c r="M9" s="315"/>
      <c r="N9" s="315"/>
      <c r="O9" s="315"/>
      <c r="P9" s="315"/>
      <c r="Q9" s="315"/>
      <c r="R9" s="315"/>
      <c r="S9" s="315"/>
      <c r="T9" s="329"/>
      <c r="U9" s="24"/>
    </row>
    <row r="10" spans="3:24" ht="6" customHeight="1" x14ac:dyDescent="0.2">
      <c r="C10" s="23"/>
      <c r="D10" s="322"/>
      <c r="E10" s="323"/>
      <c r="F10" s="323"/>
      <c r="G10" s="323"/>
      <c r="H10" s="323"/>
      <c r="I10" s="324"/>
      <c r="J10" s="315"/>
      <c r="K10" s="315"/>
      <c r="L10" s="315"/>
      <c r="M10" s="315"/>
      <c r="N10" s="315"/>
      <c r="O10" s="315"/>
      <c r="P10" s="315"/>
      <c r="Q10" s="315"/>
      <c r="R10" s="315"/>
      <c r="S10" s="315"/>
      <c r="T10" s="329"/>
      <c r="U10" s="24"/>
    </row>
    <row r="11" spans="3:24" ht="15" customHeight="1" thickBot="1" x14ac:dyDescent="0.25">
      <c r="C11" s="23"/>
      <c r="D11" s="325"/>
      <c r="E11" s="326"/>
      <c r="F11" s="326"/>
      <c r="G11" s="326"/>
      <c r="H11" s="326"/>
      <c r="I11" s="327"/>
      <c r="J11" s="237"/>
      <c r="K11" s="237"/>
      <c r="L11" s="237"/>
      <c r="M11" s="237"/>
      <c r="N11" s="237"/>
      <c r="O11" s="237"/>
      <c r="P11" s="237"/>
      <c r="Q11" s="237"/>
      <c r="R11" s="237"/>
      <c r="S11" s="236"/>
      <c r="T11" s="298"/>
      <c r="U11" s="24"/>
    </row>
    <row r="12" spans="3:24" ht="14.25" thickTop="1" thickBot="1" x14ac:dyDescent="0.25">
      <c r="C12" s="23"/>
      <c r="D12" s="140" t="s">
        <v>64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2"/>
      <c r="T12" s="143"/>
      <c r="U12" s="24"/>
    </row>
    <row r="13" spans="3:24" ht="15" x14ac:dyDescent="0.2">
      <c r="C13" s="23"/>
      <c r="D13" s="136"/>
      <c r="E13" s="137" t="s">
        <v>109</v>
      </c>
      <c r="F13" s="137"/>
      <c r="G13" s="137"/>
      <c r="H13" s="138"/>
      <c r="I13" s="139"/>
      <c r="J13" s="145">
        <v>8490</v>
      </c>
      <c r="K13" s="145">
        <v>8426</v>
      </c>
      <c r="L13" s="145">
        <v>8442</v>
      </c>
      <c r="M13" s="145">
        <v>8475</v>
      </c>
      <c r="N13" s="145">
        <v>8500</v>
      </c>
      <c r="O13" s="145">
        <v>8496</v>
      </c>
      <c r="P13" s="145">
        <v>8557</v>
      </c>
      <c r="Q13" s="145">
        <v>8558</v>
      </c>
      <c r="R13" s="145">
        <v>8566</v>
      </c>
      <c r="S13" s="144">
        <v>8580</v>
      </c>
      <c r="T13" s="299">
        <v>8618</v>
      </c>
      <c r="U13" s="24"/>
      <c r="W13" s="106"/>
    </row>
    <row r="14" spans="3:24" x14ac:dyDescent="0.2">
      <c r="C14" s="27"/>
      <c r="D14" s="86"/>
      <c r="E14" s="311" t="s">
        <v>31</v>
      </c>
      <c r="F14" s="130" t="s">
        <v>60</v>
      </c>
      <c r="G14" s="130"/>
      <c r="H14" s="131"/>
      <c r="I14" s="132"/>
      <c r="J14" s="239">
        <v>7843</v>
      </c>
      <c r="K14" s="239">
        <v>7749</v>
      </c>
      <c r="L14" s="239">
        <v>7718</v>
      </c>
      <c r="M14" s="239">
        <v>7695</v>
      </c>
      <c r="N14" s="239">
        <v>7688</v>
      </c>
      <c r="O14" s="239">
        <v>7650</v>
      </c>
      <c r="P14" s="239">
        <v>7655</v>
      </c>
      <c r="Q14" s="239">
        <v>7634</v>
      </c>
      <c r="R14" s="239">
        <v>7628</v>
      </c>
      <c r="S14" s="238">
        <v>7626</v>
      </c>
      <c r="T14" s="300">
        <v>7627</v>
      </c>
      <c r="U14" s="24"/>
      <c r="W14" s="106"/>
      <c r="X14" s="111"/>
    </row>
    <row r="15" spans="3:24" x14ac:dyDescent="0.2">
      <c r="C15" s="27"/>
      <c r="D15" s="133"/>
      <c r="E15" s="312"/>
      <c r="F15" s="316" t="s">
        <v>31</v>
      </c>
      <c r="G15" s="29" t="s">
        <v>56</v>
      </c>
      <c r="H15" s="30"/>
      <c r="I15" s="31"/>
      <c r="J15" s="287">
        <v>64</v>
      </c>
      <c r="K15" s="287">
        <v>60</v>
      </c>
      <c r="L15" s="287">
        <v>61</v>
      </c>
      <c r="M15" s="287">
        <v>60</v>
      </c>
      <c r="N15" s="287">
        <v>59</v>
      </c>
      <c r="O15" s="287">
        <v>58</v>
      </c>
      <c r="P15" s="287">
        <v>59</v>
      </c>
      <c r="Q15" s="287">
        <v>59</v>
      </c>
      <c r="R15" s="287">
        <v>59</v>
      </c>
      <c r="S15" s="286">
        <v>59</v>
      </c>
      <c r="T15" s="301">
        <v>59</v>
      </c>
      <c r="U15" s="24"/>
      <c r="W15" s="152"/>
      <c r="X15" s="111"/>
    </row>
    <row r="16" spans="3:24" x14ac:dyDescent="0.2">
      <c r="C16" s="27"/>
      <c r="D16" s="38"/>
      <c r="E16" s="313"/>
      <c r="F16" s="317"/>
      <c r="G16" s="35" t="s">
        <v>57</v>
      </c>
      <c r="H16" s="36"/>
      <c r="I16" s="37"/>
      <c r="J16" s="241">
        <v>6507</v>
      </c>
      <c r="K16" s="241">
        <v>6500</v>
      </c>
      <c r="L16" s="241">
        <v>6489</v>
      </c>
      <c r="M16" s="241">
        <v>6489</v>
      </c>
      <c r="N16" s="241">
        <v>6494</v>
      </c>
      <c r="O16" s="241">
        <v>6466</v>
      </c>
      <c r="P16" s="241">
        <v>6481</v>
      </c>
      <c r="Q16" s="241">
        <v>6479</v>
      </c>
      <c r="R16" s="241">
        <v>6480</v>
      </c>
      <c r="S16" s="240">
        <v>6481</v>
      </c>
      <c r="T16" s="302">
        <v>6486</v>
      </c>
      <c r="U16" s="24"/>
      <c r="W16" s="152"/>
      <c r="X16" s="111"/>
    </row>
    <row r="17" spans="3:24" x14ac:dyDescent="0.2">
      <c r="C17" s="27"/>
      <c r="D17" s="38"/>
      <c r="E17" s="313"/>
      <c r="F17" s="317"/>
      <c r="G17" s="66" t="s">
        <v>58</v>
      </c>
      <c r="H17" s="67"/>
      <c r="I17" s="68"/>
      <c r="J17" s="243">
        <v>1264</v>
      </c>
      <c r="K17" s="243">
        <v>1181</v>
      </c>
      <c r="L17" s="243">
        <v>1162</v>
      </c>
      <c r="M17" s="243">
        <v>1140</v>
      </c>
      <c r="N17" s="243">
        <v>1129</v>
      </c>
      <c r="O17" s="243">
        <v>1121</v>
      </c>
      <c r="P17" s="243">
        <v>1109</v>
      </c>
      <c r="Q17" s="243">
        <v>1090</v>
      </c>
      <c r="R17" s="243">
        <v>1083</v>
      </c>
      <c r="S17" s="242">
        <v>1080</v>
      </c>
      <c r="T17" s="303">
        <v>1076</v>
      </c>
      <c r="U17" s="24"/>
      <c r="W17" s="152"/>
      <c r="X17" s="111"/>
    </row>
    <row r="18" spans="3:24" x14ac:dyDescent="0.2">
      <c r="C18" s="27"/>
      <c r="D18" s="38"/>
      <c r="E18" s="313"/>
      <c r="F18" s="318"/>
      <c r="G18" s="40" t="s">
        <v>59</v>
      </c>
      <c r="H18" s="41"/>
      <c r="I18" s="42"/>
      <c r="J18" s="289">
        <v>8</v>
      </c>
      <c r="K18" s="289">
        <v>8</v>
      </c>
      <c r="L18" s="289">
        <v>6</v>
      </c>
      <c r="M18" s="289">
        <v>6</v>
      </c>
      <c r="N18" s="289">
        <v>6</v>
      </c>
      <c r="O18" s="289">
        <v>5</v>
      </c>
      <c r="P18" s="289">
        <v>6</v>
      </c>
      <c r="Q18" s="289">
        <v>6</v>
      </c>
      <c r="R18" s="289">
        <v>6</v>
      </c>
      <c r="S18" s="288">
        <v>6</v>
      </c>
      <c r="T18" s="304">
        <v>6</v>
      </c>
      <c r="U18" s="24"/>
      <c r="W18" s="152"/>
      <c r="X18" s="111"/>
    </row>
    <row r="19" spans="3:24" x14ac:dyDescent="0.2">
      <c r="C19" s="27"/>
      <c r="D19" s="38"/>
      <c r="E19" s="313"/>
      <c r="F19" s="130" t="s">
        <v>132</v>
      </c>
      <c r="G19" s="290"/>
      <c r="H19" s="290"/>
      <c r="I19" s="291"/>
      <c r="J19" s="245">
        <v>647</v>
      </c>
      <c r="K19" s="245">
        <v>677</v>
      </c>
      <c r="L19" s="245">
        <v>724</v>
      </c>
      <c r="M19" s="245">
        <v>780</v>
      </c>
      <c r="N19" s="245">
        <v>812</v>
      </c>
      <c r="O19" s="245">
        <v>846</v>
      </c>
      <c r="P19" s="245">
        <v>902</v>
      </c>
      <c r="Q19" s="245">
        <v>924</v>
      </c>
      <c r="R19" s="245">
        <v>938</v>
      </c>
      <c r="S19" s="244">
        <v>954</v>
      </c>
      <c r="T19" s="305">
        <v>991</v>
      </c>
      <c r="U19" s="24"/>
      <c r="W19" s="152"/>
      <c r="X19" s="111"/>
    </row>
    <row r="20" spans="3:24" x14ac:dyDescent="0.2">
      <c r="C20" s="27"/>
      <c r="D20" s="38"/>
      <c r="E20" s="313"/>
      <c r="F20" s="316" t="s">
        <v>31</v>
      </c>
      <c r="G20" s="76" t="s">
        <v>103</v>
      </c>
      <c r="H20" s="30"/>
      <c r="I20" s="31"/>
      <c r="J20" s="287">
        <v>543</v>
      </c>
      <c r="K20" s="287">
        <v>572</v>
      </c>
      <c r="L20" s="287">
        <v>617</v>
      </c>
      <c r="M20" s="287">
        <v>669</v>
      </c>
      <c r="N20" s="287">
        <v>700</v>
      </c>
      <c r="O20" s="287">
        <v>733</v>
      </c>
      <c r="P20" s="287">
        <v>789</v>
      </c>
      <c r="Q20" s="287">
        <v>809</v>
      </c>
      <c r="R20" s="287">
        <v>826</v>
      </c>
      <c r="S20" s="286">
        <v>840</v>
      </c>
      <c r="T20" s="301">
        <v>877</v>
      </c>
      <c r="U20" s="24"/>
      <c r="W20" s="152"/>
      <c r="X20" s="111"/>
    </row>
    <row r="21" spans="3:24" ht="13.5" thickBot="1" x14ac:dyDescent="0.25">
      <c r="C21" s="27"/>
      <c r="D21" s="38"/>
      <c r="E21" s="313"/>
      <c r="F21" s="330"/>
      <c r="G21" s="88" t="s">
        <v>61</v>
      </c>
      <c r="H21" s="89"/>
      <c r="I21" s="90"/>
      <c r="J21" s="245">
        <v>104</v>
      </c>
      <c r="K21" s="245">
        <v>105</v>
      </c>
      <c r="L21" s="245">
        <v>107</v>
      </c>
      <c r="M21" s="245">
        <v>111</v>
      </c>
      <c r="N21" s="245">
        <v>112</v>
      </c>
      <c r="O21" s="245">
        <v>113</v>
      </c>
      <c r="P21" s="245">
        <v>113</v>
      </c>
      <c r="Q21" s="245">
        <v>115</v>
      </c>
      <c r="R21" s="245">
        <v>112</v>
      </c>
      <c r="S21" s="244">
        <v>114</v>
      </c>
      <c r="T21" s="305">
        <v>114</v>
      </c>
      <c r="U21" s="24"/>
      <c r="W21" s="152"/>
      <c r="X21" s="111"/>
    </row>
    <row r="22" spans="3:24" ht="13.5" thickBot="1" x14ac:dyDescent="0.25">
      <c r="C22" s="135"/>
      <c r="D22" s="146" t="s">
        <v>65</v>
      </c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8"/>
      <c r="T22" s="149"/>
      <c r="W22" s="106"/>
    </row>
    <row r="23" spans="3:24" x14ac:dyDescent="0.2">
      <c r="C23" s="23"/>
      <c r="D23" s="136"/>
      <c r="E23" s="137" t="s">
        <v>30</v>
      </c>
      <c r="F23" s="137"/>
      <c r="G23" s="137"/>
      <c r="H23" s="138"/>
      <c r="I23" s="139"/>
      <c r="J23" s="145">
        <v>1671275</v>
      </c>
      <c r="K23" s="145">
        <v>1665679</v>
      </c>
      <c r="L23" s="145">
        <v>1672036</v>
      </c>
      <c r="M23" s="145">
        <v>1687998</v>
      </c>
      <c r="N23" s="145">
        <v>1703238</v>
      </c>
      <c r="O23" s="145">
        <v>1719487</v>
      </c>
      <c r="P23" s="145">
        <v>1734063</v>
      </c>
      <c r="Q23" s="145">
        <v>1747747</v>
      </c>
      <c r="R23" s="145">
        <v>1763483</v>
      </c>
      <c r="S23" s="144">
        <v>1775212</v>
      </c>
      <c r="T23" s="299">
        <v>1795291</v>
      </c>
      <c r="U23" s="24"/>
      <c r="W23" s="106"/>
    </row>
    <row r="24" spans="3:24" x14ac:dyDescent="0.2">
      <c r="C24" s="27"/>
      <c r="D24" s="86"/>
      <c r="E24" s="311" t="s">
        <v>31</v>
      </c>
      <c r="F24" s="130" t="s">
        <v>60</v>
      </c>
      <c r="G24" s="130"/>
      <c r="H24" s="131"/>
      <c r="I24" s="132"/>
      <c r="J24" s="239">
        <v>1569033</v>
      </c>
      <c r="K24" s="239">
        <v>1567574</v>
      </c>
      <c r="L24" s="239">
        <v>1574864</v>
      </c>
      <c r="M24" s="239">
        <v>1588442</v>
      </c>
      <c r="N24" s="239">
        <v>1601231</v>
      </c>
      <c r="O24" s="239">
        <v>1613821</v>
      </c>
      <c r="P24" s="239">
        <v>1624866</v>
      </c>
      <c r="Q24" s="239">
        <v>1635619</v>
      </c>
      <c r="R24" s="239">
        <v>1647157</v>
      </c>
      <c r="S24" s="238">
        <v>1653579</v>
      </c>
      <c r="T24" s="300">
        <v>1664954</v>
      </c>
      <c r="U24" s="24"/>
      <c r="W24" s="106"/>
      <c r="X24" s="111"/>
    </row>
    <row r="25" spans="3:24" x14ac:dyDescent="0.2">
      <c r="C25" s="27"/>
      <c r="D25" s="133"/>
      <c r="E25" s="312"/>
      <c r="F25" s="316" t="s">
        <v>31</v>
      </c>
      <c r="G25" s="29" t="s">
        <v>56</v>
      </c>
      <c r="H25" s="30"/>
      <c r="I25" s="31"/>
      <c r="J25" s="287">
        <v>3182</v>
      </c>
      <c r="K25" s="287">
        <v>2931</v>
      </c>
      <c r="L25" s="287">
        <v>2815</v>
      </c>
      <c r="M25" s="287">
        <v>2763</v>
      </c>
      <c r="N25" s="287">
        <v>2903</v>
      </c>
      <c r="O25" s="287">
        <v>2889</v>
      </c>
      <c r="P25" s="287">
        <v>2813</v>
      </c>
      <c r="Q25" s="287">
        <v>2911</v>
      </c>
      <c r="R25" s="287">
        <v>3021</v>
      </c>
      <c r="S25" s="286">
        <v>3001</v>
      </c>
      <c r="T25" s="301">
        <v>2987</v>
      </c>
      <c r="U25" s="24"/>
      <c r="W25" s="152"/>
      <c r="X25" s="111"/>
    </row>
    <row r="26" spans="3:24" x14ac:dyDescent="0.2">
      <c r="C26" s="27"/>
      <c r="D26" s="38"/>
      <c r="E26" s="313"/>
      <c r="F26" s="317"/>
      <c r="G26" s="35" t="s">
        <v>57</v>
      </c>
      <c r="H26" s="36"/>
      <c r="I26" s="37"/>
      <c r="J26" s="241">
        <v>1095653</v>
      </c>
      <c r="K26" s="241">
        <v>1119660</v>
      </c>
      <c r="L26" s="241">
        <v>1146572</v>
      </c>
      <c r="M26" s="241">
        <v>1174507</v>
      </c>
      <c r="N26" s="241">
        <v>1198133</v>
      </c>
      <c r="O26" s="241">
        <v>1217638</v>
      </c>
      <c r="P26" s="241">
        <v>1235311</v>
      </c>
      <c r="Q26" s="241">
        <v>1248266</v>
      </c>
      <c r="R26" s="241">
        <v>1258412</v>
      </c>
      <c r="S26" s="240">
        <v>1258684</v>
      </c>
      <c r="T26" s="302">
        <v>1260189</v>
      </c>
      <c r="U26" s="24"/>
      <c r="W26" s="152"/>
      <c r="X26" s="111"/>
    </row>
    <row r="27" spans="3:24" x14ac:dyDescent="0.2">
      <c r="C27" s="27"/>
      <c r="D27" s="38"/>
      <c r="E27" s="313"/>
      <c r="F27" s="317"/>
      <c r="G27" s="66" t="s">
        <v>58</v>
      </c>
      <c r="H27" s="67"/>
      <c r="I27" s="68"/>
      <c r="J27" s="243">
        <v>468345</v>
      </c>
      <c r="K27" s="243">
        <v>443191</v>
      </c>
      <c r="L27" s="243">
        <v>423695</v>
      </c>
      <c r="M27" s="243">
        <v>409482</v>
      </c>
      <c r="N27" s="243">
        <v>398433</v>
      </c>
      <c r="O27" s="243">
        <v>391446</v>
      </c>
      <c r="P27" s="243">
        <v>384801</v>
      </c>
      <c r="Q27" s="243">
        <v>382397</v>
      </c>
      <c r="R27" s="243">
        <v>383527</v>
      </c>
      <c r="S27" s="242">
        <v>389565</v>
      </c>
      <c r="T27" s="303">
        <v>399271</v>
      </c>
      <c r="U27" s="24"/>
      <c r="W27" s="152"/>
      <c r="X27" s="111"/>
    </row>
    <row r="28" spans="3:24" x14ac:dyDescent="0.2">
      <c r="C28" s="27"/>
      <c r="D28" s="38"/>
      <c r="E28" s="313"/>
      <c r="F28" s="318"/>
      <c r="G28" s="40" t="s">
        <v>59</v>
      </c>
      <c r="H28" s="41"/>
      <c r="I28" s="42"/>
      <c r="J28" s="289">
        <v>1853</v>
      </c>
      <c r="K28" s="289">
        <v>1792</v>
      </c>
      <c r="L28" s="289">
        <v>1782</v>
      </c>
      <c r="M28" s="289">
        <v>1690</v>
      </c>
      <c r="N28" s="289">
        <v>1762</v>
      </c>
      <c r="O28" s="289">
        <v>1848</v>
      </c>
      <c r="P28" s="289">
        <v>1941</v>
      </c>
      <c r="Q28" s="289">
        <v>2045</v>
      </c>
      <c r="R28" s="289">
        <v>2197</v>
      </c>
      <c r="S28" s="288">
        <v>2329</v>
      </c>
      <c r="T28" s="304">
        <v>2507</v>
      </c>
      <c r="U28" s="24"/>
      <c r="W28" s="152"/>
      <c r="X28" s="111"/>
    </row>
    <row r="29" spans="3:24" x14ac:dyDescent="0.2">
      <c r="C29" s="27"/>
      <c r="D29" s="38"/>
      <c r="E29" s="313"/>
      <c r="F29" s="130" t="s">
        <v>132</v>
      </c>
      <c r="G29" s="290"/>
      <c r="H29" s="290"/>
      <c r="I29" s="291"/>
      <c r="J29" s="245">
        <v>102242</v>
      </c>
      <c r="K29" s="245">
        <v>98105</v>
      </c>
      <c r="L29" s="245">
        <v>97172</v>
      </c>
      <c r="M29" s="245">
        <v>99556</v>
      </c>
      <c r="N29" s="245">
        <v>102007</v>
      </c>
      <c r="O29" s="245">
        <v>105666</v>
      </c>
      <c r="P29" s="245">
        <v>109197</v>
      </c>
      <c r="Q29" s="245">
        <v>112128</v>
      </c>
      <c r="R29" s="245">
        <v>116326</v>
      </c>
      <c r="S29" s="244">
        <v>121633</v>
      </c>
      <c r="T29" s="305">
        <v>130337</v>
      </c>
      <c r="U29" s="24"/>
      <c r="W29" s="152"/>
      <c r="X29" s="111"/>
    </row>
    <row r="30" spans="3:24" x14ac:dyDescent="0.2">
      <c r="C30" s="27"/>
      <c r="D30" s="38"/>
      <c r="E30" s="313"/>
      <c r="F30" s="316" t="s">
        <v>31</v>
      </c>
      <c r="G30" s="76" t="s">
        <v>103</v>
      </c>
      <c r="H30" s="30"/>
      <c r="I30" s="31"/>
      <c r="J30" s="287">
        <v>84289</v>
      </c>
      <c r="K30" s="287">
        <v>79647</v>
      </c>
      <c r="L30" s="287">
        <v>78203</v>
      </c>
      <c r="M30" s="287">
        <v>79832</v>
      </c>
      <c r="N30" s="287">
        <v>81907</v>
      </c>
      <c r="O30" s="287">
        <v>85082</v>
      </c>
      <c r="P30" s="287">
        <v>88270</v>
      </c>
      <c r="Q30" s="287">
        <v>90976</v>
      </c>
      <c r="R30" s="287">
        <v>95250</v>
      </c>
      <c r="S30" s="286">
        <v>100063</v>
      </c>
      <c r="T30" s="301">
        <v>108313</v>
      </c>
      <c r="U30" s="24"/>
      <c r="W30" s="152"/>
      <c r="X30" s="111"/>
    </row>
    <row r="31" spans="3:24" x14ac:dyDescent="0.2">
      <c r="C31" s="27"/>
      <c r="D31" s="38"/>
      <c r="E31" s="313"/>
      <c r="F31" s="317"/>
      <c r="G31" s="88" t="s">
        <v>61</v>
      </c>
      <c r="H31" s="89"/>
      <c r="I31" s="90"/>
      <c r="J31" s="245">
        <v>17953</v>
      </c>
      <c r="K31" s="245">
        <v>18458</v>
      </c>
      <c r="L31" s="245">
        <v>18969</v>
      </c>
      <c r="M31" s="245">
        <v>19724</v>
      </c>
      <c r="N31" s="245">
        <v>20100</v>
      </c>
      <c r="O31" s="245">
        <v>20584</v>
      </c>
      <c r="P31" s="245">
        <v>20927</v>
      </c>
      <c r="Q31" s="245">
        <v>21152</v>
      </c>
      <c r="R31" s="245">
        <v>21076</v>
      </c>
      <c r="S31" s="244">
        <v>21570</v>
      </c>
      <c r="T31" s="305">
        <v>22024</v>
      </c>
      <c r="U31" s="24"/>
      <c r="W31" s="152"/>
      <c r="X31" s="111"/>
    </row>
    <row r="32" spans="3:24" x14ac:dyDescent="0.2">
      <c r="C32" s="23"/>
      <c r="D32" s="292"/>
      <c r="E32" s="293" t="s">
        <v>72</v>
      </c>
      <c r="F32" s="293"/>
      <c r="G32" s="293"/>
      <c r="H32" s="294"/>
      <c r="I32" s="295"/>
      <c r="J32" s="297">
        <v>819122</v>
      </c>
      <c r="K32" s="297">
        <v>816918</v>
      </c>
      <c r="L32" s="297">
        <v>819363</v>
      </c>
      <c r="M32" s="297">
        <v>827646</v>
      </c>
      <c r="N32" s="297">
        <v>835070</v>
      </c>
      <c r="O32" s="297">
        <v>842251</v>
      </c>
      <c r="P32" s="297">
        <v>848938</v>
      </c>
      <c r="Q32" s="297">
        <v>855724</v>
      </c>
      <c r="R32" s="297">
        <v>864078</v>
      </c>
      <c r="S32" s="296">
        <v>870513</v>
      </c>
      <c r="T32" s="306">
        <v>881464</v>
      </c>
      <c r="U32" s="24"/>
      <c r="W32" s="106"/>
    </row>
    <row r="33" spans="3:24" x14ac:dyDescent="0.2">
      <c r="C33" s="27"/>
      <c r="D33" s="86"/>
      <c r="E33" s="311" t="s">
        <v>31</v>
      </c>
      <c r="F33" s="130" t="s">
        <v>60</v>
      </c>
      <c r="G33" s="130"/>
      <c r="H33" s="131"/>
      <c r="I33" s="132"/>
      <c r="J33" s="239">
        <v>763712</v>
      </c>
      <c r="K33" s="239">
        <v>764068</v>
      </c>
      <c r="L33" s="239">
        <v>767296</v>
      </c>
      <c r="M33" s="239">
        <v>773639</v>
      </c>
      <c r="N33" s="239">
        <v>779955</v>
      </c>
      <c r="O33" s="239">
        <v>785329</v>
      </c>
      <c r="P33" s="239">
        <v>790272</v>
      </c>
      <c r="Q33" s="239">
        <v>795173</v>
      </c>
      <c r="R33" s="239">
        <v>800735</v>
      </c>
      <c r="S33" s="238">
        <v>803824</v>
      </c>
      <c r="T33" s="300">
        <v>809508</v>
      </c>
      <c r="U33" s="24"/>
      <c r="W33" s="106"/>
      <c r="X33" s="111"/>
    </row>
    <row r="34" spans="3:24" x14ac:dyDescent="0.2">
      <c r="C34" s="27"/>
      <c r="D34" s="133"/>
      <c r="E34" s="312"/>
      <c r="F34" s="316" t="s">
        <v>31</v>
      </c>
      <c r="G34" s="29" t="s">
        <v>56</v>
      </c>
      <c r="H34" s="30"/>
      <c r="I34" s="31"/>
      <c r="J34" s="287">
        <v>1078</v>
      </c>
      <c r="K34" s="287">
        <v>1025</v>
      </c>
      <c r="L34" s="287">
        <v>957</v>
      </c>
      <c r="M34" s="287">
        <v>931</v>
      </c>
      <c r="N34" s="287">
        <v>1011</v>
      </c>
      <c r="O34" s="287">
        <v>996</v>
      </c>
      <c r="P34" s="287">
        <v>963</v>
      </c>
      <c r="Q34" s="287">
        <v>993</v>
      </c>
      <c r="R34" s="287">
        <v>1061</v>
      </c>
      <c r="S34" s="286">
        <v>1025</v>
      </c>
      <c r="T34" s="301">
        <v>1048</v>
      </c>
      <c r="U34" s="24"/>
      <c r="W34" s="152"/>
      <c r="X34" s="111"/>
    </row>
    <row r="35" spans="3:24" x14ac:dyDescent="0.2">
      <c r="C35" s="27"/>
      <c r="D35" s="38"/>
      <c r="E35" s="313"/>
      <c r="F35" s="317"/>
      <c r="G35" s="35" t="s">
        <v>57</v>
      </c>
      <c r="H35" s="36"/>
      <c r="I35" s="37"/>
      <c r="J35" s="241">
        <v>532117</v>
      </c>
      <c r="K35" s="241">
        <v>544631</v>
      </c>
      <c r="L35" s="241">
        <v>557811</v>
      </c>
      <c r="M35" s="241">
        <v>571399</v>
      </c>
      <c r="N35" s="241">
        <v>583241</v>
      </c>
      <c r="O35" s="241">
        <v>592789</v>
      </c>
      <c r="P35" s="241">
        <v>601451</v>
      </c>
      <c r="Q35" s="241">
        <v>607655</v>
      </c>
      <c r="R35" s="241">
        <v>613215</v>
      </c>
      <c r="S35" s="240">
        <v>613537</v>
      </c>
      <c r="T35" s="302">
        <v>614887</v>
      </c>
      <c r="U35" s="24"/>
      <c r="W35" s="152"/>
      <c r="X35" s="111"/>
    </row>
    <row r="36" spans="3:24" x14ac:dyDescent="0.2">
      <c r="C36" s="27"/>
      <c r="D36" s="38"/>
      <c r="E36" s="313"/>
      <c r="F36" s="317"/>
      <c r="G36" s="66" t="s">
        <v>58</v>
      </c>
      <c r="H36" s="67"/>
      <c r="I36" s="68"/>
      <c r="J36" s="243">
        <v>230184</v>
      </c>
      <c r="K36" s="243">
        <v>218094</v>
      </c>
      <c r="L36" s="243">
        <v>208185</v>
      </c>
      <c r="M36" s="243">
        <v>200976</v>
      </c>
      <c r="N36" s="243">
        <v>195386</v>
      </c>
      <c r="O36" s="243">
        <v>191196</v>
      </c>
      <c r="P36" s="243">
        <v>187432</v>
      </c>
      <c r="Q36" s="243">
        <v>186008</v>
      </c>
      <c r="R36" s="243">
        <v>185847</v>
      </c>
      <c r="S36" s="242">
        <v>188584</v>
      </c>
      <c r="T36" s="303">
        <v>192847</v>
      </c>
      <c r="U36" s="24"/>
      <c r="W36" s="152"/>
      <c r="X36" s="111"/>
    </row>
    <row r="37" spans="3:24" x14ac:dyDescent="0.2">
      <c r="C37" s="27"/>
      <c r="D37" s="38"/>
      <c r="E37" s="313"/>
      <c r="F37" s="318"/>
      <c r="G37" s="40" t="s">
        <v>59</v>
      </c>
      <c r="H37" s="41"/>
      <c r="I37" s="42"/>
      <c r="J37" s="289">
        <v>333</v>
      </c>
      <c r="K37" s="289">
        <v>318</v>
      </c>
      <c r="L37" s="289">
        <v>343</v>
      </c>
      <c r="M37" s="289">
        <v>333</v>
      </c>
      <c r="N37" s="289">
        <v>317</v>
      </c>
      <c r="O37" s="289">
        <v>348</v>
      </c>
      <c r="P37" s="289">
        <v>426</v>
      </c>
      <c r="Q37" s="289">
        <v>517</v>
      </c>
      <c r="R37" s="289">
        <v>612</v>
      </c>
      <c r="S37" s="288">
        <v>678</v>
      </c>
      <c r="T37" s="304">
        <v>726</v>
      </c>
      <c r="U37" s="24"/>
      <c r="W37" s="152"/>
      <c r="X37" s="111"/>
    </row>
    <row r="38" spans="3:24" x14ac:dyDescent="0.2">
      <c r="C38" s="27"/>
      <c r="D38" s="38"/>
      <c r="E38" s="313"/>
      <c r="F38" s="130" t="s">
        <v>132</v>
      </c>
      <c r="G38" s="290"/>
      <c r="H38" s="290"/>
      <c r="I38" s="291"/>
      <c r="J38" s="245">
        <v>55410</v>
      </c>
      <c r="K38" s="245">
        <v>52850</v>
      </c>
      <c r="L38" s="245">
        <v>52067</v>
      </c>
      <c r="M38" s="245">
        <v>54007</v>
      </c>
      <c r="N38" s="245">
        <v>55115</v>
      </c>
      <c r="O38" s="245">
        <v>56922</v>
      </c>
      <c r="P38" s="245">
        <v>58666</v>
      </c>
      <c r="Q38" s="245">
        <v>60551</v>
      </c>
      <c r="R38" s="245">
        <v>63343</v>
      </c>
      <c r="S38" s="244">
        <v>66689</v>
      </c>
      <c r="T38" s="305">
        <v>71956</v>
      </c>
      <c r="U38" s="24"/>
      <c r="W38" s="152"/>
      <c r="X38" s="111"/>
    </row>
    <row r="39" spans="3:24" x14ac:dyDescent="0.2">
      <c r="C39" s="27"/>
      <c r="D39" s="38"/>
      <c r="E39" s="313"/>
      <c r="F39" s="316" t="s">
        <v>31</v>
      </c>
      <c r="G39" s="76" t="s">
        <v>103</v>
      </c>
      <c r="H39" s="30"/>
      <c r="I39" s="31"/>
      <c r="J39" s="287">
        <v>44410</v>
      </c>
      <c r="K39" s="287">
        <v>41552</v>
      </c>
      <c r="L39" s="287">
        <v>40501</v>
      </c>
      <c r="M39" s="287">
        <v>42014</v>
      </c>
      <c r="N39" s="287">
        <v>43005</v>
      </c>
      <c r="O39" s="287">
        <v>44504</v>
      </c>
      <c r="P39" s="287">
        <v>46066</v>
      </c>
      <c r="Q39" s="287">
        <v>47864</v>
      </c>
      <c r="R39" s="287">
        <v>50744</v>
      </c>
      <c r="S39" s="286">
        <v>53737</v>
      </c>
      <c r="T39" s="301">
        <v>58643</v>
      </c>
      <c r="U39" s="24"/>
      <c r="W39" s="152"/>
      <c r="X39" s="111"/>
    </row>
    <row r="40" spans="3:24" ht="13.5" thickBot="1" x14ac:dyDescent="0.25">
      <c r="C40" s="27"/>
      <c r="D40" s="38"/>
      <c r="E40" s="313"/>
      <c r="F40" s="330"/>
      <c r="G40" s="88" t="s">
        <v>61</v>
      </c>
      <c r="H40" s="89"/>
      <c r="I40" s="90"/>
      <c r="J40" s="245">
        <v>11000</v>
      </c>
      <c r="K40" s="245">
        <v>11298</v>
      </c>
      <c r="L40" s="245">
        <v>11566</v>
      </c>
      <c r="M40" s="245">
        <v>11993</v>
      </c>
      <c r="N40" s="245">
        <v>12110</v>
      </c>
      <c r="O40" s="245">
        <v>12418</v>
      </c>
      <c r="P40" s="245">
        <v>12600</v>
      </c>
      <c r="Q40" s="245">
        <v>12687</v>
      </c>
      <c r="R40" s="245">
        <v>12599</v>
      </c>
      <c r="S40" s="307">
        <v>12952</v>
      </c>
      <c r="T40" s="305">
        <v>13313</v>
      </c>
      <c r="U40" s="24"/>
      <c r="W40" s="152"/>
      <c r="X40" s="111"/>
    </row>
    <row r="41" spans="3:24" ht="13.5" x14ac:dyDescent="0.25">
      <c r="D41" s="44" t="s">
        <v>29</v>
      </c>
      <c r="E41" s="45"/>
      <c r="F41" s="45"/>
      <c r="G41" s="45"/>
      <c r="H41" s="45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6" t="s">
        <v>98</v>
      </c>
      <c r="U41" s="10" t="s">
        <v>28</v>
      </c>
      <c r="X41" s="193"/>
    </row>
    <row r="42" spans="3:24" ht="11.25" customHeight="1" x14ac:dyDescent="0.2">
      <c r="D42" s="47" t="s">
        <v>18</v>
      </c>
      <c r="E42" s="310" t="s">
        <v>144</v>
      </c>
      <c r="F42" s="310"/>
      <c r="G42" s="310"/>
      <c r="H42" s="310"/>
      <c r="I42" s="310"/>
      <c r="J42" s="310"/>
      <c r="K42" s="310"/>
      <c r="L42" s="310"/>
      <c r="M42" s="310"/>
      <c r="N42" s="310"/>
      <c r="O42" s="310"/>
      <c r="P42" s="310"/>
      <c r="Q42" s="310"/>
      <c r="R42" s="310"/>
      <c r="S42" s="310"/>
      <c r="T42" s="310"/>
    </row>
    <row r="52" spans="10:20" x14ac:dyDescent="0.2"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</row>
    <row r="53" spans="10:20" x14ac:dyDescent="0.2"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</row>
    <row r="54" spans="10:20" x14ac:dyDescent="0.2"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</row>
    <row r="55" spans="10:20" x14ac:dyDescent="0.2"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</row>
    <row r="56" spans="10:20" x14ac:dyDescent="0.2"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</row>
    <row r="57" spans="10:20" x14ac:dyDescent="0.2"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</row>
    <row r="58" spans="10:20" x14ac:dyDescent="0.2"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</row>
    <row r="59" spans="10:20" x14ac:dyDescent="0.2"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</row>
    <row r="60" spans="10:20" x14ac:dyDescent="0.2"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</row>
    <row r="61" spans="10:20" x14ac:dyDescent="0.2"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</row>
  </sheetData>
  <mergeCells count="22">
    <mergeCell ref="E24:E31"/>
    <mergeCell ref="P7:P10"/>
    <mergeCell ref="F34:F37"/>
    <mergeCell ref="O7:O10"/>
    <mergeCell ref="F20:F21"/>
    <mergeCell ref="F30:F31"/>
    <mergeCell ref="E42:T42"/>
    <mergeCell ref="E14:E21"/>
    <mergeCell ref="L7:L10"/>
    <mergeCell ref="K7:K10"/>
    <mergeCell ref="J7:J10"/>
    <mergeCell ref="E33:E40"/>
    <mergeCell ref="N7:N10"/>
    <mergeCell ref="M7:M10"/>
    <mergeCell ref="F25:F28"/>
    <mergeCell ref="D7:I11"/>
    <mergeCell ref="T7:T10"/>
    <mergeCell ref="F15:F18"/>
    <mergeCell ref="Q7:Q10"/>
    <mergeCell ref="R7:R10"/>
    <mergeCell ref="S7:S10"/>
    <mergeCell ref="F39:F40"/>
  </mergeCells>
  <phoneticPr fontId="0" type="noConversion"/>
  <conditionalFormatting sqref="D6">
    <cfRule type="cellIs" dxfId="26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25" priority="3" stopIfTrue="1">
      <formula>#REF!=" ?"</formula>
    </cfRule>
  </conditionalFormatting>
  <conditionalFormatting sqref="G6">
    <cfRule type="expression" dxfId="24" priority="1" stopIfTrue="1">
      <formula>U6=" "</formula>
    </cfRule>
  </conditionalFormatting>
  <printOptions horizontalCentered="1"/>
  <pageMargins left="0.26" right="0.24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autoPageBreaks="0"/>
  </sheetPr>
  <dimension ref="C1:U20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0" hidden="1" customWidth="1"/>
    <col min="3" max="3" width="1.7109375" style="10" customWidth="1"/>
    <col min="4" max="4" width="1.140625" style="10" customWidth="1"/>
    <col min="5" max="5" width="2.140625" style="10" customWidth="1"/>
    <col min="6" max="6" width="1.7109375" style="10" customWidth="1"/>
    <col min="7" max="7" width="15.28515625" style="10" customWidth="1"/>
    <col min="8" max="9" width="8.85546875" style="10" customWidth="1"/>
    <col min="10" max="20" width="8.140625" style="10" customWidth="1"/>
    <col min="21" max="47" width="1.7109375" style="10" customWidth="1"/>
    <col min="48" max="16384" width="9.140625" style="10"/>
  </cols>
  <sheetData>
    <row r="1" spans="3:21" hidden="1" x14ac:dyDescent="0.2"/>
    <row r="2" spans="3:21" hidden="1" x14ac:dyDescent="0.2"/>
    <row r="3" spans="3:21" ht="9" customHeight="1" x14ac:dyDescent="0.2">
      <c r="C3" s="9"/>
    </row>
    <row r="4" spans="3:21" s="11" customFormat="1" ht="15.75" x14ac:dyDescent="0.2">
      <c r="D4" s="12" t="s">
        <v>39</v>
      </c>
      <c r="E4" s="12"/>
      <c r="F4" s="12"/>
      <c r="G4" s="12"/>
      <c r="H4" s="13" t="s">
        <v>96</v>
      </c>
      <c r="I4" s="14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3:21" s="11" customFormat="1" ht="15.75" x14ac:dyDescent="0.2">
      <c r="D5" s="15" t="s">
        <v>135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3:21" s="17" customFormat="1" ht="12" customHeight="1" thickBot="1" x14ac:dyDescent="0.25">
      <c r="D6" s="18"/>
      <c r="E6" s="19"/>
      <c r="F6" s="19"/>
      <c r="G6" s="19"/>
      <c r="H6" s="19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1"/>
      <c r="U6" s="22" t="s">
        <v>28</v>
      </c>
    </row>
    <row r="7" spans="3:21" ht="6" customHeight="1" x14ac:dyDescent="0.2">
      <c r="C7" s="23"/>
      <c r="D7" s="319" t="s">
        <v>66</v>
      </c>
      <c r="E7" s="320"/>
      <c r="F7" s="320"/>
      <c r="G7" s="320"/>
      <c r="H7" s="320"/>
      <c r="I7" s="321"/>
      <c r="J7" s="314">
        <v>2011</v>
      </c>
      <c r="K7" s="314">
        <v>2012</v>
      </c>
      <c r="L7" s="314">
        <v>2013</v>
      </c>
      <c r="M7" s="314">
        <v>2014</v>
      </c>
      <c r="N7" s="314">
        <v>2015</v>
      </c>
      <c r="O7" s="314">
        <v>2016</v>
      </c>
      <c r="P7" s="314">
        <v>2017</v>
      </c>
      <c r="Q7" s="314">
        <v>2018</v>
      </c>
      <c r="R7" s="314">
        <v>2019</v>
      </c>
      <c r="S7" s="314">
        <v>2020</v>
      </c>
      <c r="T7" s="328">
        <v>2021</v>
      </c>
    </row>
    <row r="8" spans="3:21" ht="6" customHeight="1" x14ac:dyDescent="0.2">
      <c r="C8" s="23"/>
      <c r="D8" s="322"/>
      <c r="E8" s="323"/>
      <c r="F8" s="323"/>
      <c r="G8" s="323"/>
      <c r="H8" s="323"/>
      <c r="I8" s="324"/>
      <c r="J8" s="315"/>
      <c r="K8" s="315"/>
      <c r="L8" s="315"/>
      <c r="M8" s="315"/>
      <c r="N8" s="315"/>
      <c r="O8" s="315"/>
      <c r="P8" s="315"/>
      <c r="Q8" s="315"/>
      <c r="R8" s="315"/>
      <c r="S8" s="315"/>
      <c r="T8" s="329"/>
    </row>
    <row r="9" spans="3:21" ht="6" customHeight="1" x14ac:dyDescent="0.2">
      <c r="C9" s="23"/>
      <c r="D9" s="322"/>
      <c r="E9" s="323"/>
      <c r="F9" s="323"/>
      <c r="G9" s="323"/>
      <c r="H9" s="323"/>
      <c r="I9" s="324"/>
      <c r="J9" s="315"/>
      <c r="K9" s="315"/>
      <c r="L9" s="315"/>
      <c r="M9" s="315"/>
      <c r="N9" s="315"/>
      <c r="O9" s="315"/>
      <c r="P9" s="315"/>
      <c r="Q9" s="315"/>
      <c r="R9" s="315"/>
      <c r="S9" s="315"/>
      <c r="T9" s="329"/>
    </row>
    <row r="10" spans="3:21" ht="6" customHeight="1" x14ac:dyDescent="0.2">
      <c r="C10" s="23"/>
      <c r="D10" s="322"/>
      <c r="E10" s="323"/>
      <c r="F10" s="323"/>
      <c r="G10" s="323"/>
      <c r="H10" s="323"/>
      <c r="I10" s="324"/>
      <c r="J10" s="315"/>
      <c r="K10" s="315"/>
      <c r="L10" s="315"/>
      <c r="M10" s="315"/>
      <c r="N10" s="315"/>
      <c r="O10" s="315"/>
      <c r="P10" s="315"/>
      <c r="Q10" s="315"/>
      <c r="R10" s="315"/>
      <c r="S10" s="315"/>
      <c r="T10" s="329"/>
    </row>
    <row r="11" spans="3:21" ht="15" customHeight="1" thickBot="1" x14ac:dyDescent="0.25">
      <c r="C11" s="23"/>
      <c r="D11" s="325"/>
      <c r="E11" s="326"/>
      <c r="F11" s="326"/>
      <c r="G11" s="326"/>
      <c r="H11" s="326"/>
      <c r="I11" s="327"/>
      <c r="J11" s="26"/>
      <c r="K11" s="26"/>
      <c r="L11" s="26"/>
      <c r="M11" s="26"/>
      <c r="N11" s="26"/>
      <c r="O11" s="26"/>
      <c r="P11" s="26"/>
      <c r="Q11" s="26"/>
      <c r="R11" s="26"/>
      <c r="S11" s="25"/>
      <c r="T11" s="256"/>
    </row>
    <row r="12" spans="3:21" ht="14.25" thickTop="1" thickBot="1" x14ac:dyDescent="0.25">
      <c r="C12" s="27"/>
      <c r="D12" s="140" t="s">
        <v>116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2"/>
      <c r="T12" s="143"/>
    </row>
    <row r="13" spans="3:21" x14ac:dyDescent="0.2">
      <c r="C13" s="27"/>
      <c r="D13" s="150"/>
      <c r="E13" s="61" t="s">
        <v>69</v>
      </c>
      <c r="F13" s="29"/>
      <c r="G13" s="29"/>
      <c r="H13" s="30"/>
      <c r="I13" s="31"/>
      <c r="J13" s="159">
        <v>1.3269695272268159E-2</v>
      </c>
      <c r="K13" s="159">
        <v>1.295039892330024E-2</v>
      </c>
      <c r="L13" s="159">
        <v>1.1732494689864254E-2</v>
      </c>
      <c r="M13" s="159">
        <v>1.066828782405058E-2</v>
      </c>
      <c r="N13" s="159">
        <v>9.0499544630330397E-3</v>
      </c>
      <c r="O13" s="159">
        <v>8.5199028564480212E-3</v>
      </c>
      <c r="P13" s="159">
        <v>8.1240285107134873E-3</v>
      </c>
      <c r="Q13" s="159">
        <v>7.8731582488365051E-3</v>
      </c>
      <c r="R13" s="159">
        <v>8.1706165749946044E-3</v>
      </c>
      <c r="S13" s="261">
        <v>8.5224809699814465E-3</v>
      </c>
      <c r="T13" s="257">
        <v>9.2417648462668062E-3</v>
      </c>
    </row>
    <row r="14" spans="3:21" x14ac:dyDescent="0.2">
      <c r="C14" s="27"/>
      <c r="D14" s="151"/>
      <c r="E14" s="127" t="s">
        <v>70</v>
      </c>
      <c r="F14" s="127"/>
      <c r="G14" s="127"/>
      <c r="H14" s="128"/>
      <c r="I14" s="129"/>
      <c r="J14" s="162">
        <v>0.26950473406665759</v>
      </c>
      <c r="K14" s="162">
        <v>0.26729097121438611</v>
      </c>
      <c r="L14" s="162">
        <v>0.26351116022278981</v>
      </c>
      <c r="M14" s="162">
        <v>0.25173767062118529</v>
      </c>
      <c r="N14" s="162">
        <v>0.23905447804668348</v>
      </c>
      <c r="O14" s="162">
        <v>0.23260015891359437</v>
      </c>
      <c r="P14" s="162">
        <v>0.22789016949504412</v>
      </c>
      <c r="Q14" s="162">
        <v>0.22351217587274338</v>
      </c>
      <c r="R14" s="162">
        <v>0.2226675797625158</v>
      </c>
      <c r="S14" s="262">
        <v>0.22056553407633198</v>
      </c>
      <c r="T14" s="258">
        <v>0.21787305746393687</v>
      </c>
    </row>
    <row r="15" spans="3:21" x14ac:dyDescent="0.2">
      <c r="C15" s="27"/>
      <c r="D15" s="151"/>
      <c r="E15" s="127" t="s">
        <v>71</v>
      </c>
      <c r="F15" s="127"/>
      <c r="G15" s="127"/>
      <c r="H15" s="128"/>
      <c r="I15" s="129"/>
      <c r="J15" s="162">
        <v>3.9860368613913177E-2</v>
      </c>
      <c r="K15" s="162">
        <v>4.0549008511417087E-2</v>
      </c>
      <c r="L15" s="162">
        <v>4.1027582095564945E-2</v>
      </c>
      <c r="M15" s="162">
        <v>4.2239374962516694E-2</v>
      </c>
      <c r="N15" s="162">
        <v>4.2660488938016571E-2</v>
      </c>
      <c r="O15" s="162">
        <v>4.3820893785423982E-2</v>
      </c>
      <c r="P15" s="162">
        <v>4.4219302915043834E-2</v>
      </c>
      <c r="Q15" s="162">
        <v>4.3758813337713087E-2</v>
      </c>
      <c r="R15" s="162">
        <v>4.4346574591993163E-2</v>
      </c>
      <c r="S15" s="262">
        <v>4.4609231730923377E-2</v>
      </c>
      <c r="T15" s="258">
        <v>4.4706655884253405E-2</v>
      </c>
    </row>
    <row r="16" spans="3:21" x14ac:dyDescent="0.2">
      <c r="C16" s="27"/>
      <c r="D16" s="70"/>
      <c r="E16" s="35" t="s">
        <v>113</v>
      </c>
      <c r="F16" s="35"/>
      <c r="G16" s="35"/>
      <c r="H16" s="36"/>
      <c r="I16" s="37"/>
      <c r="J16" s="160">
        <v>3.6770614645255106E-2</v>
      </c>
      <c r="K16" s="160">
        <v>3.9581010862296408E-2</v>
      </c>
      <c r="L16" s="160">
        <v>4.3382535309746173E-2</v>
      </c>
      <c r="M16" s="160">
        <v>4.895223401662329E-2</v>
      </c>
      <c r="N16" s="160">
        <v>5.2240023699064289E-2</v>
      </c>
      <c r="O16" s="160">
        <v>5.5335816850527929E-2</v>
      </c>
      <c r="P16" s="160">
        <v>5.8486397729235813E-2</v>
      </c>
      <c r="Q16" s="160">
        <v>6.0964959297983456E-2</v>
      </c>
      <c r="R16" s="160">
        <v>6.3824280324566884E-2</v>
      </c>
      <c r="S16" s="263">
        <v>6.9388519471096963E-2</v>
      </c>
      <c r="T16" s="259">
        <v>7.2937257869022346E-2</v>
      </c>
    </row>
    <row r="17" spans="3:21" x14ac:dyDescent="0.2">
      <c r="C17" s="27"/>
      <c r="D17" s="70"/>
      <c r="E17" s="35" t="s">
        <v>114</v>
      </c>
      <c r="F17" s="35"/>
      <c r="G17" s="35"/>
      <c r="H17" s="36"/>
      <c r="I17" s="37"/>
      <c r="J17" s="160">
        <v>0.63215495358793317</v>
      </c>
      <c r="K17" s="160">
        <v>0.63069245257245321</v>
      </c>
      <c r="L17" s="160">
        <v>0.63105098421233885</v>
      </c>
      <c r="M17" s="160">
        <v>0.63732902414443715</v>
      </c>
      <c r="N17" s="160">
        <v>0.64751072214455085</v>
      </c>
      <c r="O17" s="160">
        <v>0.64983574902385266</v>
      </c>
      <c r="P17" s="160">
        <v>0.65098352522707204</v>
      </c>
      <c r="Q17" s="160">
        <v>0.6530111532785019</v>
      </c>
      <c r="R17" s="160">
        <v>0.65037820076405217</v>
      </c>
      <c r="S17" s="263">
        <v>0.64610501933704145</v>
      </c>
      <c r="T17" s="259">
        <v>0.64402610149691097</v>
      </c>
    </row>
    <row r="18" spans="3:21" ht="13.5" thickBot="1" x14ac:dyDescent="0.25">
      <c r="C18" s="27"/>
      <c r="D18" s="81"/>
      <c r="E18" s="82" t="s">
        <v>115</v>
      </c>
      <c r="F18" s="82"/>
      <c r="G18" s="82"/>
      <c r="H18" s="83"/>
      <c r="I18" s="84"/>
      <c r="J18" s="161">
        <v>8.4396338139728078E-3</v>
      </c>
      <c r="K18" s="161">
        <v>8.9361676753684019E-3</v>
      </c>
      <c r="L18" s="161">
        <v>9.2952337521371216E-3</v>
      </c>
      <c r="M18" s="161">
        <v>9.0734084311870269E-3</v>
      </c>
      <c r="N18" s="161">
        <v>9.484342453973867E-3</v>
      </c>
      <c r="O18" s="161">
        <v>9.8874691484728845E-3</v>
      </c>
      <c r="P18" s="161">
        <v>1.0296576122890868E-2</v>
      </c>
      <c r="Q18" s="161">
        <v>1.0879739964221655E-2</v>
      </c>
      <c r="R18" s="161">
        <v>1.0612747981877425E-2</v>
      </c>
      <c r="S18" s="264">
        <v>1.0809214414624853E-2</v>
      </c>
      <c r="T18" s="260">
        <v>1.1215162439609473E-2</v>
      </c>
    </row>
    <row r="19" spans="3:21" ht="13.5" x14ac:dyDescent="0.25">
      <c r="D19" s="94"/>
      <c r="E19" s="134"/>
      <c r="F19" s="134"/>
      <c r="G19" s="134"/>
      <c r="H19" s="134"/>
      <c r="I19" s="94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 t="s">
        <v>98</v>
      </c>
      <c r="U19" s="10" t="s">
        <v>28</v>
      </c>
    </row>
    <row r="20" spans="3:21" ht="11.25" customHeight="1" x14ac:dyDescent="0.2"/>
  </sheetData>
  <mergeCells count="12">
    <mergeCell ref="T7:T10"/>
    <mergeCell ref="D7:I11"/>
    <mergeCell ref="M7:M10"/>
    <mergeCell ref="N7:N10"/>
    <mergeCell ref="J7:J10"/>
    <mergeCell ref="K7:K10"/>
    <mergeCell ref="L7:L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23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22" priority="3" stopIfTrue="1">
      <formula>#REF!=" ?"</formula>
    </cfRule>
  </conditionalFormatting>
  <conditionalFormatting sqref="G6">
    <cfRule type="expression" dxfId="21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26">
    <pageSetUpPr autoPageBreaks="0"/>
  </sheetPr>
  <dimension ref="C1:AV2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0" hidden="1" customWidth="1"/>
    <col min="3" max="3" width="1.7109375" style="10" customWidth="1"/>
    <col min="4" max="4" width="0.85546875" style="10" customWidth="1"/>
    <col min="5" max="5" width="1.7109375" style="10" customWidth="1"/>
    <col min="6" max="6" width="2.5703125" style="10" customWidth="1"/>
    <col min="7" max="7" width="8" style="10" customWidth="1"/>
    <col min="8" max="9" width="2.5703125" style="10" customWidth="1"/>
    <col min="10" max="20" width="8.28515625" style="10" customWidth="1"/>
    <col min="21" max="47" width="1.7109375" style="10" customWidth="1"/>
    <col min="48" max="16384" width="9.140625" style="10"/>
  </cols>
  <sheetData>
    <row r="1" spans="3:48" hidden="1" x14ac:dyDescent="0.2"/>
    <row r="2" spans="3:48" hidden="1" x14ac:dyDescent="0.2"/>
    <row r="3" spans="3:48" ht="9" customHeight="1" x14ac:dyDescent="0.2">
      <c r="C3" s="9"/>
    </row>
    <row r="4" spans="3:48" s="11" customFormat="1" ht="15.75" x14ac:dyDescent="0.2">
      <c r="D4" s="12" t="s">
        <v>2</v>
      </c>
      <c r="E4" s="12"/>
      <c r="F4" s="12"/>
      <c r="G4" s="12"/>
      <c r="H4" s="13" t="s">
        <v>96</v>
      </c>
      <c r="I4" s="14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3:48" s="11" customFormat="1" ht="15.75" x14ac:dyDescent="0.2">
      <c r="D5" s="15" t="s">
        <v>136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3:48" s="17" customFormat="1" ht="21" customHeight="1" thickBot="1" x14ac:dyDescent="0.25">
      <c r="D6" s="18"/>
      <c r="E6" s="19"/>
      <c r="F6" s="19"/>
      <c r="G6" s="19"/>
      <c r="H6" s="19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1"/>
      <c r="U6" s="22" t="s">
        <v>28</v>
      </c>
    </row>
    <row r="7" spans="3:48" ht="6" customHeight="1" x14ac:dyDescent="0.2">
      <c r="C7" s="23"/>
      <c r="D7" s="319" t="s">
        <v>67</v>
      </c>
      <c r="E7" s="320"/>
      <c r="F7" s="320"/>
      <c r="G7" s="320"/>
      <c r="H7" s="320"/>
      <c r="I7" s="321"/>
      <c r="J7" s="314">
        <v>2011</v>
      </c>
      <c r="K7" s="314">
        <v>2012</v>
      </c>
      <c r="L7" s="314">
        <v>2013</v>
      </c>
      <c r="M7" s="314">
        <v>2014</v>
      </c>
      <c r="N7" s="314">
        <v>2015</v>
      </c>
      <c r="O7" s="314">
        <v>2016</v>
      </c>
      <c r="P7" s="314">
        <v>2017</v>
      </c>
      <c r="Q7" s="314">
        <v>2018</v>
      </c>
      <c r="R7" s="314">
        <v>2019</v>
      </c>
      <c r="S7" s="314">
        <v>2020</v>
      </c>
      <c r="T7" s="328">
        <v>2021</v>
      </c>
    </row>
    <row r="8" spans="3:48" ht="6" customHeight="1" x14ac:dyDescent="0.2">
      <c r="C8" s="23"/>
      <c r="D8" s="322"/>
      <c r="E8" s="323"/>
      <c r="F8" s="323"/>
      <c r="G8" s="323"/>
      <c r="H8" s="323"/>
      <c r="I8" s="324"/>
      <c r="J8" s="315"/>
      <c r="K8" s="315"/>
      <c r="L8" s="315"/>
      <c r="M8" s="315"/>
      <c r="N8" s="315"/>
      <c r="O8" s="315"/>
      <c r="P8" s="315"/>
      <c r="Q8" s="315"/>
      <c r="R8" s="315"/>
      <c r="S8" s="315"/>
      <c r="T8" s="329"/>
    </row>
    <row r="9" spans="3:48" ht="6" customHeight="1" x14ac:dyDescent="0.2">
      <c r="C9" s="23"/>
      <c r="D9" s="322"/>
      <c r="E9" s="323"/>
      <c r="F9" s="323"/>
      <c r="G9" s="323"/>
      <c r="H9" s="323"/>
      <c r="I9" s="324"/>
      <c r="J9" s="315"/>
      <c r="K9" s="315"/>
      <c r="L9" s="315"/>
      <c r="M9" s="315"/>
      <c r="N9" s="315"/>
      <c r="O9" s="315"/>
      <c r="P9" s="315"/>
      <c r="Q9" s="315"/>
      <c r="R9" s="315"/>
      <c r="S9" s="315"/>
      <c r="T9" s="329"/>
    </row>
    <row r="10" spans="3:48" ht="6" customHeight="1" x14ac:dyDescent="0.2">
      <c r="C10" s="23"/>
      <c r="D10" s="322"/>
      <c r="E10" s="323"/>
      <c r="F10" s="323"/>
      <c r="G10" s="323"/>
      <c r="H10" s="323"/>
      <c r="I10" s="324"/>
      <c r="J10" s="315"/>
      <c r="K10" s="315"/>
      <c r="L10" s="315"/>
      <c r="M10" s="315"/>
      <c r="N10" s="315"/>
      <c r="O10" s="315"/>
      <c r="P10" s="315"/>
      <c r="Q10" s="315"/>
      <c r="R10" s="315"/>
      <c r="S10" s="315"/>
      <c r="T10" s="329"/>
    </row>
    <row r="11" spans="3:48" ht="15" customHeight="1" thickBot="1" x14ac:dyDescent="0.25">
      <c r="C11" s="23"/>
      <c r="D11" s="325"/>
      <c r="E11" s="326"/>
      <c r="F11" s="326"/>
      <c r="G11" s="326"/>
      <c r="H11" s="326"/>
      <c r="I11" s="327"/>
      <c r="J11" s="26"/>
      <c r="K11" s="26"/>
      <c r="L11" s="26"/>
      <c r="M11" s="26"/>
      <c r="N11" s="26"/>
      <c r="O11" s="26"/>
      <c r="P11" s="26"/>
      <c r="Q11" s="26"/>
      <c r="R11" s="25"/>
      <c r="S11" s="25"/>
      <c r="T11" s="256"/>
    </row>
    <row r="12" spans="3:48" ht="14.25" thickTop="1" thickBot="1" x14ac:dyDescent="0.25">
      <c r="C12" s="27"/>
      <c r="D12" s="140" t="s">
        <v>116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2"/>
      <c r="S12" s="308"/>
      <c r="T12" s="143"/>
    </row>
    <row r="13" spans="3:48" x14ac:dyDescent="0.2">
      <c r="C13" s="27"/>
      <c r="D13" s="150"/>
      <c r="E13" s="61" t="s">
        <v>117</v>
      </c>
      <c r="F13" s="29"/>
      <c r="G13" s="29"/>
      <c r="H13" s="30"/>
      <c r="I13" s="31"/>
      <c r="J13" s="159">
        <v>1.7514122527286579E-2</v>
      </c>
      <c r="K13" s="159">
        <v>1.7012209027895298E-2</v>
      </c>
      <c r="L13" s="159">
        <v>1.6388960986629501E-2</v>
      </c>
      <c r="M13" s="159">
        <v>1.7528233056603774E-2</v>
      </c>
      <c r="N13" s="159">
        <v>1.7612616545946622E-2</v>
      </c>
      <c r="O13" s="159">
        <v>1.7347840674684742E-2</v>
      </c>
      <c r="P13" s="159">
        <v>1.8170431869681297E-2</v>
      </c>
      <c r="Q13" s="159">
        <v>1.8332566066474879E-2</v>
      </c>
      <c r="R13" s="261">
        <v>2.0463297313221523E-2</v>
      </c>
      <c r="S13" s="261">
        <v>2.2002644029182034E-2</v>
      </c>
      <c r="T13" s="257">
        <v>2.3285510643119321E-2</v>
      </c>
      <c r="AV13" s="111"/>
    </row>
    <row r="14" spans="3:48" x14ac:dyDescent="0.2">
      <c r="C14" s="27"/>
      <c r="D14" s="151"/>
      <c r="E14" s="127" t="s">
        <v>118</v>
      </c>
      <c r="F14" s="127"/>
      <c r="G14" s="127"/>
      <c r="H14" s="128"/>
      <c r="I14" s="129"/>
      <c r="J14" s="162">
        <v>7.6355943409581517E-2</v>
      </c>
      <c r="K14" s="162">
        <v>7.3497479795476259E-2</v>
      </c>
      <c r="L14" s="162">
        <v>7.1372443786148584E-2</v>
      </c>
      <c r="M14" s="162">
        <v>6.8515096150943408E-2</v>
      </c>
      <c r="N14" s="162">
        <v>6.8445273185485975E-2</v>
      </c>
      <c r="O14" s="162">
        <v>6.8246433823595964E-2</v>
      </c>
      <c r="P14" s="162">
        <v>6.9342977786753565E-2</v>
      </c>
      <c r="Q14" s="162">
        <v>6.8830626497756356E-2</v>
      </c>
      <c r="R14" s="262">
        <v>6.8399870851674691E-2</v>
      </c>
      <c r="S14" s="262">
        <v>6.8858748472939463E-2</v>
      </c>
      <c r="T14" s="258">
        <v>6.8637621592063491E-2</v>
      </c>
      <c r="AV14" s="111"/>
    </row>
    <row r="15" spans="3:48" x14ac:dyDescent="0.2">
      <c r="C15" s="27"/>
      <c r="D15" s="151"/>
      <c r="E15" s="127" t="s">
        <v>119</v>
      </c>
      <c r="F15" s="127"/>
      <c r="G15" s="127"/>
      <c r="H15" s="128"/>
      <c r="I15" s="129"/>
      <c r="J15" s="162">
        <v>9.0699844191207205E-2</v>
      </c>
      <c r="K15" s="162">
        <v>8.6608480324440379E-2</v>
      </c>
      <c r="L15" s="162">
        <v>8.2872118235055039E-2</v>
      </c>
      <c r="M15" s="162">
        <v>7.999313147169812E-2</v>
      </c>
      <c r="N15" s="162">
        <v>7.8188017185237615E-2</v>
      </c>
      <c r="O15" s="162">
        <v>7.5476832405155722E-2</v>
      </c>
      <c r="P15" s="162">
        <v>7.1594132545768852E-2</v>
      </c>
      <c r="Q15" s="162">
        <v>6.9687333762606399E-2</v>
      </c>
      <c r="R15" s="262">
        <v>6.7671661770208003E-2</v>
      </c>
      <c r="S15" s="262">
        <v>6.9625779322004117E-2</v>
      </c>
      <c r="T15" s="258">
        <v>7.0506386767450052E-2</v>
      </c>
      <c r="AV15" s="111"/>
    </row>
    <row r="16" spans="3:48" x14ac:dyDescent="0.2">
      <c r="C16" s="27"/>
      <c r="D16" s="151"/>
      <c r="E16" s="127" t="s">
        <v>120</v>
      </c>
      <c r="F16" s="127"/>
      <c r="G16" s="127"/>
      <c r="H16" s="128"/>
      <c r="I16" s="129"/>
      <c r="J16" s="162">
        <v>0.12240670759484623</v>
      </c>
      <c r="K16" s="162">
        <v>0.12722679800898956</v>
      </c>
      <c r="L16" s="162">
        <v>0.12978319978555564</v>
      </c>
      <c r="M16" s="162">
        <v>0.13016601116981133</v>
      </c>
      <c r="N16" s="162">
        <v>0.12646758768699645</v>
      </c>
      <c r="O16" s="162">
        <v>0.11758338597225888</v>
      </c>
      <c r="P16" s="162">
        <v>0.11080683980486286</v>
      </c>
      <c r="Q16" s="162">
        <v>0.10517468274974957</v>
      </c>
      <c r="R16" s="262">
        <v>0.10107120212913306</v>
      </c>
      <c r="S16" s="262">
        <v>9.958518947737291E-2</v>
      </c>
      <c r="T16" s="258">
        <v>0.10012722994383988</v>
      </c>
      <c r="AV16" s="111"/>
    </row>
    <row r="17" spans="3:48" x14ac:dyDescent="0.2">
      <c r="C17" s="27"/>
      <c r="D17" s="151"/>
      <c r="E17" s="127" t="s">
        <v>121</v>
      </c>
      <c r="F17" s="127"/>
      <c r="G17" s="127"/>
      <c r="H17" s="128"/>
      <c r="I17" s="129"/>
      <c r="J17" s="162">
        <v>0.13588426667583045</v>
      </c>
      <c r="K17" s="162">
        <v>0.13115408158798422</v>
      </c>
      <c r="L17" s="162">
        <v>0.13152759898289682</v>
      </c>
      <c r="M17" s="162">
        <v>0.13520157947169811</v>
      </c>
      <c r="N17" s="162">
        <v>0.1410985574665708</v>
      </c>
      <c r="O17" s="162">
        <v>0.14803041400999201</v>
      </c>
      <c r="P17" s="162">
        <v>0.15409293285629849</v>
      </c>
      <c r="Q17" s="162">
        <v>0.15591808905697024</v>
      </c>
      <c r="R17" s="262">
        <v>0.15500433238529535</v>
      </c>
      <c r="S17" s="262">
        <v>0.1512463450905126</v>
      </c>
      <c r="T17" s="258">
        <v>0.14496176988349432</v>
      </c>
      <c r="AV17" s="111"/>
    </row>
    <row r="18" spans="3:48" x14ac:dyDescent="0.2">
      <c r="C18" s="27"/>
      <c r="D18" s="151"/>
      <c r="E18" s="127" t="s">
        <v>122</v>
      </c>
      <c r="F18" s="127"/>
      <c r="G18" s="127"/>
      <c r="H18" s="128"/>
      <c r="I18" s="129"/>
      <c r="J18" s="162">
        <v>0.18898250123654231</v>
      </c>
      <c r="K18" s="162">
        <v>0.18314006672251024</v>
      </c>
      <c r="L18" s="162">
        <v>0.17013642223889863</v>
      </c>
      <c r="M18" s="162">
        <v>0.15584515864150944</v>
      </c>
      <c r="N18" s="162">
        <v>0.14418797156379878</v>
      </c>
      <c r="O18" s="162">
        <v>0.13680228988401463</v>
      </c>
      <c r="P18" s="162">
        <v>0.13278385393989137</v>
      </c>
      <c r="Q18" s="162">
        <v>0.13473350230299785</v>
      </c>
      <c r="R18" s="262">
        <v>0.13953363436509691</v>
      </c>
      <c r="S18" s="262">
        <v>0.14745320661002434</v>
      </c>
      <c r="T18" s="258">
        <v>0.15608268298435979</v>
      </c>
      <c r="AV18" s="111"/>
    </row>
    <row r="19" spans="3:48" x14ac:dyDescent="0.2">
      <c r="C19" s="27"/>
      <c r="D19" s="151"/>
      <c r="E19" s="127" t="s">
        <v>123</v>
      </c>
      <c r="F19" s="127"/>
      <c r="G19" s="127"/>
      <c r="H19" s="128"/>
      <c r="I19" s="129"/>
      <c r="J19" s="162">
        <v>0.17053831696295341</v>
      </c>
      <c r="K19" s="162">
        <v>0.17265073257049507</v>
      </c>
      <c r="L19" s="162">
        <v>0.17788699270220548</v>
      </c>
      <c r="M19" s="162">
        <v>0.18312999607547167</v>
      </c>
      <c r="N19" s="162">
        <v>0.18356453280861898</v>
      </c>
      <c r="O19" s="162">
        <v>0.18186994306234999</v>
      </c>
      <c r="P19" s="162">
        <v>0.17579295305184323</v>
      </c>
      <c r="Q19" s="162">
        <v>0.16286937449403113</v>
      </c>
      <c r="R19" s="262">
        <v>0.1475332943386615</v>
      </c>
      <c r="S19" s="262">
        <v>0.13609188479155845</v>
      </c>
      <c r="T19" s="258">
        <v>0.12998457983955108</v>
      </c>
      <c r="AV19" s="111"/>
    </row>
    <row r="20" spans="3:48" x14ac:dyDescent="0.2">
      <c r="C20" s="27"/>
      <c r="D20" s="70"/>
      <c r="E20" s="35" t="s">
        <v>124</v>
      </c>
      <c r="F20" s="35"/>
      <c r="G20" s="35"/>
      <c r="H20" s="36"/>
      <c r="I20" s="37"/>
      <c r="J20" s="160">
        <v>0.13981693341639451</v>
      </c>
      <c r="K20" s="160">
        <v>0.14577230325956647</v>
      </c>
      <c r="L20" s="160">
        <v>0.15145503655274922</v>
      </c>
      <c r="M20" s="160">
        <v>0.15485448694339624</v>
      </c>
      <c r="N20" s="160">
        <v>0.15788321754350637</v>
      </c>
      <c r="O20" s="160">
        <v>0.16163005926861146</v>
      </c>
      <c r="P20" s="160">
        <v>0.1630243662026632</v>
      </c>
      <c r="Q20" s="160">
        <v>0.16851513435369159</v>
      </c>
      <c r="R20" s="263">
        <v>0.1720965311557606</v>
      </c>
      <c r="S20" s="263">
        <v>0.16998702630540999</v>
      </c>
      <c r="T20" s="259">
        <v>0.16624370953726533</v>
      </c>
      <c r="AV20" s="111"/>
    </row>
    <row r="21" spans="3:48" x14ac:dyDescent="0.2">
      <c r="C21" s="27"/>
      <c r="D21" s="70"/>
      <c r="E21" s="35" t="s">
        <v>125</v>
      </c>
      <c r="F21" s="35"/>
      <c r="G21" s="35"/>
      <c r="H21" s="36"/>
      <c r="I21" s="37"/>
      <c r="J21" s="160">
        <v>4.4243137933786016E-2</v>
      </c>
      <c r="K21" s="160">
        <v>4.8921585829503074E-2</v>
      </c>
      <c r="L21" s="160">
        <v>5.3982178855780188E-2</v>
      </c>
      <c r="M21" s="160">
        <v>5.9190948226415095E-2</v>
      </c>
      <c r="N21" s="160">
        <v>6.5283988371473006E-2</v>
      </c>
      <c r="O21" s="160">
        <v>7.340627263512492E-2</v>
      </c>
      <c r="P21" s="160">
        <v>8.0673790073797103E-2</v>
      </c>
      <c r="Q21" s="160">
        <v>8.861804227597124E-2</v>
      </c>
      <c r="R21" s="263">
        <v>9.6510893546175036E-2</v>
      </c>
      <c r="S21" s="263">
        <v>0.10073717787198587</v>
      </c>
      <c r="T21" s="259">
        <v>0.10426775052785092</v>
      </c>
      <c r="AV21" s="111"/>
    </row>
    <row r="22" spans="3:48" ht="13.5" thickBot="1" x14ac:dyDescent="0.25">
      <c r="C22" s="27"/>
      <c r="D22" s="81"/>
      <c r="E22" s="82" t="s">
        <v>126</v>
      </c>
      <c r="F22" s="82"/>
      <c r="G22" s="82"/>
      <c r="H22" s="83"/>
      <c r="I22" s="84"/>
      <c r="J22" s="161">
        <v>1.3558216249995625E-2</v>
      </c>
      <c r="K22" s="161">
        <v>1.4016272577300214E-2</v>
      </c>
      <c r="L22" s="161">
        <v>1.4595047874080816E-2</v>
      </c>
      <c r="M22" s="161">
        <v>1.5575349132075471E-2</v>
      </c>
      <c r="N22" s="161">
        <v>1.7268227956284975E-2</v>
      </c>
      <c r="O22" s="161">
        <v>1.9606528264211602E-2</v>
      </c>
      <c r="P22" s="161">
        <v>2.3716795467304524E-2</v>
      </c>
      <c r="Q22" s="161">
        <v>2.7320648439750614E-2</v>
      </c>
      <c r="R22" s="264">
        <v>3.1715282144773295E-2</v>
      </c>
      <c r="S22" s="264">
        <v>3.4411998029010446E-2</v>
      </c>
      <c r="T22" s="260">
        <v>3.5902758281005601E-2</v>
      </c>
      <c r="AV22" s="111"/>
    </row>
    <row r="23" spans="3:48" ht="13.5" x14ac:dyDescent="0.25">
      <c r="D23" s="94"/>
      <c r="E23" s="134"/>
      <c r="F23" s="134"/>
      <c r="G23" s="134"/>
      <c r="H23" s="134"/>
      <c r="I23" s="94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 t="s">
        <v>98</v>
      </c>
    </row>
  </sheetData>
  <mergeCells count="12">
    <mergeCell ref="D7:I11"/>
    <mergeCell ref="T7:T10"/>
    <mergeCell ref="M7:M10"/>
    <mergeCell ref="N7:N10"/>
    <mergeCell ref="J7:J10"/>
    <mergeCell ref="K7:K10"/>
    <mergeCell ref="L7:L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20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19" priority="3" stopIfTrue="1">
      <formula>#REF!=" ?"</formula>
    </cfRule>
  </conditionalFormatting>
  <conditionalFormatting sqref="G6">
    <cfRule type="expression" dxfId="18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tabColor rgb="FFFF0000"/>
  </sheetPr>
  <dimension ref="C1:AV43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0" hidden="1" customWidth="1"/>
    <col min="3" max="3" width="1.7109375" style="10" customWidth="1"/>
    <col min="4" max="4" width="1.140625" style="10" customWidth="1"/>
    <col min="5" max="5" width="2.140625" style="10" customWidth="1"/>
    <col min="6" max="6" width="1.7109375" style="10" customWidth="1"/>
    <col min="7" max="7" width="15.28515625" style="10" customWidth="1"/>
    <col min="8" max="8" width="10.7109375" style="10" customWidth="1"/>
    <col min="9" max="9" width="5.42578125" style="10" customWidth="1"/>
    <col min="10" max="20" width="10.140625" style="10" customWidth="1"/>
    <col min="21" max="44" width="1.7109375" style="10" customWidth="1"/>
    <col min="45" max="47" width="9.140625" style="10"/>
    <col min="48" max="48" width="10" style="10" bestFit="1" customWidth="1"/>
    <col min="49" max="16384" width="9.140625" style="10"/>
  </cols>
  <sheetData>
    <row r="1" spans="3:21" hidden="1" x14ac:dyDescent="0.2"/>
    <row r="2" spans="3:21" hidden="1" x14ac:dyDescent="0.2"/>
    <row r="3" spans="3:21" ht="9" customHeight="1" x14ac:dyDescent="0.2">
      <c r="C3" s="9"/>
    </row>
    <row r="4" spans="3:21" s="11" customFormat="1" ht="15.75" x14ac:dyDescent="0.2">
      <c r="D4" s="12" t="s">
        <v>3</v>
      </c>
      <c r="E4" s="12"/>
      <c r="F4" s="12"/>
      <c r="G4" s="12"/>
      <c r="H4" s="13" t="s">
        <v>46</v>
      </c>
      <c r="I4" s="14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3:21" s="11" customFormat="1" ht="15.75" x14ac:dyDescent="0.2">
      <c r="D5" s="108" t="s">
        <v>137</v>
      </c>
      <c r="E5" s="12"/>
      <c r="F5" s="12"/>
      <c r="G5" s="12"/>
      <c r="H5" s="13"/>
      <c r="I5" s="14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3:21" s="17" customFormat="1" ht="16.5" customHeight="1" thickBot="1" x14ac:dyDescent="0.25">
      <c r="D6" s="18"/>
      <c r="E6" s="19"/>
      <c r="F6" s="19"/>
      <c r="G6" s="19"/>
      <c r="H6" s="19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1" t="s">
        <v>20</v>
      </c>
      <c r="U6" s="22" t="s">
        <v>28</v>
      </c>
    </row>
    <row r="7" spans="3:21" ht="6" customHeight="1" x14ac:dyDescent="0.2">
      <c r="C7" s="23"/>
      <c r="D7" s="319"/>
      <c r="E7" s="320"/>
      <c r="F7" s="320"/>
      <c r="G7" s="320"/>
      <c r="H7" s="320"/>
      <c r="I7" s="321"/>
      <c r="J7" s="314">
        <v>2011</v>
      </c>
      <c r="K7" s="314">
        <v>2012</v>
      </c>
      <c r="L7" s="314">
        <v>2013</v>
      </c>
      <c r="M7" s="314">
        <v>2014</v>
      </c>
      <c r="N7" s="314">
        <v>2015</v>
      </c>
      <c r="O7" s="314">
        <v>2016</v>
      </c>
      <c r="P7" s="337">
        <v>2017</v>
      </c>
      <c r="Q7" s="339">
        <v>2018</v>
      </c>
      <c r="R7" s="314">
        <v>2019</v>
      </c>
      <c r="S7" s="314">
        <v>2020</v>
      </c>
      <c r="T7" s="328">
        <v>2021</v>
      </c>
      <c r="U7" s="24"/>
    </row>
    <row r="8" spans="3:21" ht="6" customHeight="1" x14ac:dyDescent="0.2">
      <c r="C8" s="23"/>
      <c r="D8" s="322"/>
      <c r="E8" s="323"/>
      <c r="F8" s="323"/>
      <c r="G8" s="323"/>
      <c r="H8" s="323"/>
      <c r="I8" s="324"/>
      <c r="J8" s="315"/>
      <c r="K8" s="315"/>
      <c r="L8" s="315"/>
      <c r="M8" s="315"/>
      <c r="N8" s="315"/>
      <c r="O8" s="315"/>
      <c r="P8" s="338"/>
      <c r="Q8" s="340"/>
      <c r="R8" s="315"/>
      <c r="S8" s="315"/>
      <c r="T8" s="329"/>
      <c r="U8" s="24"/>
    </row>
    <row r="9" spans="3:21" ht="6" customHeight="1" x14ac:dyDescent="0.2">
      <c r="C9" s="23"/>
      <c r="D9" s="322"/>
      <c r="E9" s="323"/>
      <c r="F9" s="323"/>
      <c r="G9" s="323"/>
      <c r="H9" s="323"/>
      <c r="I9" s="324"/>
      <c r="J9" s="315"/>
      <c r="K9" s="315"/>
      <c r="L9" s="315"/>
      <c r="M9" s="315"/>
      <c r="N9" s="315"/>
      <c r="O9" s="315"/>
      <c r="P9" s="338"/>
      <c r="Q9" s="340"/>
      <c r="R9" s="315"/>
      <c r="S9" s="315"/>
      <c r="T9" s="329"/>
      <c r="U9" s="24"/>
    </row>
    <row r="10" spans="3:21" ht="6" customHeight="1" x14ac:dyDescent="0.2">
      <c r="C10" s="23"/>
      <c r="D10" s="322"/>
      <c r="E10" s="323"/>
      <c r="F10" s="323"/>
      <c r="G10" s="323"/>
      <c r="H10" s="323"/>
      <c r="I10" s="324"/>
      <c r="J10" s="315"/>
      <c r="K10" s="315"/>
      <c r="L10" s="315"/>
      <c r="M10" s="315"/>
      <c r="N10" s="315"/>
      <c r="O10" s="315"/>
      <c r="P10" s="338"/>
      <c r="Q10" s="340"/>
      <c r="R10" s="315"/>
      <c r="S10" s="315"/>
      <c r="T10" s="329"/>
      <c r="U10" s="24"/>
    </row>
    <row r="11" spans="3:21" ht="15" customHeight="1" thickBot="1" x14ac:dyDescent="0.25">
      <c r="C11" s="23"/>
      <c r="D11" s="325"/>
      <c r="E11" s="326"/>
      <c r="F11" s="326"/>
      <c r="G11" s="326"/>
      <c r="H11" s="326"/>
      <c r="I11" s="327"/>
      <c r="J11" s="26"/>
      <c r="K11" s="26"/>
      <c r="L11" s="26"/>
      <c r="M11" s="25"/>
      <c r="N11" s="26"/>
      <c r="O11" s="26"/>
      <c r="P11" s="26"/>
      <c r="Q11" s="246"/>
      <c r="R11" s="25"/>
      <c r="S11" s="25"/>
      <c r="T11" s="256"/>
      <c r="U11" s="24"/>
    </row>
    <row r="12" spans="3:21" ht="16.5" thickTop="1" thickBot="1" x14ac:dyDescent="0.25">
      <c r="C12" s="23"/>
      <c r="D12" s="73" t="s">
        <v>45</v>
      </c>
      <c r="E12" s="74"/>
      <c r="F12" s="74"/>
      <c r="G12" s="74"/>
      <c r="H12" s="74"/>
      <c r="I12" s="74"/>
      <c r="J12" s="74"/>
      <c r="K12" s="74"/>
      <c r="L12" s="74"/>
      <c r="M12" s="197"/>
      <c r="N12" s="74"/>
      <c r="O12" s="74"/>
      <c r="P12" s="74"/>
      <c r="Q12" s="74"/>
      <c r="R12" s="273"/>
      <c r="S12" s="273"/>
      <c r="T12" s="75"/>
    </row>
    <row r="13" spans="3:21" x14ac:dyDescent="0.2">
      <c r="C13" s="27"/>
      <c r="D13" s="57"/>
      <c r="E13" s="58" t="s">
        <v>30</v>
      </c>
      <c r="F13" s="58"/>
      <c r="G13" s="58"/>
      <c r="H13" s="59"/>
      <c r="I13" s="60"/>
      <c r="J13" s="121">
        <f t="shared" ref="J13:T13" si="0">J19+J31+J25</f>
        <v>120189926.85178001</v>
      </c>
      <c r="K13" s="121">
        <f t="shared" si="0"/>
        <v>118606446.85488994</v>
      </c>
      <c r="L13" s="121">
        <f>L19+L31+L25</f>
        <v>119727309.56750999</v>
      </c>
      <c r="M13" s="50">
        <f>M19+M31+M25</f>
        <v>130203527.95825</v>
      </c>
      <c r="N13" s="121">
        <f>N19+N31+N25</f>
        <v>130761114.78316</v>
      </c>
      <c r="O13" s="121">
        <f>O19+O31+O25</f>
        <v>128935541.38594998</v>
      </c>
      <c r="P13" s="121">
        <f t="shared" ref="P13:S13" si="1">P19+P31+P25</f>
        <v>146282172.25455004</v>
      </c>
      <c r="Q13" s="247">
        <f t="shared" si="1"/>
        <v>219776675.91880995</v>
      </c>
      <c r="R13" s="50">
        <f t="shared" si="1"/>
        <v>246020256.62437984</v>
      </c>
      <c r="S13" s="50">
        <f t="shared" si="1"/>
        <v>259332273.59963</v>
      </c>
      <c r="T13" s="265">
        <f t="shared" si="0"/>
        <v>0</v>
      </c>
    </row>
    <row r="14" spans="3:21" x14ac:dyDescent="0.2">
      <c r="C14" s="27"/>
      <c r="D14" s="72"/>
      <c r="E14" s="332" t="s">
        <v>31</v>
      </c>
      <c r="F14" s="29" t="s">
        <v>21</v>
      </c>
      <c r="G14" s="29"/>
      <c r="H14" s="30"/>
      <c r="I14" s="31"/>
      <c r="J14" s="33">
        <f t="shared" ref="J14:T15" si="2">J20+J26+J32</f>
        <v>107893267.73833001</v>
      </c>
      <c r="K14" s="33">
        <f t="shared" si="2"/>
        <v>109674112.21864995</v>
      </c>
      <c r="L14" s="33">
        <f t="shared" ref="L14:S15" si="3">L20+L26+L32</f>
        <v>109349783.84732002</v>
      </c>
      <c r="M14" s="32">
        <f t="shared" si="3"/>
        <v>115459580.75981002</v>
      </c>
      <c r="N14" s="33">
        <f t="shared" si="3"/>
        <v>116899895.65564001</v>
      </c>
      <c r="O14" s="33">
        <f t="shared" si="3"/>
        <v>120486983.02379999</v>
      </c>
      <c r="P14" s="33">
        <f t="shared" si="3"/>
        <v>134777977.45864004</v>
      </c>
      <c r="Q14" s="248">
        <f t="shared" si="3"/>
        <v>189807319.00391993</v>
      </c>
      <c r="R14" s="32">
        <f t="shared" si="3"/>
        <v>215624872.87846982</v>
      </c>
      <c r="S14" s="32">
        <f t="shared" si="3"/>
        <v>234107927.51064003</v>
      </c>
      <c r="T14" s="266">
        <f t="shared" si="2"/>
        <v>0</v>
      </c>
    </row>
    <row r="15" spans="3:21" x14ac:dyDescent="0.2">
      <c r="C15" s="27"/>
      <c r="D15" s="39"/>
      <c r="E15" s="333"/>
      <c r="F15" s="40" t="s">
        <v>22</v>
      </c>
      <c r="G15" s="40"/>
      <c r="H15" s="41"/>
      <c r="I15" s="42"/>
      <c r="J15" s="122">
        <f t="shared" si="2"/>
        <v>12296659.113449998</v>
      </c>
      <c r="K15" s="122">
        <f t="shared" si="2"/>
        <v>8932334.6362399999</v>
      </c>
      <c r="L15" s="122">
        <f t="shared" si="3"/>
        <v>10377525.72019</v>
      </c>
      <c r="M15" s="43">
        <f t="shared" si="3"/>
        <v>14743947.198439999</v>
      </c>
      <c r="N15" s="122">
        <f t="shared" si="3"/>
        <v>13861219.127520004</v>
      </c>
      <c r="O15" s="122">
        <f t="shared" si="3"/>
        <v>8448558.3621500004</v>
      </c>
      <c r="P15" s="122">
        <f t="shared" si="3"/>
        <v>11504194.795910001</v>
      </c>
      <c r="Q15" s="249">
        <f t="shared" si="3"/>
        <v>29969356.914889991</v>
      </c>
      <c r="R15" s="43">
        <f t="shared" si="3"/>
        <v>30395383.745910004</v>
      </c>
      <c r="S15" s="43">
        <f t="shared" si="3"/>
        <v>25224346.088990003</v>
      </c>
      <c r="T15" s="267">
        <f t="shared" si="2"/>
        <v>0</v>
      </c>
    </row>
    <row r="16" spans="3:21" x14ac:dyDescent="0.2">
      <c r="C16" s="27"/>
      <c r="D16" s="72"/>
      <c r="E16" s="332" t="s">
        <v>23</v>
      </c>
      <c r="F16" s="29" t="s">
        <v>21</v>
      </c>
      <c r="G16" s="29"/>
      <c r="H16" s="30"/>
      <c r="I16" s="31"/>
      <c r="J16" s="123">
        <f t="shared" ref="J16:T16" si="4">J14/J13</f>
        <v>0.89768976955436186</v>
      </c>
      <c r="K16" s="123">
        <f t="shared" si="4"/>
        <v>0.92468929916458642</v>
      </c>
      <c r="L16" s="123">
        <f t="shared" si="4"/>
        <v>0.91332365391257331</v>
      </c>
      <c r="M16" s="87">
        <f t="shared" si="4"/>
        <v>0.88676230644712128</v>
      </c>
      <c r="N16" s="123">
        <f t="shared" si="4"/>
        <v>0.89399586298643952</v>
      </c>
      <c r="O16" s="123">
        <f>O14/O13</f>
        <v>0.93447455781908528</v>
      </c>
      <c r="P16" s="123">
        <f t="shared" ref="P16:S16" si="5">P14/P13</f>
        <v>0.92135613917537951</v>
      </c>
      <c r="Q16" s="250">
        <f t="shared" si="5"/>
        <v>0.86363722724625558</v>
      </c>
      <c r="R16" s="87">
        <f t="shared" si="5"/>
        <v>0.87645170294933372</v>
      </c>
      <c r="S16" s="87">
        <f t="shared" si="5"/>
        <v>0.90273348650799801</v>
      </c>
      <c r="T16" s="268" t="e">
        <f t="shared" si="4"/>
        <v>#DIV/0!</v>
      </c>
    </row>
    <row r="17" spans="3:48" ht="13.5" thickBot="1" x14ac:dyDescent="0.25">
      <c r="C17" s="27"/>
      <c r="D17" s="38"/>
      <c r="E17" s="334"/>
      <c r="F17" s="88" t="s">
        <v>22</v>
      </c>
      <c r="G17" s="88"/>
      <c r="H17" s="89"/>
      <c r="I17" s="90"/>
      <c r="J17" s="120">
        <f t="shared" ref="J17:T17" si="6">J15/J13</f>
        <v>0.10231023044563808</v>
      </c>
      <c r="K17" s="120">
        <f t="shared" si="6"/>
        <v>7.5310700835413608E-2</v>
      </c>
      <c r="L17" s="120">
        <f t="shared" si="6"/>
        <v>8.6676346087426942E-2</v>
      </c>
      <c r="M17" s="71">
        <f t="shared" si="6"/>
        <v>0.11323769355287878</v>
      </c>
      <c r="N17" s="120">
        <f t="shared" si="6"/>
        <v>0.1060041370135605</v>
      </c>
      <c r="O17" s="120">
        <f>O15/O13</f>
        <v>6.5525442180914703E-2</v>
      </c>
      <c r="P17" s="120">
        <f t="shared" ref="P17:S17" si="7">P15/P13</f>
        <v>7.8643860824620535E-2</v>
      </c>
      <c r="Q17" s="251">
        <f t="shared" si="7"/>
        <v>0.13636277275374431</v>
      </c>
      <c r="R17" s="71">
        <f t="shared" si="7"/>
        <v>0.12354829705066618</v>
      </c>
      <c r="S17" s="71">
        <f t="shared" si="7"/>
        <v>9.7266513492002146E-2</v>
      </c>
      <c r="T17" s="269" t="e">
        <f t="shared" si="6"/>
        <v>#DIV/0!</v>
      </c>
    </row>
    <row r="18" spans="3:48" ht="13.5" thickBot="1" x14ac:dyDescent="0.25">
      <c r="C18" s="23"/>
      <c r="D18" s="53" t="s">
        <v>47</v>
      </c>
      <c r="E18" s="54"/>
      <c r="F18" s="54"/>
      <c r="G18" s="54"/>
      <c r="H18" s="54"/>
      <c r="I18" s="54"/>
      <c r="J18" s="55"/>
      <c r="K18" s="55"/>
      <c r="L18" s="55"/>
      <c r="M18" s="196"/>
      <c r="N18" s="55"/>
      <c r="O18" s="55"/>
      <c r="P18" s="55"/>
      <c r="Q18" s="55"/>
      <c r="R18" s="274"/>
      <c r="S18" s="274"/>
      <c r="T18" s="56"/>
    </row>
    <row r="19" spans="3:48" x14ac:dyDescent="0.2">
      <c r="C19" s="27"/>
      <c r="D19" s="57"/>
      <c r="E19" s="58" t="s">
        <v>30</v>
      </c>
      <c r="F19" s="58"/>
      <c r="G19" s="58"/>
      <c r="H19" s="59"/>
      <c r="I19" s="60"/>
      <c r="J19" s="121">
        <f>J20+J21</f>
        <v>90448214.586560011</v>
      </c>
      <c r="K19" s="121">
        <v>90136726.176770002</v>
      </c>
      <c r="L19" s="121">
        <f t="shared" ref="L19:T19" si="8">L20+L21</f>
        <v>90492763.299999997</v>
      </c>
      <c r="M19" s="50">
        <f t="shared" si="8"/>
        <v>92659141.914650008</v>
      </c>
      <c r="N19" s="121">
        <f t="shared" si="8"/>
        <v>95010793.036949992</v>
      </c>
      <c r="O19" s="121">
        <f t="shared" si="8"/>
        <v>98864186.807269976</v>
      </c>
      <c r="P19" s="121">
        <f t="shared" si="8"/>
        <v>112326043.92643</v>
      </c>
      <c r="Q19" s="247">
        <f t="shared" ref="Q19:S19" si="9">Q20+Q21</f>
        <v>174949493.12529999</v>
      </c>
      <c r="R19" s="50">
        <f t="shared" si="9"/>
        <v>196707088.06534994</v>
      </c>
      <c r="S19" s="50">
        <f t="shared" si="9"/>
        <v>213379184.38672003</v>
      </c>
      <c r="T19" s="265">
        <f t="shared" si="8"/>
        <v>0</v>
      </c>
    </row>
    <row r="20" spans="3:48" x14ac:dyDescent="0.2">
      <c r="C20" s="27"/>
      <c r="D20" s="72"/>
      <c r="E20" s="332" t="s">
        <v>31</v>
      </c>
      <c r="F20" s="29" t="s">
        <v>21</v>
      </c>
      <c r="G20" s="29"/>
      <c r="H20" s="30"/>
      <c r="I20" s="31"/>
      <c r="J20" s="33">
        <v>90116536.073710009</v>
      </c>
      <c r="K20" s="33">
        <v>90055275.642480001</v>
      </c>
      <c r="L20" s="33">
        <v>90287013.700000003</v>
      </c>
      <c r="M20" s="32">
        <v>92367817.790470004</v>
      </c>
      <c r="N20" s="33">
        <v>94676537.457539991</v>
      </c>
      <c r="O20" s="33">
        <v>98434734.184359983</v>
      </c>
      <c r="P20" s="33">
        <v>111871931.77289</v>
      </c>
      <c r="Q20" s="248">
        <v>164344404.86361</v>
      </c>
      <c r="R20" s="32">
        <v>188612288.42333993</v>
      </c>
      <c r="S20" s="32">
        <v>207751713.97672004</v>
      </c>
      <c r="T20" s="266"/>
    </row>
    <row r="21" spans="3:48" x14ac:dyDescent="0.2">
      <c r="C21" s="27"/>
      <c r="D21" s="39"/>
      <c r="E21" s="333"/>
      <c r="F21" s="40" t="s">
        <v>22</v>
      </c>
      <c r="G21" s="40"/>
      <c r="H21" s="41"/>
      <c r="I21" s="42"/>
      <c r="J21" s="122">
        <v>331678.51285000006</v>
      </c>
      <c r="K21" s="122">
        <v>81450.534289999996</v>
      </c>
      <c r="L21" s="122">
        <v>205749.6</v>
      </c>
      <c r="M21" s="43">
        <v>291324.12417999998</v>
      </c>
      <c r="N21" s="122">
        <v>334255.57940999995</v>
      </c>
      <c r="O21" s="122">
        <v>429452.62290999992</v>
      </c>
      <c r="P21" s="122">
        <v>454112.15354000003</v>
      </c>
      <c r="Q21" s="249">
        <v>10605088.261689998</v>
      </c>
      <c r="R21" s="43">
        <v>8094799.6420099996</v>
      </c>
      <c r="S21" s="43">
        <v>5627470.4100000001</v>
      </c>
      <c r="T21" s="267"/>
    </row>
    <row r="22" spans="3:48" x14ac:dyDescent="0.2">
      <c r="C22" s="27"/>
      <c r="D22" s="72"/>
      <c r="E22" s="332" t="s">
        <v>23</v>
      </c>
      <c r="F22" s="29" t="s">
        <v>21</v>
      </c>
      <c r="G22" s="29"/>
      <c r="H22" s="30"/>
      <c r="I22" s="31"/>
      <c r="J22" s="123">
        <f t="shared" ref="J22:T22" si="10">J20/J19</f>
        <v>0.99633294571522379</v>
      </c>
      <c r="K22" s="123">
        <f t="shared" si="10"/>
        <v>0.99909636684462821</v>
      </c>
      <c r="L22" s="123">
        <f t="shared" si="10"/>
        <v>0.9977263419471688</v>
      </c>
      <c r="M22" s="87">
        <f t="shared" si="10"/>
        <v>0.99685595918373227</v>
      </c>
      <c r="N22" s="123">
        <f t="shared" si="10"/>
        <v>0.9964819199090359</v>
      </c>
      <c r="O22" s="123">
        <f>O20/O19</f>
        <v>0.99565613558580934</v>
      </c>
      <c r="P22" s="123">
        <f t="shared" ref="P22:S22" si="11">P20/P19</f>
        <v>0.99595719623280399</v>
      </c>
      <c r="Q22" s="250">
        <f t="shared" si="11"/>
        <v>0.93938200064349686</v>
      </c>
      <c r="R22" s="87">
        <f t="shared" si="11"/>
        <v>0.95884845980069233</v>
      </c>
      <c r="S22" s="87">
        <f t="shared" si="11"/>
        <v>0.97362690073929148</v>
      </c>
      <c r="T22" s="268" t="e">
        <f t="shared" si="10"/>
        <v>#DIV/0!</v>
      </c>
    </row>
    <row r="23" spans="3:48" ht="13.5" thickBot="1" x14ac:dyDescent="0.25">
      <c r="C23" s="27"/>
      <c r="D23" s="38"/>
      <c r="E23" s="334"/>
      <c r="F23" s="88" t="s">
        <v>22</v>
      </c>
      <c r="G23" s="88"/>
      <c r="H23" s="89"/>
      <c r="I23" s="90"/>
      <c r="J23" s="124">
        <f t="shared" ref="J23:T23" si="12">J21/J19</f>
        <v>3.6670542847761778E-3</v>
      </c>
      <c r="K23" s="124">
        <f t="shared" si="12"/>
        <v>9.036331553718155E-4</v>
      </c>
      <c r="L23" s="124">
        <f t="shared" si="12"/>
        <v>2.273658052831281E-3</v>
      </c>
      <c r="M23" s="91">
        <f t="shared" si="12"/>
        <v>3.1440408162676904E-3</v>
      </c>
      <c r="N23" s="124">
        <f t="shared" si="12"/>
        <v>3.5180800909640542E-3</v>
      </c>
      <c r="O23" s="124">
        <f>O21/O19</f>
        <v>4.343864414190682E-3</v>
      </c>
      <c r="P23" s="124">
        <f t="shared" ref="P23:S23" si="13">P21/P19</f>
        <v>4.0428037671960482E-3</v>
      </c>
      <c r="Q23" s="252">
        <f t="shared" si="13"/>
        <v>6.0617999356503215E-2</v>
      </c>
      <c r="R23" s="91">
        <f t="shared" si="13"/>
        <v>4.1151540199307661E-2</v>
      </c>
      <c r="S23" s="91">
        <f t="shared" si="13"/>
        <v>2.6373099260708553E-2</v>
      </c>
      <c r="T23" s="270" t="e">
        <f t="shared" si="12"/>
        <v>#DIV/0!</v>
      </c>
    </row>
    <row r="24" spans="3:48" ht="15.75" thickBot="1" x14ac:dyDescent="0.25">
      <c r="C24" s="23"/>
      <c r="D24" s="53" t="s">
        <v>48</v>
      </c>
      <c r="E24" s="54"/>
      <c r="F24" s="54"/>
      <c r="G24" s="54"/>
      <c r="H24" s="54"/>
      <c r="I24" s="54"/>
      <c r="J24" s="55"/>
      <c r="K24" s="55"/>
      <c r="L24" s="55"/>
      <c r="M24" s="196"/>
      <c r="N24" s="55"/>
      <c r="O24" s="55"/>
      <c r="P24" s="55"/>
      <c r="Q24" s="55"/>
      <c r="R24" s="274"/>
      <c r="S24" s="274"/>
      <c r="T24" s="56"/>
    </row>
    <row r="25" spans="3:48" x14ac:dyDescent="0.2">
      <c r="C25" s="27"/>
      <c r="D25" s="57"/>
      <c r="E25" s="58" t="s">
        <v>30</v>
      </c>
      <c r="F25" s="58"/>
      <c r="G25" s="58"/>
      <c r="H25" s="59"/>
      <c r="I25" s="60"/>
      <c r="J25" s="121">
        <f>J26+J27</f>
        <v>-84823635.864779994</v>
      </c>
      <c r="K25" s="121">
        <v>-84756049.611880019</v>
      </c>
      <c r="L25" s="121">
        <v>-84956879.801289991</v>
      </c>
      <c r="M25" s="50">
        <f t="shared" ref="M25:T25" si="14">M26+M27</f>
        <v>-86945909.665620014</v>
      </c>
      <c r="N25" s="121">
        <f t="shared" si="14"/>
        <v>-89266219.719260007</v>
      </c>
      <c r="O25" s="121">
        <f t="shared" si="14"/>
        <v>-93576750.537249997</v>
      </c>
      <c r="P25" s="121">
        <f t="shared" si="14"/>
        <v>-106254453.26748998</v>
      </c>
      <c r="Q25" s="247">
        <f t="shared" si="14"/>
        <v>-120882985.38241</v>
      </c>
      <c r="R25" s="50">
        <f t="shared" ref="R25:S25" si="15">R26+R27</f>
        <v>-143067347.43584999</v>
      </c>
      <c r="S25" s="50">
        <f t="shared" si="15"/>
        <v>-160712383.05054998</v>
      </c>
      <c r="T25" s="265">
        <f t="shared" si="14"/>
        <v>0</v>
      </c>
    </row>
    <row r="26" spans="3:48" x14ac:dyDescent="0.2">
      <c r="C26" s="27"/>
      <c r="D26" s="72"/>
      <c r="E26" s="332" t="s">
        <v>31</v>
      </c>
      <c r="F26" s="29" t="s">
        <v>5</v>
      </c>
      <c r="G26" s="29"/>
      <c r="H26" s="30"/>
      <c r="I26" s="31"/>
      <c r="J26" s="33">
        <v>-84724903.77538</v>
      </c>
      <c r="K26" s="33">
        <v>-84740360.173830017</v>
      </c>
      <c r="L26" s="33">
        <v>-84956879.801289991</v>
      </c>
      <c r="M26" s="32">
        <v>-86336160.60191001</v>
      </c>
      <c r="N26" s="33">
        <v>-89044880.825010002</v>
      </c>
      <c r="O26" s="33">
        <v>-93257808.47383</v>
      </c>
      <c r="P26" s="33">
        <v>-105859375.95643999</v>
      </c>
      <c r="Q26" s="248">
        <v>-119998516.99234</v>
      </c>
      <c r="R26" s="32">
        <v>-142562334.35216999</v>
      </c>
      <c r="S26" s="32">
        <v>-160125570.81244999</v>
      </c>
      <c r="T26" s="266"/>
    </row>
    <row r="27" spans="3:48" x14ac:dyDescent="0.2">
      <c r="C27" s="27"/>
      <c r="D27" s="39"/>
      <c r="E27" s="333"/>
      <c r="F27" s="40" t="s">
        <v>6</v>
      </c>
      <c r="G27" s="40"/>
      <c r="H27" s="41"/>
      <c r="I27" s="42"/>
      <c r="J27" s="122">
        <v>-98732.089399999997</v>
      </c>
      <c r="K27" s="122">
        <v>-15689.438049999999</v>
      </c>
      <c r="L27" s="122">
        <v>0</v>
      </c>
      <c r="M27" s="43">
        <v>-609749.06371000002</v>
      </c>
      <c r="N27" s="122">
        <v>-221338.89425000001</v>
      </c>
      <c r="O27" s="122">
        <v>-318942.06341999996</v>
      </c>
      <c r="P27" s="122">
        <v>-395077.31105000002</v>
      </c>
      <c r="Q27" s="249">
        <v>-884468.39006999996</v>
      </c>
      <c r="R27" s="43">
        <v>-505013.08367999998</v>
      </c>
      <c r="S27" s="43">
        <v>-586812.23809999996</v>
      </c>
      <c r="T27" s="267"/>
    </row>
    <row r="28" spans="3:48" x14ac:dyDescent="0.2">
      <c r="C28" s="27"/>
      <c r="D28" s="72"/>
      <c r="E28" s="332" t="s">
        <v>23</v>
      </c>
      <c r="F28" s="29" t="s">
        <v>5</v>
      </c>
      <c r="G28" s="29"/>
      <c r="H28" s="30"/>
      <c r="I28" s="31"/>
      <c r="J28" s="123">
        <f t="shared" ref="J28:T28" si="16">J26/J25</f>
        <v>0.99883603091999751</v>
      </c>
      <c r="K28" s="123">
        <f t="shared" si="16"/>
        <v>0.99981488710101696</v>
      </c>
      <c r="L28" s="123">
        <f t="shared" si="16"/>
        <v>1</v>
      </c>
      <c r="M28" s="87">
        <f t="shared" si="16"/>
        <v>0.99298702991256282</v>
      </c>
      <c r="N28" s="123">
        <f t="shared" si="16"/>
        <v>0.9975204630044141</v>
      </c>
      <c r="O28" s="123">
        <f>O26/O25</f>
        <v>0.99659165271727368</v>
      </c>
      <c r="P28" s="123">
        <f t="shared" ref="P28:S28" si="17">P26/P25</f>
        <v>0.99628178114986476</v>
      </c>
      <c r="Q28" s="250">
        <f t="shared" si="17"/>
        <v>0.99268326814338659</v>
      </c>
      <c r="R28" s="87">
        <f t="shared" si="17"/>
        <v>0.99647010241867773</v>
      </c>
      <c r="S28" s="87">
        <f t="shared" si="17"/>
        <v>0.99634868062459492</v>
      </c>
      <c r="T28" s="268" t="e">
        <f t="shared" si="16"/>
        <v>#DIV/0!</v>
      </c>
    </row>
    <row r="29" spans="3:48" ht="13.5" thickBot="1" x14ac:dyDescent="0.25">
      <c r="C29" s="27"/>
      <c r="D29" s="38"/>
      <c r="E29" s="334"/>
      <c r="F29" s="88" t="s">
        <v>7</v>
      </c>
      <c r="G29" s="88"/>
      <c r="H29" s="89"/>
      <c r="I29" s="90"/>
      <c r="J29" s="124">
        <f t="shared" ref="J29:T29" si="18">J27/J25</f>
        <v>1.1639690800025586E-3</v>
      </c>
      <c r="K29" s="124">
        <f t="shared" si="18"/>
        <v>1.8511289898297541E-4</v>
      </c>
      <c r="L29" s="124">
        <f t="shared" si="18"/>
        <v>0</v>
      </c>
      <c r="M29" s="91">
        <f t="shared" si="18"/>
        <v>7.0129700874370839E-3</v>
      </c>
      <c r="N29" s="124">
        <f t="shared" si="18"/>
        <v>2.4795369955858465E-3</v>
      </c>
      <c r="O29" s="124">
        <f>O27/O25</f>
        <v>3.4083472827263757E-3</v>
      </c>
      <c r="P29" s="124">
        <f t="shared" ref="P29:S29" si="19">P27/P25</f>
        <v>3.7182188501352852E-3</v>
      </c>
      <c r="Q29" s="252">
        <f t="shared" si="19"/>
        <v>7.3167318566133063E-3</v>
      </c>
      <c r="R29" s="91">
        <f t="shared" si="19"/>
        <v>3.5298975813222717E-3</v>
      </c>
      <c r="S29" s="91">
        <f t="shared" si="19"/>
        <v>3.6513193754051038E-3</v>
      </c>
      <c r="T29" s="270" t="e">
        <f t="shared" si="18"/>
        <v>#DIV/0!</v>
      </c>
    </row>
    <row r="30" spans="3:48" ht="13.5" thickBot="1" x14ac:dyDescent="0.25">
      <c r="C30" s="23"/>
      <c r="D30" s="53" t="s">
        <v>8</v>
      </c>
      <c r="E30" s="54"/>
      <c r="F30" s="54"/>
      <c r="G30" s="54"/>
      <c r="H30" s="54"/>
      <c r="I30" s="54"/>
      <c r="J30" s="55"/>
      <c r="K30" s="55"/>
      <c r="L30" s="55"/>
      <c r="M30" s="196"/>
      <c r="N30" s="55"/>
      <c r="O30" s="55"/>
      <c r="P30" s="55"/>
      <c r="Q30" s="55"/>
      <c r="R30" s="274"/>
      <c r="S30" s="274"/>
      <c r="T30" s="56"/>
      <c r="AV30" s="106"/>
    </row>
    <row r="31" spans="3:48" x14ac:dyDescent="0.2">
      <c r="C31" s="27"/>
      <c r="D31" s="57"/>
      <c r="E31" s="58" t="s">
        <v>30</v>
      </c>
      <c r="F31" s="58"/>
      <c r="G31" s="58"/>
      <c r="H31" s="59"/>
      <c r="I31" s="60"/>
      <c r="J31" s="121">
        <f>J32+J33</f>
        <v>114565348.13</v>
      </c>
      <c r="K31" s="121">
        <v>113225770.28999996</v>
      </c>
      <c r="L31" s="121">
        <v>114191426.0688</v>
      </c>
      <c r="M31" s="50">
        <f t="shared" ref="M31:T31" si="20">M32+M33</f>
        <v>124490295.70922002</v>
      </c>
      <c r="N31" s="121">
        <f t="shared" si="20"/>
        <v>125016541.46547002</v>
      </c>
      <c r="O31" s="121">
        <f t="shared" si="20"/>
        <v>123648105.11593001</v>
      </c>
      <c r="P31" s="121">
        <f t="shared" si="20"/>
        <v>140210581.59561002</v>
      </c>
      <c r="Q31" s="247">
        <f t="shared" si="20"/>
        <v>165710168.17591992</v>
      </c>
      <c r="R31" s="50">
        <f t="shared" ref="R31:S31" si="21">R32+R33</f>
        <v>192380515.9948799</v>
      </c>
      <c r="S31" s="50">
        <f t="shared" si="21"/>
        <v>206665472.26345998</v>
      </c>
      <c r="T31" s="265">
        <f t="shared" si="20"/>
        <v>0</v>
      </c>
      <c r="AV31" s="106"/>
    </row>
    <row r="32" spans="3:48" x14ac:dyDescent="0.2">
      <c r="C32" s="27"/>
      <c r="D32" s="72"/>
      <c r="E32" s="332" t="s">
        <v>31</v>
      </c>
      <c r="F32" s="29" t="s">
        <v>21</v>
      </c>
      <c r="G32" s="29"/>
      <c r="H32" s="30"/>
      <c r="I32" s="31"/>
      <c r="J32" s="33">
        <v>102501635.44</v>
      </c>
      <c r="K32" s="33">
        <v>104359196.74999997</v>
      </c>
      <c r="L32" s="33">
        <v>104019649.94861001</v>
      </c>
      <c r="M32" s="32">
        <v>109427923.57125002</v>
      </c>
      <c r="N32" s="33">
        <v>111268239.02311002</v>
      </c>
      <c r="O32" s="33">
        <v>115310057.31327</v>
      </c>
      <c r="P32" s="33">
        <v>128765421.64219002</v>
      </c>
      <c r="Q32" s="248">
        <v>145461431.13264993</v>
      </c>
      <c r="R32" s="32">
        <v>169574918.80729988</v>
      </c>
      <c r="S32" s="32">
        <v>186481784.34636998</v>
      </c>
      <c r="T32" s="266"/>
    </row>
    <row r="33" spans="3:20" x14ac:dyDescent="0.2">
      <c r="C33" s="27"/>
      <c r="D33" s="39"/>
      <c r="E33" s="333"/>
      <c r="F33" s="40" t="s">
        <v>22</v>
      </c>
      <c r="G33" s="40"/>
      <c r="H33" s="41"/>
      <c r="I33" s="42"/>
      <c r="J33" s="122">
        <v>12063712.689999998</v>
      </c>
      <c r="K33" s="122">
        <v>8866573.5399999991</v>
      </c>
      <c r="L33" s="122">
        <v>10171776.12019</v>
      </c>
      <c r="M33" s="43">
        <v>15062372.137969999</v>
      </c>
      <c r="N33" s="122">
        <v>13748302.442360004</v>
      </c>
      <c r="O33" s="122">
        <v>8338047.8026599996</v>
      </c>
      <c r="P33" s="122">
        <v>11445159.95342</v>
      </c>
      <c r="Q33" s="249">
        <v>20248737.043269992</v>
      </c>
      <c r="R33" s="43">
        <v>22805597.187580004</v>
      </c>
      <c r="S33" s="43">
        <v>20183687.917090002</v>
      </c>
      <c r="T33" s="267"/>
    </row>
    <row r="34" spans="3:20" ht="13.5" thickBot="1" x14ac:dyDescent="0.25">
      <c r="C34" s="27"/>
      <c r="D34" s="72"/>
      <c r="E34" s="335" t="s">
        <v>23</v>
      </c>
      <c r="F34" s="76" t="s">
        <v>21</v>
      </c>
      <c r="G34" s="29"/>
      <c r="H34" s="30"/>
      <c r="I34" s="31"/>
      <c r="J34" s="123">
        <f t="shared" ref="J34:T34" si="22">J32/J31</f>
        <v>0.89470016120135187</v>
      </c>
      <c r="K34" s="123">
        <f t="shared" si="22"/>
        <v>0.92169120583335007</v>
      </c>
      <c r="L34" s="123">
        <f t="shared" si="22"/>
        <v>0.91092346885954878</v>
      </c>
      <c r="M34" s="87">
        <f t="shared" si="22"/>
        <v>0.87900766037898925</v>
      </c>
      <c r="N34" s="123">
        <f t="shared" si="22"/>
        <v>0.89002813322781504</v>
      </c>
      <c r="O34" s="123">
        <f>O32/O31</f>
        <v>0.93256631151086045</v>
      </c>
      <c r="P34" s="123">
        <f t="shared" ref="P34:S34" si="23">P32/P31</f>
        <v>0.91837163912186248</v>
      </c>
      <c r="Q34" s="250">
        <f t="shared" si="23"/>
        <v>0.877806309255726</v>
      </c>
      <c r="R34" s="87">
        <f t="shared" si="23"/>
        <v>0.88145578532398272</v>
      </c>
      <c r="S34" s="87">
        <f t="shared" si="23"/>
        <v>0.90233642951562054</v>
      </c>
      <c r="T34" s="268" t="e">
        <f t="shared" si="22"/>
        <v>#DIV/0!</v>
      </c>
    </row>
    <row r="35" spans="3:20" ht="13.5" thickBot="1" x14ac:dyDescent="0.25">
      <c r="C35" s="27"/>
      <c r="D35" s="64"/>
      <c r="E35" s="336"/>
      <c r="F35" s="92" t="s">
        <v>22</v>
      </c>
      <c r="G35" s="82"/>
      <c r="H35" s="83"/>
      <c r="I35" s="84"/>
      <c r="J35" s="120">
        <f t="shared" ref="J35:T35" si="24">J33/J31</f>
        <v>0.10529983879864808</v>
      </c>
      <c r="K35" s="120">
        <f t="shared" si="24"/>
        <v>7.8308794166649973E-2</v>
      </c>
      <c r="L35" s="120">
        <f t="shared" si="24"/>
        <v>8.9076531140451248E-2</v>
      </c>
      <c r="M35" s="71">
        <f t="shared" si="24"/>
        <v>0.12099233962101069</v>
      </c>
      <c r="N35" s="120">
        <f t="shared" si="24"/>
        <v>0.10997186677218496</v>
      </c>
      <c r="O35" s="120">
        <f>O33/O31</f>
        <v>6.7433688489139498E-2</v>
      </c>
      <c r="P35" s="120">
        <f t="shared" ref="P35:S35" si="25">P33/P31</f>
        <v>8.1628360878137504E-2</v>
      </c>
      <c r="Q35" s="251">
        <f t="shared" si="25"/>
        <v>0.12219369074427398</v>
      </c>
      <c r="R35" s="71">
        <f t="shared" si="25"/>
        <v>0.11854421467601721</v>
      </c>
      <c r="S35" s="71">
        <f t="shared" si="25"/>
        <v>9.7663570484379514E-2</v>
      </c>
      <c r="T35" s="269" t="e">
        <f t="shared" si="24"/>
        <v>#DIV/0!</v>
      </c>
    </row>
    <row r="36" spans="3:20" ht="13.5" thickBot="1" x14ac:dyDescent="0.25">
      <c r="C36" s="23"/>
      <c r="D36" s="53" t="s">
        <v>49</v>
      </c>
      <c r="E36" s="54"/>
      <c r="F36" s="54"/>
      <c r="G36" s="54"/>
      <c r="H36" s="54"/>
      <c r="I36" s="54"/>
      <c r="J36" s="55"/>
      <c r="K36" s="55"/>
      <c r="L36" s="55"/>
      <c r="M36" s="196"/>
      <c r="N36" s="55"/>
      <c r="O36" s="55"/>
      <c r="P36" s="55"/>
      <c r="Q36" s="55"/>
      <c r="R36" s="274"/>
      <c r="S36" s="274"/>
      <c r="T36" s="56"/>
    </row>
    <row r="37" spans="3:20" ht="15" x14ac:dyDescent="0.2">
      <c r="C37" s="27"/>
      <c r="D37" s="28"/>
      <c r="E37" s="29" t="s">
        <v>145</v>
      </c>
      <c r="F37" s="29"/>
      <c r="G37" s="29"/>
      <c r="H37" s="30"/>
      <c r="I37" s="31"/>
      <c r="J37" s="125">
        <v>172.76879587426001</v>
      </c>
      <c r="K37" s="125">
        <v>170.37426544439001</v>
      </c>
      <c r="L37" s="125">
        <v>171.72496276016</v>
      </c>
      <c r="M37" s="52">
        <v>177.59063407748005</v>
      </c>
      <c r="N37" s="125">
        <v>181.60898122443001</v>
      </c>
      <c r="O37" s="125">
        <v>172.2724</v>
      </c>
      <c r="P37" s="125">
        <v>193.64213354046001</v>
      </c>
      <c r="Q37" s="253">
        <v>221.52466721600999</v>
      </c>
      <c r="R37" s="52">
        <v>247.91723176067001</v>
      </c>
      <c r="S37" s="52">
        <v>262.27633984903002</v>
      </c>
      <c r="T37" s="271"/>
    </row>
    <row r="38" spans="3:20" x14ac:dyDescent="0.2">
      <c r="C38" s="27"/>
      <c r="D38" s="51"/>
      <c r="E38" s="40" t="s">
        <v>9</v>
      </c>
      <c r="F38" s="40"/>
      <c r="G38" s="40"/>
      <c r="H38" s="41"/>
      <c r="I38" s="42"/>
      <c r="J38" s="126">
        <f t="shared" ref="J38:N38" si="26">J13/1000000/J37</f>
        <v>0.69566918171527603</v>
      </c>
      <c r="K38" s="126">
        <f t="shared" si="26"/>
        <v>0.69615235931040864</v>
      </c>
      <c r="L38" s="126">
        <f t="shared" si="26"/>
        <v>0.69720387556424968</v>
      </c>
      <c r="M38" s="93">
        <f t="shared" si="26"/>
        <v>0.7331666370504889</v>
      </c>
      <c r="N38" s="126">
        <f t="shared" si="26"/>
        <v>0.72001458243723704</v>
      </c>
      <c r="O38" s="126">
        <f>O13/1000000/O37</f>
        <v>0.7484399206486354</v>
      </c>
      <c r="P38" s="126">
        <f t="shared" ref="P38:Q38" si="27">P13/1000000/P37</f>
        <v>0.75542532805230389</v>
      </c>
      <c r="Q38" s="254">
        <f t="shared" si="27"/>
        <v>0.99210927018120487</v>
      </c>
      <c r="R38" s="93">
        <f>R13/1000000/R37</f>
        <v>0.99234835302565239</v>
      </c>
      <c r="S38" s="93">
        <f>S13/1000000/S37</f>
        <v>0.98877494534545263</v>
      </c>
      <c r="T38" s="272" t="e">
        <f>T13/1000000/T37</f>
        <v>#DIV/0!</v>
      </c>
    </row>
    <row r="39" spans="3:20" x14ac:dyDescent="0.2">
      <c r="C39" s="27"/>
      <c r="D39" s="28"/>
      <c r="E39" s="29" t="s">
        <v>10</v>
      </c>
      <c r="F39" s="29"/>
      <c r="G39" s="29"/>
      <c r="H39" s="30"/>
      <c r="I39" s="31"/>
      <c r="J39" s="125">
        <v>4033.7550000000001</v>
      </c>
      <c r="K39" s="125">
        <v>4059.9119999999998</v>
      </c>
      <c r="L39" s="125">
        <v>4098.1279999999997</v>
      </c>
      <c r="M39" s="52">
        <v>4313.7889999999998</v>
      </c>
      <c r="N39" s="125">
        <v>4595.7830000000004</v>
      </c>
      <c r="O39" s="125">
        <v>4773.24</v>
      </c>
      <c r="P39" s="125">
        <v>5055.0290000000005</v>
      </c>
      <c r="Q39" s="255">
        <v>5408.7659999999996</v>
      </c>
      <c r="R39" s="52">
        <v>5748.6679999999997</v>
      </c>
      <c r="S39" s="52">
        <v>5650.5</v>
      </c>
      <c r="T39" s="271"/>
    </row>
    <row r="40" spans="3:20" ht="13.5" thickBot="1" x14ac:dyDescent="0.25">
      <c r="C40" s="27"/>
      <c r="D40" s="81"/>
      <c r="E40" s="82" t="s">
        <v>11</v>
      </c>
      <c r="F40" s="82"/>
      <c r="G40" s="82"/>
      <c r="H40" s="83"/>
      <c r="I40" s="84"/>
      <c r="J40" s="120">
        <f t="shared" ref="J40:N40" si="28">J13/1000000/J39</f>
        <v>2.9796040377211806E-2</v>
      </c>
      <c r="K40" s="120">
        <f t="shared" si="28"/>
        <v>2.9214043766192455E-2</v>
      </c>
      <c r="L40" s="120">
        <f t="shared" si="28"/>
        <v>2.9215122018519186E-2</v>
      </c>
      <c r="M40" s="71">
        <f t="shared" si="28"/>
        <v>3.0183100740033879E-2</v>
      </c>
      <c r="N40" s="120">
        <f t="shared" si="28"/>
        <v>2.8452412740801729E-2</v>
      </c>
      <c r="O40" s="120">
        <f>O13/1000000/O39</f>
        <v>2.7012163936016204E-2</v>
      </c>
      <c r="P40" s="120">
        <f t="shared" ref="P40:Q40" si="29">P13/1000000/P39</f>
        <v>2.8937949169935528E-2</v>
      </c>
      <c r="Q40" s="251">
        <f t="shared" si="29"/>
        <v>4.0633422839666193E-2</v>
      </c>
      <c r="R40" s="71">
        <f>R13/1000000/R39</f>
        <v>4.2796045383796708E-2</v>
      </c>
      <c r="S40" s="71">
        <f>S13/1000000/S39</f>
        <v>4.589545590649146E-2</v>
      </c>
      <c r="T40" s="269" t="e">
        <f>T13/1000000/T39</f>
        <v>#DIV/0!</v>
      </c>
    </row>
    <row r="41" spans="3:20" ht="13.5" x14ac:dyDescent="0.25">
      <c r="D41" s="44" t="s">
        <v>29</v>
      </c>
      <c r="E41" s="45"/>
      <c r="F41" s="45"/>
      <c r="G41" s="45"/>
      <c r="H41" s="45"/>
      <c r="I41" s="44"/>
      <c r="J41" s="94"/>
      <c r="K41" s="94"/>
      <c r="L41" s="94"/>
      <c r="M41" s="94"/>
      <c r="N41" s="94"/>
      <c r="O41" s="94"/>
      <c r="P41" s="94"/>
      <c r="Q41" s="48"/>
      <c r="R41" s="48"/>
      <c r="S41" s="48"/>
      <c r="T41" s="48" t="s">
        <v>129</v>
      </c>
    </row>
    <row r="42" spans="3:20" ht="12.75" customHeight="1" x14ac:dyDescent="0.2">
      <c r="D42" s="47" t="s">
        <v>18</v>
      </c>
      <c r="E42" s="331" t="s">
        <v>94</v>
      </c>
      <c r="F42" s="331"/>
      <c r="G42" s="331"/>
      <c r="H42" s="331"/>
      <c r="I42" s="331"/>
      <c r="J42" s="331"/>
      <c r="K42" s="331"/>
      <c r="L42" s="331"/>
      <c r="M42" s="331"/>
      <c r="N42" s="331"/>
      <c r="O42" s="331"/>
      <c r="P42" s="331"/>
      <c r="Q42" s="331"/>
      <c r="R42" s="331"/>
      <c r="S42" s="331"/>
      <c r="T42" s="331"/>
    </row>
    <row r="43" spans="3:20" ht="12.75" customHeight="1" x14ac:dyDescent="0.2">
      <c r="D43" s="47" t="s">
        <v>0</v>
      </c>
      <c r="E43" s="331" t="s">
        <v>104</v>
      </c>
      <c r="F43" s="331"/>
      <c r="G43" s="331"/>
      <c r="H43" s="331"/>
      <c r="I43" s="331"/>
      <c r="J43" s="331"/>
      <c r="K43" s="331"/>
      <c r="L43" s="331"/>
      <c r="M43" s="331"/>
      <c r="N43" s="331"/>
      <c r="O43" s="331"/>
      <c r="P43" s="331"/>
      <c r="Q43" s="331"/>
      <c r="R43" s="331"/>
      <c r="S43" s="331"/>
      <c r="T43" s="331"/>
    </row>
  </sheetData>
  <mergeCells count="22">
    <mergeCell ref="E42:T42"/>
    <mergeCell ref="O7:O10"/>
    <mergeCell ref="P7:P10"/>
    <mergeCell ref="Q7:Q10"/>
    <mergeCell ref="R7:R10"/>
    <mergeCell ref="S7:S10"/>
    <mergeCell ref="E43:T43"/>
    <mergeCell ref="E26:E27"/>
    <mergeCell ref="E16:E17"/>
    <mergeCell ref="E14:E15"/>
    <mergeCell ref="D7:I11"/>
    <mergeCell ref="E22:E23"/>
    <mergeCell ref="E20:E21"/>
    <mergeCell ref="N7:N10"/>
    <mergeCell ref="K7:K10"/>
    <mergeCell ref="E28:E29"/>
    <mergeCell ref="E32:E33"/>
    <mergeCell ref="E34:E35"/>
    <mergeCell ref="T7:T10"/>
    <mergeCell ref="J7:J10"/>
    <mergeCell ref="L7:L10"/>
    <mergeCell ref="M7:M10"/>
  </mergeCells>
  <phoneticPr fontId="0" type="noConversion"/>
  <conditionalFormatting sqref="D6">
    <cfRule type="cellIs" dxfId="17" priority="2" stopIfTrue="1" operator="equal">
      <formula>"   sem (do závorky) poznámku, proč vývojová řada nezačíná jako obvykle - nebo červenou buňku vymazat"</formula>
    </cfRule>
  </conditionalFormatting>
  <conditionalFormatting sqref="G4:G5">
    <cfRule type="expression" dxfId="16" priority="3" stopIfTrue="1">
      <formula>#REF!=" ?"</formula>
    </cfRule>
  </conditionalFormatting>
  <conditionalFormatting sqref="G6">
    <cfRule type="expression" dxfId="15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17">
    <pageSetUpPr autoPageBreaks="0"/>
  </sheetPr>
  <dimension ref="C1:AO18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0" hidden="1" customWidth="1"/>
    <col min="3" max="3" width="1.7109375" style="10" customWidth="1"/>
    <col min="4" max="4" width="1.140625" style="10" customWidth="1"/>
    <col min="5" max="6" width="1.7109375" style="10" customWidth="1"/>
    <col min="7" max="7" width="15.7109375" style="10" customWidth="1"/>
    <col min="8" max="8" width="26" style="10" customWidth="1"/>
    <col min="9" max="9" width="4.5703125" style="10" customWidth="1"/>
    <col min="10" max="11" width="17.42578125" style="10" customWidth="1"/>
    <col min="12" max="39" width="1.7109375" style="10" customWidth="1"/>
    <col min="40" max="16384" width="9.140625" style="10"/>
  </cols>
  <sheetData>
    <row r="1" spans="3:41" hidden="1" x14ac:dyDescent="0.2"/>
    <row r="2" spans="3:41" hidden="1" x14ac:dyDescent="0.2"/>
    <row r="3" spans="3:41" ht="9" customHeight="1" x14ac:dyDescent="0.2">
      <c r="C3" s="9"/>
    </row>
    <row r="4" spans="3:41" s="11" customFormat="1" ht="15.75" x14ac:dyDescent="0.2">
      <c r="D4" s="12" t="s">
        <v>4</v>
      </c>
      <c r="E4" s="12"/>
      <c r="F4" s="12"/>
      <c r="G4" s="12"/>
      <c r="H4" s="13" t="s">
        <v>42</v>
      </c>
      <c r="I4" s="14"/>
      <c r="J4" s="12"/>
      <c r="K4" s="12"/>
    </row>
    <row r="5" spans="3:41" s="11" customFormat="1" ht="15.75" x14ac:dyDescent="0.2">
      <c r="D5" s="109" t="s">
        <v>139</v>
      </c>
      <c r="E5" s="16"/>
      <c r="F5" s="16"/>
      <c r="G5" s="16"/>
      <c r="H5" s="16"/>
      <c r="I5" s="16"/>
      <c r="J5" s="16"/>
      <c r="K5" s="16"/>
      <c r="Q5" s="17"/>
      <c r="R5" s="17"/>
    </row>
    <row r="6" spans="3:41" s="17" customFormat="1" ht="21" customHeight="1" thickBot="1" x14ac:dyDescent="0.25">
      <c r="D6" s="18"/>
      <c r="E6" s="19"/>
      <c r="F6" s="19"/>
      <c r="G6" s="19"/>
      <c r="H6" s="19"/>
      <c r="I6" s="20"/>
      <c r="J6" s="20"/>
      <c r="K6" s="21" t="s">
        <v>13</v>
      </c>
      <c r="L6" s="22" t="s">
        <v>28</v>
      </c>
    </row>
    <row r="7" spans="3:41" ht="12.75" customHeight="1" x14ac:dyDescent="0.2">
      <c r="C7" s="23"/>
      <c r="D7" s="319"/>
      <c r="E7" s="320"/>
      <c r="F7" s="320"/>
      <c r="G7" s="320"/>
      <c r="H7" s="320"/>
      <c r="I7" s="321"/>
      <c r="J7" s="343" t="s">
        <v>102</v>
      </c>
      <c r="K7" s="346" t="s">
        <v>138</v>
      </c>
      <c r="L7" s="24"/>
    </row>
    <row r="8" spans="3:41" x14ac:dyDescent="0.2">
      <c r="C8" s="23"/>
      <c r="D8" s="322"/>
      <c r="E8" s="323"/>
      <c r="F8" s="323"/>
      <c r="G8" s="323"/>
      <c r="H8" s="323"/>
      <c r="I8" s="324"/>
      <c r="J8" s="344"/>
      <c r="K8" s="347"/>
      <c r="L8" s="24"/>
      <c r="O8" s="198"/>
    </row>
    <row r="9" spans="3:41" x14ac:dyDescent="0.2">
      <c r="C9" s="23"/>
      <c r="D9" s="322"/>
      <c r="E9" s="323"/>
      <c r="F9" s="323"/>
      <c r="G9" s="323"/>
      <c r="H9" s="323"/>
      <c r="I9" s="324"/>
      <c r="J9" s="344"/>
      <c r="K9" s="347"/>
      <c r="L9" s="24"/>
      <c r="AN9" s="198"/>
      <c r="AO9" s="198"/>
    </row>
    <row r="10" spans="3:41" x14ac:dyDescent="0.2">
      <c r="C10" s="23"/>
      <c r="D10" s="322"/>
      <c r="E10" s="323"/>
      <c r="F10" s="323"/>
      <c r="G10" s="323"/>
      <c r="H10" s="323"/>
      <c r="I10" s="324"/>
      <c r="J10" s="344"/>
      <c r="K10" s="347"/>
      <c r="L10" s="24"/>
    </row>
    <row r="11" spans="3:41" ht="13.5" thickBot="1" x14ac:dyDescent="0.25">
      <c r="C11" s="23"/>
      <c r="D11" s="325"/>
      <c r="E11" s="326"/>
      <c r="F11" s="326"/>
      <c r="G11" s="326"/>
      <c r="H11" s="326"/>
      <c r="I11" s="327"/>
      <c r="J11" s="345"/>
      <c r="K11" s="348"/>
      <c r="L11" s="24"/>
    </row>
    <row r="12" spans="3:41" ht="13.5" thickTop="1" x14ac:dyDescent="0.2">
      <c r="C12" s="27"/>
      <c r="D12" s="65"/>
      <c r="E12" s="61" t="s">
        <v>14</v>
      </c>
      <c r="F12" s="61"/>
      <c r="G12" s="61"/>
      <c r="H12" s="62"/>
      <c r="I12" s="63"/>
      <c r="J12" s="153">
        <v>31</v>
      </c>
      <c r="K12" s="154">
        <v>31</v>
      </c>
      <c r="L12" s="24"/>
    </row>
    <row r="13" spans="3:41" x14ac:dyDescent="0.2">
      <c r="C13" s="27"/>
      <c r="D13" s="70"/>
      <c r="E13" s="35" t="s">
        <v>51</v>
      </c>
      <c r="F13" s="35"/>
      <c r="G13" s="35"/>
      <c r="H13" s="36"/>
      <c r="I13" s="37"/>
      <c r="J13" s="155">
        <v>22</v>
      </c>
      <c r="K13" s="156" t="s">
        <v>15</v>
      </c>
      <c r="L13" s="24"/>
    </row>
    <row r="14" spans="3:41" x14ac:dyDescent="0.2">
      <c r="C14" s="27"/>
      <c r="D14" s="70"/>
      <c r="E14" s="35" t="s">
        <v>52</v>
      </c>
      <c r="F14" s="35"/>
      <c r="G14" s="35"/>
      <c r="H14" s="36"/>
      <c r="I14" s="37"/>
      <c r="J14" s="155">
        <v>22</v>
      </c>
      <c r="K14" s="156">
        <v>22</v>
      </c>
      <c r="L14" s="24"/>
    </row>
    <row r="15" spans="3:41" ht="13.5" thickBot="1" x14ac:dyDescent="0.25">
      <c r="C15" s="27"/>
      <c r="D15" s="70"/>
      <c r="E15" s="35" t="s">
        <v>50</v>
      </c>
      <c r="F15" s="35"/>
      <c r="G15" s="35"/>
      <c r="H15" s="36"/>
      <c r="I15" s="37"/>
      <c r="J15" s="157">
        <v>21</v>
      </c>
      <c r="K15" s="158">
        <v>21</v>
      </c>
      <c r="L15" s="24"/>
    </row>
    <row r="16" spans="3:41" ht="13.5" x14ac:dyDescent="0.25">
      <c r="D16" s="44" t="s">
        <v>29</v>
      </c>
      <c r="E16" s="45"/>
      <c r="F16" s="45"/>
      <c r="G16" s="45"/>
      <c r="H16" s="45"/>
      <c r="I16" s="44"/>
      <c r="J16" s="44"/>
      <c r="K16" s="46" t="s">
        <v>98</v>
      </c>
      <c r="L16" s="10" t="s">
        <v>28</v>
      </c>
    </row>
    <row r="17" spans="4:11" ht="28.5" customHeight="1" x14ac:dyDescent="0.2">
      <c r="D17" s="199" t="s">
        <v>62</v>
      </c>
      <c r="E17" s="341" t="s">
        <v>73</v>
      </c>
      <c r="F17" s="342"/>
      <c r="G17" s="342"/>
      <c r="H17" s="342"/>
      <c r="I17" s="342"/>
      <c r="J17" s="342"/>
      <c r="K17" s="342"/>
    </row>
    <row r="18" spans="4:11" ht="38.25" customHeight="1" x14ac:dyDescent="0.2">
      <c r="D18" s="199" t="s">
        <v>63</v>
      </c>
      <c r="E18" s="341" t="s">
        <v>146</v>
      </c>
      <c r="F18" s="342"/>
      <c r="G18" s="342"/>
      <c r="H18" s="342"/>
      <c r="I18" s="342"/>
      <c r="J18" s="342"/>
      <c r="K18" s="342"/>
    </row>
  </sheetData>
  <mergeCells count="5">
    <mergeCell ref="E18:K18"/>
    <mergeCell ref="J7:J11"/>
    <mergeCell ref="K7:K11"/>
    <mergeCell ref="D7:I11"/>
    <mergeCell ref="E17:K17"/>
  </mergeCells>
  <phoneticPr fontId="0" type="noConversion"/>
  <conditionalFormatting sqref="D6">
    <cfRule type="cellIs" dxfId="14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13" priority="3" stopIfTrue="1">
      <formula>#REF!=" ?"</formula>
    </cfRule>
  </conditionalFormatting>
  <conditionalFormatting sqref="G6">
    <cfRule type="expression" dxfId="12" priority="1" stopIfTrue="1">
      <formula>L6="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pageSetUpPr autoPageBreaks="0"/>
  </sheetPr>
  <dimension ref="C1:AS2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0" hidden="1" customWidth="1"/>
    <col min="3" max="3" width="1.7109375" style="10" customWidth="1"/>
    <col min="4" max="4" width="1.140625" style="10" customWidth="1"/>
    <col min="5" max="6" width="1.7109375" style="10" customWidth="1"/>
    <col min="7" max="7" width="15.7109375" style="10" customWidth="1"/>
    <col min="8" max="8" width="4.85546875" style="10" customWidth="1"/>
    <col min="9" max="20" width="8.140625" style="10" customWidth="1"/>
    <col min="21" max="44" width="1.7109375" style="10" customWidth="1"/>
    <col min="45" max="16384" width="9.140625" style="10"/>
  </cols>
  <sheetData>
    <row r="1" spans="3:45" hidden="1" x14ac:dyDescent="0.2"/>
    <row r="2" spans="3:45" hidden="1" x14ac:dyDescent="0.2"/>
    <row r="3" spans="3:45" ht="9" customHeight="1" x14ac:dyDescent="0.2">
      <c r="C3" s="9"/>
    </row>
    <row r="4" spans="3:45" s="11" customFormat="1" ht="15.75" x14ac:dyDescent="0.2">
      <c r="D4" s="12" t="s">
        <v>12</v>
      </c>
      <c r="E4" s="12"/>
      <c r="F4" s="12"/>
      <c r="G4" s="12"/>
      <c r="H4" s="13" t="s">
        <v>43</v>
      </c>
      <c r="I4" s="14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3:45" s="11" customFormat="1" ht="15.75" x14ac:dyDescent="0.2">
      <c r="D5" s="109" t="s">
        <v>137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3:45" s="17" customFormat="1" ht="14.25" customHeight="1" thickBot="1" x14ac:dyDescent="0.25">
      <c r="D6" s="18"/>
      <c r="E6" s="19"/>
      <c r="F6" s="19"/>
      <c r="G6" s="19"/>
      <c r="H6" s="19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1"/>
      <c r="U6" s="22" t="s">
        <v>28</v>
      </c>
    </row>
    <row r="7" spans="3:45" ht="6" customHeight="1" x14ac:dyDescent="0.2">
      <c r="C7" s="23"/>
      <c r="D7" s="319"/>
      <c r="E7" s="320"/>
      <c r="F7" s="320"/>
      <c r="G7" s="320"/>
      <c r="H7" s="320"/>
      <c r="I7" s="321"/>
      <c r="J7" s="314">
        <v>2011</v>
      </c>
      <c r="K7" s="314">
        <v>2012</v>
      </c>
      <c r="L7" s="314">
        <v>2013</v>
      </c>
      <c r="M7" s="314">
        <v>2014</v>
      </c>
      <c r="N7" s="314">
        <v>2015</v>
      </c>
      <c r="O7" s="314">
        <v>2016</v>
      </c>
      <c r="P7" s="314">
        <v>2017</v>
      </c>
      <c r="Q7" s="314">
        <v>2018</v>
      </c>
      <c r="R7" s="314">
        <v>2019</v>
      </c>
      <c r="S7" s="314">
        <v>2020</v>
      </c>
      <c r="T7" s="328">
        <v>2021</v>
      </c>
      <c r="U7" s="24"/>
    </row>
    <row r="8" spans="3:45" ht="6" customHeight="1" x14ac:dyDescent="0.2">
      <c r="C8" s="23"/>
      <c r="D8" s="322"/>
      <c r="E8" s="323"/>
      <c r="F8" s="323"/>
      <c r="G8" s="323"/>
      <c r="H8" s="323"/>
      <c r="I8" s="324"/>
      <c r="J8" s="315"/>
      <c r="K8" s="315"/>
      <c r="L8" s="315"/>
      <c r="M8" s="315"/>
      <c r="N8" s="315"/>
      <c r="O8" s="315"/>
      <c r="P8" s="315"/>
      <c r="Q8" s="315"/>
      <c r="R8" s="315"/>
      <c r="S8" s="315"/>
      <c r="T8" s="329"/>
      <c r="U8" s="24"/>
    </row>
    <row r="9" spans="3:45" ht="6" customHeight="1" x14ac:dyDescent="0.2">
      <c r="C9" s="23"/>
      <c r="D9" s="322"/>
      <c r="E9" s="323"/>
      <c r="F9" s="323"/>
      <c r="G9" s="323"/>
      <c r="H9" s="323"/>
      <c r="I9" s="324"/>
      <c r="J9" s="315"/>
      <c r="K9" s="315"/>
      <c r="L9" s="315"/>
      <c r="M9" s="315"/>
      <c r="N9" s="315"/>
      <c r="O9" s="315"/>
      <c r="P9" s="315"/>
      <c r="Q9" s="315"/>
      <c r="R9" s="315"/>
      <c r="S9" s="315"/>
      <c r="T9" s="329"/>
      <c r="U9" s="24"/>
    </row>
    <row r="10" spans="3:45" ht="6" customHeight="1" x14ac:dyDescent="0.2">
      <c r="C10" s="23"/>
      <c r="D10" s="322"/>
      <c r="E10" s="323"/>
      <c r="F10" s="323"/>
      <c r="G10" s="323"/>
      <c r="H10" s="323"/>
      <c r="I10" s="324"/>
      <c r="J10" s="315"/>
      <c r="K10" s="315"/>
      <c r="L10" s="315"/>
      <c r="M10" s="315"/>
      <c r="N10" s="315"/>
      <c r="O10" s="315"/>
      <c r="P10" s="315"/>
      <c r="Q10" s="315"/>
      <c r="R10" s="315"/>
      <c r="S10" s="315"/>
      <c r="T10" s="329"/>
      <c r="U10" s="24"/>
    </row>
    <row r="11" spans="3:45" ht="15" customHeight="1" thickBot="1" x14ac:dyDescent="0.25">
      <c r="C11" s="23"/>
      <c r="D11" s="325"/>
      <c r="E11" s="326"/>
      <c r="F11" s="326"/>
      <c r="G11" s="326"/>
      <c r="H11" s="326"/>
      <c r="I11" s="327"/>
      <c r="J11" s="26"/>
      <c r="K11" s="26"/>
      <c r="L11" s="26"/>
      <c r="M11" s="26"/>
      <c r="N11" s="26"/>
      <c r="O11" s="26"/>
      <c r="P11" s="26"/>
      <c r="Q11" s="26"/>
      <c r="R11" s="25"/>
      <c r="S11" s="25"/>
      <c r="T11" s="256"/>
      <c r="U11" s="24"/>
    </row>
    <row r="12" spans="3:45" ht="14.25" thickTop="1" thickBot="1" x14ac:dyDescent="0.25">
      <c r="C12" s="23"/>
      <c r="D12" s="73" t="s">
        <v>55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197"/>
      <c r="S12" s="273"/>
      <c r="T12" s="75"/>
      <c r="U12" s="24"/>
    </row>
    <row r="13" spans="3:45" x14ac:dyDescent="0.2">
      <c r="C13" s="27"/>
      <c r="D13" s="70"/>
      <c r="E13" s="95" t="s">
        <v>24</v>
      </c>
      <c r="F13" s="35"/>
      <c r="G13" s="35"/>
      <c r="H13" s="36"/>
      <c r="I13" s="37"/>
      <c r="J13" s="200">
        <v>231528.71599999955</v>
      </c>
      <c r="K13" s="200">
        <v>229787.50299999813</v>
      </c>
      <c r="L13" s="200">
        <v>229649.45899999782</v>
      </c>
      <c r="M13" s="200">
        <v>231920.14099999907</v>
      </c>
      <c r="N13" s="200">
        <v>235149.15399999853</v>
      </c>
      <c r="O13" s="200">
        <v>238449.1339999995</v>
      </c>
      <c r="P13" s="200">
        <v>246237.87899999871</v>
      </c>
      <c r="Q13" s="200">
        <v>253506.63410000008</v>
      </c>
      <c r="R13" s="277">
        <v>260970.80399999971</v>
      </c>
      <c r="S13" s="277">
        <v>269199.33970000071</v>
      </c>
      <c r="T13" s="275">
        <v>275716.22830000025</v>
      </c>
      <c r="U13" s="24"/>
    </row>
    <row r="14" spans="3:45" ht="15.75" thickBot="1" x14ac:dyDescent="0.25">
      <c r="C14" s="27"/>
      <c r="D14" s="81"/>
      <c r="E14" s="82"/>
      <c r="F14" s="82" t="s">
        <v>54</v>
      </c>
      <c r="G14" s="82"/>
      <c r="H14" s="83"/>
      <c r="I14" s="84"/>
      <c r="J14" s="201">
        <v>132046.23100000003</v>
      </c>
      <c r="K14" s="201">
        <v>131718.65599999996</v>
      </c>
      <c r="L14" s="201">
        <v>131368.38400000014</v>
      </c>
      <c r="M14" s="201">
        <v>131912.93599999943</v>
      </c>
      <c r="N14" s="201">
        <v>132950.68499999988</v>
      </c>
      <c r="O14" s="201">
        <v>133582.20200000014</v>
      </c>
      <c r="P14" s="201">
        <v>135609.4380000004</v>
      </c>
      <c r="Q14" s="201">
        <v>137773.42210000008</v>
      </c>
      <c r="R14" s="278">
        <v>141165.61549999961</v>
      </c>
      <c r="S14" s="278">
        <v>145765.3740999999</v>
      </c>
      <c r="T14" s="276">
        <v>149955.44450000001</v>
      </c>
      <c r="U14" s="24"/>
      <c r="AS14" s="152"/>
    </row>
    <row r="15" spans="3:45" ht="13.5" x14ac:dyDescent="0.25">
      <c r="D15" s="113" t="s">
        <v>29</v>
      </c>
      <c r="E15" s="114"/>
      <c r="F15" s="114"/>
      <c r="G15" s="114"/>
      <c r="H15" s="114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5" t="s">
        <v>98</v>
      </c>
      <c r="U15" s="10" t="s">
        <v>28</v>
      </c>
      <c r="AS15" s="152"/>
    </row>
    <row r="16" spans="3:45" ht="12" customHeight="1" x14ac:dyDescent="0.2">
      <c r="D16" s="116" t="s">
        <v>18</v>
      </c>
      <c r="E16" s="349" t="s">
        <v>53</v>
      </c>
      <c r="F16" s="349"/>
      <c r="G16" s="349"/>
      <c r="H16" s="349"/>
      <c r="I16" s="349"/>
      <c r="J16" s="349"/>
      <c r="K16" s="349"/>
      <c r="L16" s="349"/>
      <c r="M16" s="349"/>
      <c r="N16" s="349"/>
      <c r="O16" s="349"/>
      <c r="P16" s="349"/>
      <c r="Q16" s="349"/>
      <c r="R16" s="349"/>
      <c r="S16" s="349"/>
      <c r="T16" s="349"/>
    </row>
    <row r="17" spans="10:20" ht="11.25" customHeight="1" x14ac:dyDescent="0.2"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10:20" x14ac:dyDescent="0.2"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10:20" x14ac:dyDescent="0.2"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  <row r="20" spans="10:20" x14ac:dyDescent="0.2"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</row>
    <row r="21" spans="10:20" x14ac:dyDescent="0.2"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</row>
    <row r="23" spans="10:20" x14ac:dyDescent="0.2">
      <c r="J23" s="111"/>
      <c r="K23" s="111"/>
      <c r="L23" s="111"/>
      <c r="M23" s="111"/>
      <c r="N23" s="111"/>
      <c r="O23" s="111"/>
      <c r="P23" s="111"/>
      <c r="Q23" s="111"/>
      <c r="R23" s="111"/>
      <c r="S23" s="111"/>
    </row>
    <row r="24" spans="10:20" x14ac:dyDescent="0.2">
      <c r="J24" s="111"/>
      <c r="K24" s="111"/>
      <c r="L24" s="111"/>
      <c r="M24" s="111"/>
      <c r="N24" s="111"/>
      <c r="O24" s="111"/>
      <c r="P24" s="111"/>
      <c r="Q24" s="111"/>
      <c r="R24" s="111"/>
      <c r="S24" s="111"/>
    </row>
    <row r="25" spans="10:20" x14ac:dyDescent="0.2">
      <c r="J25" s="111"/>
      <c r="K25" s="111"/>
      <c r="L25" s="111"/>
      <c r="M25" s="111"/>
      <c r="N25" s="111"/>
      <c r="O25" s="111"/>
      <c r="P25" s="111"/>
      <c r="Q25" s="111"/>
      <c r="R25" s="111"/>
      <c r="S25" s="111"/>
    </row>
    <row r="26" spans="10:20" x14ac:dyDescent="0.2">
      <c r="J26" s="111"/>
      <c r="K26" s="111"/>
      <c r="L26" s="111"/>
      <c r="M26" s="111"/>
      <c r="N26" s="111"/>
      <c r="O26" s="111"/>
      <c r="P26" s="111"/>
      <c r="Q26" s="111"/>
      <c r="R26" s="111"/>
      <c r="S26" s="111"/>
    </row>
    <row r="27" spans="10:20" x14ac:dyDescent="0.2">
      <c r="J27" s="111"/>
      <c r="K27" s="111"/>
      <c r="L27" s="111"/>
      <c r="M27" s="111"/>
      <c r="N27" s="111"/>
      <c r="O27" s="111"/>
      <c r="P27" s="111"/>
      <c r="Q27" s="111"/>
      <c r="R27" s="111"/>
      <c r="S27" s="111"/>
    </row>
  </sheetData>
  <mergeCells count="13">
    <mergeCell ref="E16:T16"/>
    <mergeCell ref="T7:T10"/>
    <mergeCell ref="D7:I11"/>
    <mergeCell ref="K7:K10"/>
    <mergeCell ref="N7:N10"/>
    <mergeCell ref="M7:M10"/>
    <mergeCell ref="L7:L10"/>
    <mergeCell ref="S7:S10"/>
    <mergeCell ref="R7:R10"/>
    <mergeCell ref="J7:J10"/>
    <mergeCell ref="Q7:Q10"/>
    <mergeCell ref="P7:P10"/>
    <mergeCell ref="O7:O10"/>
  </mergeCells>
  <phoneticPr fontId="0" type="noConversion"/>
  <conditionalFormatting sqref="D6">
    <cfRule type="cellIs" dxfId="11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10" priority="3" stopIfTrue="1">
      <formula>#REF!=" ?"</formula>
    </cfRule>
  </conditionalFormatting>
  <conditionalFormatting sqref="G6">
    <cfRule type="expression" dxfId="9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25">
    <pageSetUpPr autoPageBreaks="0"/>
  </sheetPr>
  <dimension ref="C1:U48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0" hidden="1" customWidth="1"/>
    <col min="3" max="3" width="1.7109375" style="10" customWidth="1"/>
    <col min="4" max="4" width="1.140625" style="10" customWidth="1"/>
    <col min="5" max="6" width="1.7109375" style="10" customWidth="1"/>
    <col min="7" max="7" width="15.140625" style="10" customWidth="1"/>
    <col min="8" max="8" width="7.42578125" style="10" customWidth="1"/>
    <col min="9" max="9" width="4.28515625" style="10" customWidth="1"/>
    <col min="10" max="20" width="9.140625" style="10" customWidth="1"/>
    <col min="21" max="44" width="1.7109375" style="10" customWidth="1"/>
    <col min="45" max="16384" width="9.140625" style="10"/>
  </cols>
  <sheetData>
    <row r="1" spans="3:21" hidden="1" x14ac:dyDescent="0.2"/>
    <row r="2" spans="3:21" hidden="1" x14ac:dyDescent="0.2"/>
    <row r="3" spans="3:21" ht="9" customHeight="1" x14ac:dyDescent="0.2">
      <c r="C3" s="9"/>
    </row>
    <row r="4" spans="3:21" s="11" customFormat="1" ht="15.75" x14ac:dyDescent="0.2">
      <c r="D4" s="12" t="s">
        <v>16</v>
      </c>
      <c r="E4" s="12"/>
      <c r="F4" s="12"/>
      <c r="G4" s="12"/>
      <c r="H4" s="49" t="s">
        <v>44</v>
      </c>
      <c r="I4" s="14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3:21" s="11" customFormat="1" ht="15.75" x14ac:dyDescent="0.2">
      <c r="D5" s="108" t="s">
        <v>137</v>
      </c>
      <c r="E5" s="12"/>
      <c r="F5" s="12"/>
      <c r="G5" s="12"/>
      <c r="H5" s="49"/>
      <c r="I5" s="14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3:21" s="17" customFormat="1" ht="15" customHeight="1" thickBot="1" x14ac:dyDescent="0.25">
      <c r="D6" s="18"/>
      <c r="E6" s="19"/>
      <c r="F6" s="19"/>
      <c r="G6" s="19"/>
      <c r="H6" s="19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1"/>
      <c r="U6" s="22" t="s">
        <v>28</v>
      </c>
    </row>
    <row r="7" spans="3:21" ht="6" customHeight="1" x14ac:dyDescent="0.2">
      <c r="C7" s="23"/>
      <c r="D7" s="319"/>
      <c r="E7" s="320"/>
      <c r="F7" s="320"/>
      <c r="G7" s="320"/>
      <c r="H7" s="320"/>
      <c r="I7" s="321"/>
      <c r="J7" s="314">
        <v>2011</v>
      </c>
      <c r="K7" s="314">
        <v>2012</v>
      </c>
      <c r="L7" s="314">
        <v>2013</v>
      </c>
      <c r="M7" s="314">
        <v>2014</v>
      </c>
      <c r="N7" s="314">
        <v>2015</v>
      </c>
      <c r="O7" s="314">
        <v>2016</v>
      </c>
      <c r="P7" s="314">
        <v>2017</v>
      </c>
      <c r="Q7" s="314">
        <v>2018</v>
      </c>
      <c r="R7" s="314">
        <v>2019</v>
      </c>
      <c r="S7" s="314">
        <v>2020</v>
      </c>
      <c r="T7" s="328">
        <v>2021</v>
      </c>
      <c r="U7" s="24"/>
    </row>
    <row r="8" spans="3:21" ht="6" customHeight="1" x14ac:dyDescent="0.2">
      <c r="C8" s="23"/>
      <c r="D8" s="322"/>
      <c r="E8" s="323"/>
      <c r="F8" s="323"/>
      <c r="G8" s="323"/>
      <c r="H8" s="323"/>
      <c r="I8" s="324"/>
      <c r="J8" s="315"/>
      <c r="K8" s="315"/>
      <c r="L8" s="315"/>
      <c r="M8" s="315"/>
      <c r="N8" s="315"/>
      <c r="O8" s="315"/>
      <c r="P8" s="315"/>
      <c r="Q8" s="315"/>
      <c r="R8" s="315"/>
      <c r="S8" s="315"/>
      <c r="T8" s="329"/>
      <c r="U8" s="24"/>
    </row>
    <row r="9" spans="3:21" ht="6" customHeight="1" x14ac:dyDescent="0.2">
      <c r="C9" s="23"/>
      <c r="D9" s="322"/>
      <c r="E9" s="323"/>
      <c r="F9" s="323"/>
      <c r="G9" s="323"/>
      <c r="H9" s="323"/>
      <c r="I9" s="324"/>
      <c r="J9" s="315"/>
      <c r="K9" s="315"/>
      <c r="L9" s="315"/>
      <c r="M9" s="315"/>
      <c r="N9" s="315"/>
      <c r="O9" s="315"/>
      <c r="P9" s="315"/>
      <c r="Q9" s="315"/>
      <c r="R9" s="315"/>
      <c r="S9" s="315"/>
      <c r="T9" s="329"/>
      <c r="U9" s="24"/>
    </row>
    <row r="10" spans="3:21" ht="6" customHeight="1" x14ac:dyDescent="0.2">
      <c r="C10" s="23"/>
      <c r="D10" s="322"/>
      <c r="E10" s="323"/>
      <c r="F10" s="323"/>
      <c r="G10" s="323"/>
      <c r="H10" s="323"/>
      <c r="I10" s="324"/>
      <c r="J10" s="315"/>
      <c r="K10" s="315"/>
      <c r="L10" s="315"/>
      <c r="M10" s="315"/>
      <c r="N10" s="315"/>
      <c r="O10" s="315"/>
      <c r="P10" s="315"/>
      <c r="Q10" s="315"/>
      <c r="R10" s="315"/>
      <c r="S10" s="315"/>
      <c r="T10" s="329"/>
      <c r="U10" s="24"/>
    </row>
    <row r="11" spans="3:21" ht="15" customHeight="1" thickBot="1" x14ac:dyDescent="0.25">
      <c r="C11" s="23"/>
      <c r="D11" s="322"/>
      <c r="E11" s="323"/>
      <c r="F11" s="323"/>
      <c r="G11" s="323"/>
      <c r="H11" s="323"/>
      <c r="I11" s="324"/>
      <c r="J11" s="26"/>
      <c r="K11" s="26"/>
      <c r="L11" s="26"/>
      <c r="M11" s="25"/>
      <c r="N11" s="26"/>
      <c r="O11" s="26"/>
      <c r="P11" s="26"/>
      <c r="Q11" s="26"/>
      <c r="R11" s="25"/>
      <c r="S11" s="25"/>
      <c r="T11" s="256"/>
      <c r="U11" s="24"/>
    </row>
    <row r="12" spans="3:21" ht="15" customHeight="1" thickTop="1" thickBot="1" x14ac:dyDescent="0.25">
      <c r="C12" s="23"/>
      <c r="D12" s="73" t="s">
        <v>55</v>
      </c>
      <c r="E12" s="77"/>
      <c r="F12" s="77"/>
      <c r="G12" s="77"/>
      <c r="H12" s="77"/>
      <c r="I12" s="77"/>
      <c r="J12" s="78"/>
      <c r="K12" s="78"/>
      <c r="L12" s="78"/>
      <c r="M12" s="194"/>
      <c r="N12" s="78"/>
      <c r="O12" s="78"/>
      <c r="P12" s="78"/>
      <c r="Q12" s="78"/>
      <c r="R12" s="284"/>
      <c r="S12" s="284"/>
      <c r="T12" s="279"/>
      <c r="U12" s="24"/>
    </row>
    <row r="13" spans="3:21" ht="13.5" customHeight="1" thickBot="1" x14ac:dyDescent="0.25">
      <c r="C13" s="23"/>
      <c r="D13" s="79" t="s">
        <v>26</v>
      </c>
      <c r="E13" s="80"/>
      <c r="F13" s="80"/>
      <c r="G13" s="80"/>
      <c r="H13" s="80"/>
      <c r="I13" s="80"/>
      <c r="J13" s="54"/>
      <c r="K13" s="54"/>
      <c r="L13" s="54"/>
      <c r="M13" s="195"/>
      <c r="N13" s="54"/>
      <c r="O13" s="54"/>
      <c r="P13" s="54"/>
      <c r="Q13" s="54"/>
      <c r="R13" s="285"/>
      <c r="S13" s="285"/>
      <c r="T13" s="280"/>
      <c r="U13" s="24"/>
    </row>
    <row r="14" spans="3:21" x14ac:dyDescent="0.2">
      <c r="C14" s="27"/>
      <c r="D14" s="65"/>
      <c r="E14" s="95" t="s">
        <v>24</v>
      </c>
      <c r="F14" s="61"/>
      <c r="G14" s="61"/>
      <c r="H14" s="62"/>
      <c r="I14" s="63"/>
      <c r="J14" s="117">
        <v>22059.453305207786</v>
      </c>
      <c r="K14" s="117">
        <v>22600.393453874563</v>
      </c>
      <c r="L14" s="117">
        <v>22736.160423889331</v>
      </c>
      <c r="M14" s="96">
        <v>23105.298815983475</v>
      </c>
      <c r="N14" s="117">
        <v>23637.347321692072</v>
      </c>
      <c r="O14" s="117">
        <v>24814.030370938806</v>
      </c>
      <c r="P14" s="117">
        <v>26608.581841437241</v>
      </c>
      <c r="Q14" s="117">
        <v>29476</v>
      </c>
      <c r="R14" s="96">
        <v>33529.755754785801</v>
      </c>
      <c r="S14" s="96">
        <v>36857.887269735802</v>
      </c>
      <c r="T14" s="281">
        <v>39591.418094570479</v>
      </c>
      <c r="U14" s="24"/>
    </row>
    <row r="15" spans="3:21" ht="15.75" thickBot="1" x14ac:dyDescent="0.25">
      <c r="C15" s="27"/>
      <c r="D15" s="34"/>
      <c r="E15" s="66"/>
      <c r="F15" s="66" t="s">
        <v>54</v>
      </c>
      <c r="G15" s="66"/>
      <c r="H15" s="67"/>
      <c r="I15" s="68"/>
      <c r="J15" s="118">
        <v>26011.552765056589</v>
      </c>
      <c r="K15" s="118">
        <v>26654.328590325251</v>
      </c>
      <c r="L15" s="118">
        <v>26815.832769169177</v>
      </c>
      <c r="M15" s="85">
        <v>27261.212713184505</v>
      </c>
      <c r="N15" s="118">
        <v>27969.264789171051</v>
      </c>
      <c r="O15" s="118">
        <v>29487.404484094175</v>
      </c>
      <c r="P15" s="118">
        <v>31631.639671839443</v>
      </c>
      <c r="Q15" s="118">
        <v>35088.9</v>
      </c>
      <c r="R15" s="85">
        <v>40172.121076821175</v>
      </c>
      <c r="S15" s="85">
        <v>44060.071676743559</v>
      </c>
      <c r="T15" s="282">
        <v>47589.50691516907</v>
      </c>
      <c r="U15" s="24"/>
    </row>
    <row r="16" spans="3:21" ht="13.5" customHeight="1" thickBot="1" x14ac:dyDescent="0.25">
      <c r="C16" s="23"/>
      <c r="D16" s="53" t="s">
        <v>112</v>
      </c>
      <c r="E16" s="54"/>
      <c r="F16" s="54"/>
      <c r="G16" s="54"/>
      <c r="H16" s="54"/>
      <c r="I16" s="54"/>
      <c r="J16" s="56"/>
      <c r="K16" s="56"/>
      <c r="L16" s="56"/>
      <c r="M16" s="196"/>
      <c r="N16" s="55"/>
      <c r="O16" s="55"/>
      <c r="P16" s="55"/>
      <c r="Q16" s="55"/>
      <c r="R16" s="274"/>
      <c r="S16" s="274"/>
      <c r="T16" s="56"/>
      <c r="U16" s="24"/>
    </row>
    <row r="17" spans="3:21" x14ac:dyDescent="0.2">
      <c r="C17" s="27"/>
      <c r="D17" s="70"/>
      <c r="E17" s="95" t="s">
        <v>24</v>
      </c>
      <c r="F17" s="61"/>
      <c r="G17" s="35"/>
      <c r="H17" s="36"/>
      <c r="I17" s="37"/>
      <c r="J17" s="117">
        <f t="shared" ref="J17:S18" si="0">J14/J$20*100</f>
        <v>23269.46551182256</v>
      </c>
      <c r="K17" s="117">
        <f t="shared" si="0"/>
        <v>23085.182281792197</v>
      </c>
      <c r="L17" s="117">
        <f t="shared" si="0"/>
        <v>22896.435472194695</v>
      </c>
      <c r="M17" s="96">
        <f t="shared" si="0"/>
        <v>23174.823285840997</v>
      </c>
      <c r="N17" s="117">
        <f t="shared" si="0"/>
        <v>23637.347321692072</v>
      </c>
      <c r="O17" s="117">
        <f t="shared" si="0"/>
        <v>24641.53959378233</v>
      </c>
      <c r="P17" s="117">
        <f t="shared" si="0"/>
        <v>25808.517789948826</v>
      </c>
      <c r="Q17" s="117">
        <f t="shared" si="0"/>
        <v>27992.402659069325</v>
      </c>
      <c r="R17" s="96">
        <f t="shared" si="0"/>
        <v>30960.069949017361</v>
      </c>
      <c r="S17" s="96">
        <f t="shared" si="0"/>
        <v>32958.854752513464</v>
      </c>
      <c r="T17" s="281">
        <f t="shared" ref="T17" si="1">T14/T$20*100</f>
        <v>34397.409291546901</v>
      </c>
      <c r="U17" s="24"/>
    </row>
    <row r="18" spans="3:21" ht="13.5" thickBot="1" x14ac:dyDescent="0.25">
      <c r="C18" s="27"/>
      <c r="D18" s="81"/>
      <c r="E18" s="82"/>
      <c r="F18" s="82" t="s">
        <v>25</v>
      </c>
      <c r="G18" s="82"/>
      <c r="H18" s="83"/>
      <c r="I18" s="84"/>
      <c r="J18" s="118">
        <f t="shared" si="0"/>
        <v>27438.346798582897</v>
      </c>
      <c r="K18" s="118">
        <f t="shared" si="0"/>
        <v>27226.076190322012</v>
      </c>
      <c r="L18" s="118">
        <f t="shared" si="0"/>
        <v>27004.866837028378</v>
      </c>
      <c r="M18" s="85">
        <f t="shared" si="0"/>
        <v>27343.242440506019</v>
      </c>
      <c r="N18" s="118">
        <f t="shared" si="0"/>
        <v>27969.264789171051</v>
      </c>
      <c r="O18" s="118">
        <f t="shared" si="0"/>
        <v>29282.427491652605</v>
      </c>
      <c r="P18" s="118">
        <f t="shared" si="0"/>
        <v>30680.542843685202</v>
      </c>
      <c r="Q18" s="118">
        <f t="shared" si="0"/>
        <v>33322.792022792026</v>
      </c>
      <c r="R18" s="85">
        <f t="shared" si="0"/>
        <v>37093.371262069413</v>
      </c>
      <c r="S18" s="85">
        <f t="shared" si="0"/>
        <v>39399.151995657303</v>
      </c>
      <c r="T18" s="282">
        <f t="shared" ref="T18" si="2">T15/T$20*100</f>
        <v>41346.226685637768</v>
      </c>
      <c r="U18" s="24"/>
    </row>
    <row r="19" spans="3:21" ht="13.5" customHeight="1" thickBot="1" x14ac:dyDescent="0.25">
      <c r="C19" s="23"/>
      <c r="D19" s="53" t="s">
        <v>27</v>
      </c>
      <c r="E19" s="54"/>
      <c r="F19" s="54"/>
      <c r="G19" s="54"/>
      <c r="H19" s="54"/>
      <c r="I19" s="54"/>
      <c r="J19" s="56"/>
      <c r="K19" s="56"/>
      <c r="L19" s="56"/>
      <c r="M19" s="196"/>
      <c r="N19" s="55"/>
      <c r="O19" s="55"/>
      <c r="P19" s="55"/>
      <c r="Q19" s="55"/>
      <c r="R19" s="274"/>
      <c r="S19" s="274"/>
      <c r="T19" s="56"/>
      <c r="U19" s="24"/>
    </row>
    <row r="20" spans="3:21" ht="24" customHeight="1" x14ac:dyDescent="0.2">
      <c r="C20" s="27"/>
      <c r="D20" s="70"/>
      <c r="E20" s="350" t="s">
        <v>108</v>
      </c>
      <c r="F20" s="350"/>
      <c r="G20" s="350"/>
      <c r="H20" s="36"/>
      <c r="I20" s="37"/>
      <c r="J20" s="119">
        <v>94.8</v>
      </c>
      <c r="K20" s="119">
        <v>97.9</v>
      </c>
      <c r="L20" s="119">
        <v>99.3</v>
      </c>
      <c r="M20" s="69">
        <v>99.7</v>
      </c>
      <c r="N20" s="119">
        <v>100</v>
      </c>
      <c r="O20" s="119">
        <v>100.7</v>
      </c>
      <c r="P20" s="119">
        <v>103.1</v>
      </c>
      <c r="Q20" s="119">
        <v>105.3</v>
      </c>
      <c r="R20" s="69">
        <v>108.3</v>
      </c>
      <c r="S20" s="69">
        <v>111.83</v>
      </c>
      <c r="T20" s="283">
        <v>115.1</v>
      </c>
      <c r="U20" s="24"/>
    </row>
    <row r="21" spans="3:21" ht="13.5" thickBot="1" x14ac:dyDescent="0.25">
      <c r="C21" s="27"/>
      <c r="D21" s="70"/>
      <c r="E21" s="35" t="s">
        <v>68</v>
      </c>
      <c r="F21" s="35"/>
      <c r="G21" s="35"/>
      <c r="H21" s="36"/>
      <c r="I21" s="37"/>
      <c r="J21" s="120">
        <v>1.9E-2</v>
      </c>
      <c r="K21" s="120">
        <v>3.3000000000000002E-2</v>
      </c>
      <c r="L21" s="120">
        <v>1.4E-2</v>
      </c>
      <c r="M21" s="71">
        <v>4.0000000000000001E-3</v>
      </c>
      <c r="N21" s="120">
        <v>3.0000000000000001E-3</v>
      </c>
      <c r="O21" s="120">
        <v>7.0000000000000001E-3</v>
      </c>
      <c r="P21" s="120">
        <v>2.5000000000000001E-2</v>
      </c>
      <c r="Q21" s="120">
        <v>2.1000000000000001E-2</v>
      </c>
      <c r="R21" s="71">
        <v>2.8000000000000001E-2</v>
      </c>
      <c r="S21" s="71">
        <v>3.2000000000000001E-2</v>
      </c>
      <c r="T21" s="269">
        <v>3.7999999999999999E-2</v>
      </c>
      <c r="U21" s="24"/>
    </row>
    <row r="22" spans="3:21" ht="13.5" x14ac:dyDescent="0.25">
      <c r="D22" s="113" t="s">
        <v>29</v>
      </c>
      <c r="E22" s="114"/>
      <c r="F22" s="114"/>
      <c r="G22" s="114"/>
      <c r="H22" s="114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5" t="s">
        <v>99</v>
      </c>
      <c r="U22" s="10" t="s">
        <v>17</v>
      </c>
    </row>
    <row r="23" spans="3:21" x14ac:dyDescent="0.2">
      <c r="D23" s="116" t="s">
        <v>18</v>
      </c>
      <c r="E23" s="349" t="s">
        <v>53</v>
      </c>
      <c r="F23" s="349"/>
      <c r="G23" s="349"/>
      <c r="H23" s="349"/>
      <c r="I23" s="349"/>
      <c r="J23" s="349"/>
      <c r="K23" s="349"/>
      <c r="L23" s="349"/>
      <c r="M23" s="349"/>
      <c r="N23" s="349"/>
      <c r="O23" s="349"/>
      <c r="P23" s="349"/>
      <c r="Q23" s="349"/>
      <c r="R23" s="349"/>
      <c r="S23" s="349"/>
      <c r="T23" s="349"/>
    </row>
    <row r="24" spans="3:21" x14ac:dyDescent="0.2"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</row>
    <row r="25" spans="3:21" x14ac:dyDescent="0.2"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</row>
    <row r="26" spans="3:21" x14ac:dyDescent="0.2"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</row>
    <row r="27" spans="3:21" x14ac:dyDescent="0.2"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</row>
    <row r="28" spans="3:21" x14ac:dyDescent="0.2"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</row>
    <row r="29" spans="3:21" x14ac:dyDescent="0.2"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</row>
    <row r="30" spans="3:21" x14ac:dyDescent="0.2"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</row>
    <row r="31" spans="3:21" x14ac:dyDescent="0.2"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</row>
    <row r="32" spans="3:21" x14ac:dyDescent="0.2"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</row>
    <row r="33" spans="10:20" x14ac:dyDescent="0.2"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</row>
    <row r="34" spans="10:20" x14ac:dyDescent="0.2"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</row>
    <row r="35" spans="10:20" x14ac:dyDescent="0.2"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</row>
    <row r="37" spans="10:20" x14ac:dyDescent="0.2"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</row>
    <row r="38" spans="10:20" x14ac:dyDescent="0.2"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</row>
    <row r="39" spans="10:20" x14ac:dyDescent="0.2"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</row>
    <row r="40" spans="10:20" x14ac:dyDescent="0.2"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</row>
    <row r="41" spans="10:20" x14ac:dyDescent="0.2"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</row>
    <row r="42" spans="10:20" x14ac:dyDescent="0.2"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</row>
    <row r="43" spans="10:20" x14ac:dyDescent="0.2"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</row>
    <row r="44" spans="10:20" x14ac:dyDescent="0.2"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</row>
    <row r="45" spans="10:20" x14ac:dyDescent="0.2"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</row>
    <row r="46" spans="10:20" x14ac:dyDescent="0.2"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</row>
    <row r="47" spans="10:20" x14ac:dyDescent="0.2"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</row>
    <row r="48" spans="10:20" x14ac:dyDescent="0.2"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</row>
  </sheetData>
  <mergeCells count="14">
    <mergeCell ref="R7:R10"/>
    <mergeCell ref="K7:K10"/>
    <mergeCell ref="J7:J10"/>
    <mergeCell ref="S7:S10"/>
    <mergeCell ref="E23:T23"/>
    <mergeCell ref="E20:G20"/>
    <mergeCell ref="D7:I11"/>
    <mergeCell ref="T7:T10"/>
    <mergeCell ref="P7:P10"/>
    <mergeCell ref="N7:N10"/>
    <mergeCell ref="M7:M10"/>
    <mergeCell ref="L7:L10"/>
    <mergeCell ref="O7:O10"/>
    <mergeCell ref="Q7:Q10"/>
  </mergeCells>
  <phoneticPr fontId="0" type="noConversion"/>
  <conditionalFormatting sqref="D6">
    <cfRule type="cellIs" dxfId="8" priority="2" stopIfTrue="1" operator="equal">
      <formula>"   sem (do závorky) poznámku, proč vývojová řada nezačíná jako obvykle - nebo červenou buňku vymazat"</formula>
    </cfRule>
  </conditionalFormatting>
  <conditionalFormatting sqref="G4:G5">
    <cfRule type="expression" dxfId="7" priority="3" stopIfTrue="1">
      <formula>#REF!=" ?"</formula>
    </cfRule>
  </conditionalFormatting>
  <conditionalFormatting sqref="G6">
    <cfRule type="expression" dxfId="6" priority="1" stopIfTrue="1">
      <formula>U6=" "</formula>
    </cfRule>
  </conditionalFormatting>
  <printOptions horizontalCentered="1"/>
  <pageMargins left="0.51" right="0.48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27">
    <pageSetUpPr autoPageBreaks="0"/>
  </sheetPr>
  <dimension ref="C1:T51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0" hidden="1" customWidth="1"/>
    <col min="3" max="3" width="1.7109375" style="10" customWidth="1"/>
    <col min="4" max="4" width="1.140625" style="10" customWidth="1"/>
    <col min="5" max="5" width="1.7109375" style="10" customWidth="1"/>
    <col min="6" max="6" width="5.140625" style="10" customWidth="1"/>
    <col min="7" max="7" width="3" style="10" customWidth="1"/>
    <col min="8" max="20" width="8.140625" style="10" customWidth="1"/>
    <col min="21" max="43" width="1.7109375" style="10" customWidth="1"/>
    <col min="44" max="16384" width="9.140625" style="10"/>
  </cols>
  <sheetData>
    <row r="1" spans="3:20" hidden="1" x14ac:dyDescent="0.2"/>
    <row r="2" spans="3:20" hidden="1" x14ac:dyDescent="0.2"/>
    <row r="3" spans="3:20" ht="9" customHeight="1" x14ac:dyDescent="0.2">
      <c r="C3" s="9"/>
    </row>
    <row r="4" spans="3:20" s="11" customFormat="1" ht="15.75" x14ac:dyDescent="0.2">
      <c r="D4" s="12" t="s">
        <v>79</v>
      </c>
      <c r="E4" s="12"/>
      <c r="F4" s="12"/>
      <c r="G4" s="49" t="s">
        <v>140</v>
      </c>
      <c r="H4" s="14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3:20" s="11" customFormat="1" ht="15.75" x14ac:dyDescent="0.2">
      <c r="D5" s="108"/>
      <c r="E5" s="12"/>
      <c r="F5" s="12"/>
      <c r="G5" s="49"/>
      <c r="H5" s="14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3:20" s="17" customFormat="1" ht="15" customHeight="1" x14ac:dyDescent="0.2">
      <c r="D6" s="164"/>
      <c r="E6" s="165"/>
      <c r="F6" s="165"/>
      <c r="G6" s="165"/>
      <c r="H6" s="166"/>
      <c r="I6" s="166"/>
      <c r="J6" s="166"/>
      <c r="K6" s="166"/>
      <c r="L6" s="166"/>
      <c r="M6" s="166"/>
      <c r="N6" s="166"/>
      <c r="O6" s="166"/>
      <c r="P6" s="167"/>
      <c r="Q6" s="167"/>
      <c r="R6" s="167"/>
      <c r="S6" s="167"/>
      <c r="T6" s="167"/>
    </row>
    <row r="7" spans="3:20" ht="13.5" customHeight="1" x14ac:dyDescent="0.2">
      <c r="D7" s="171"/>
      <c r="E7" s="171"/>
      <c r="F7" s="171"/>
      <c r="G7" s="171"/>
      <c r="H7" s="171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</row>
    <row r="8" spans="3:20" ht="13.5" customHeight="1" x14ac:dyDescent="0.2">
      <c r="D8" s="171"/>
      <c r="E8" s="171"/>
      <c r="F8" s="171"/>
      <c r="G8" s="171"/>
      <c r="H8" s="171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</row>
    <row r="9" spans="3:20" ht="13.5" customHeight="1" x14ac:dyDescent="0.2">
      <c r="D9" s="171"/>
      <c r="E9" s="171"/>
      <c r="F9" s="171"/>
      <c r="G9" s="171"/>
      <c r="H9" s="171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</row>
    <row r="10" spans="3:20" ht="13.5" customHeight="1" x14ac:dyDescent="0.2">
      <c r="D10" s="171"/>
      <c r="E10" s="171"/>
      <c r="F10" s="171"/>
      <c r="G10" s="171"/>
      <c r="H10" s="171"/>
      <c r="I10" s="187"/>
      <c r="J10" s="187" t="s">
        <v>95</v>
      </c>
      <c r="K10" s="187" t="s">
        <v>100</v>
      </c>
      <c r="L10" s="187" t="s">
        <v>101</v>
      </c>
      <c r="M10" s="187" t="s">
        <v>105</v>
      </c>
      <c r="N10" s="187" t="s">
        <v>106</v>
      </c>
      <c r="O10" s="187" t="s">
        <v>107</v>
      </c>
      <c r="P10" s="187" t="s">
        <v>111</v>
      </c>
      <c r="Q10" s="187" t="s">
        <v>127</v>
      </c>
      <c r="R10" s="187" t="s">
        <v>128</v>
      </c>
      <c r="S10" s="187" t="s">
        <v>130</v>
      </c>
      <c r="T10" s="187" t="s">
        <v>133</v>
      </c>
    </row>
    <row r="11" spans="3:20" ht="13.5" customHeight="1" x14ac:dyDescent="0.2">
      <c r="D11" s="171"/>
      <c r="E11" s="171"/>
      <c r="F11" s="171"/>
      <c r="G11" s="171"/>
      <c r="H11" s="171"/>
      <c r="I11" s="188" t="s">
        <v>56</v>
      </c>
      <c r="J11" s="192">
        <v>64</v>
      </c>
      <c r="K11" s="192">
        <v>60</v>
      </c>
      <c r="L11" s="192">
        <v>61</v>
      </c>
      <c r="M11" s="192">
        <v>60</v>
      </c>
      <c r="N11" s="192">
        <v>59</v>
      </c>
      <c r="O11" s="192">
        <v>58</v>
      </c>
      <c r="P11" s="192">
        <v>59</v>
      </c>
      <c r="Q11" s="192">
        <v>59</v>
      </c>
      <c r="R11" s="192">
        <v>59</v>
      </c>
      <c r="S11" s="192">
        <v>59</v>
      </c>
      <c r="T11" s="192">
        <v>59</v>
      </c>
    </row>
    <row r="12" spans="3:20" ht="13.5" customHeight="1" x14ac:dyDescent="0.2">
      <c r="D12" s="171"/>
      <c r="E12" s="171"/>
      <c r="F12" s="171"/>
      <c r="G12" s="171"/>
      <c r="H12" s="171"/>
      <c r="I12" s="188" t="s">
        <v>57</v>
      </c>
      <c r="J12" s="192">
        <v>6507</v>
      </c>
      <c r="K12" s="192">
        <v>6500</v>
      </c>
      <c r="L12" s="192">
        <v>6489</v>
      </c>
      <c r="M12" s="192">
        <v>6489</v>
      </c>
      <c r="N12" s="192">
        <v>6494</v>
      </c>
      <c r="O12" s="192">
        <v>6466</v>
      </c>
      <c r="P12" s="192">
        <v>6481</v>
      </c>
      <c r="Q12" s="192">
        <v>6479</v>
      </c>
      <c r="R12" s="192">
        <v>6480</v>
      </c>
      <c r="S12" s="192">
        <v>6481</v>
      </c>
      <c r="T12" s="192">
        <v>6486</v>
      </c>
    </row>
    <row r="13" spans="3:20" ht="13.5" customHeight="1" x14ac:dyDescent="0.2">
      <c r="D13" s="171"/>
      <c r="E13" s="171"/>
      <c r="F13" s="171"/>
      <c r="G13" s="171"/>
      <c r="H13" s="171"/>
      <c r="I13" s="188" t="s">
        <v>58</v>
      </c>
      <c r="J13" s="192">
        <v>1264</v>
      </c>
      <c r="K13" s="192">
        <v>1181</v>
      </c>
      <c r="L13" s="192">
        <v>1162</v>
      </c>
      <c r="M13" s="192">
        <v>1140</v>
      </c>
      <c r="N13" s="192">
        <v>1129</v>
      </c>
      <c r="O13" s="192">
        <v>1121</v>
      </c>
      <c r="P13" s="192">
        <v>1109</v>
      </c>
      <c r="Q13" s="192">
        <v>1090</v>
      </c>
      <c r="R13" s="192">
        <v>1083</v>
      </c>
      <c r="S13" s="192">
        <v>1080</v>
      </c>
      <c r="T13" s="192">
        <v>1076</v>
      </c>
    </row>
    <row r="14" spans="3:20" ht="13.5" customHeight="1" x14ac:dyDescent="0.2">
      <c r="D14" s="171"/>
      <c r="E14" s="171"/>
      <c r="F14" s="171"/>
      <c r="G14" s="171"/>
      <c r="H14" s="171"/>
      <c r="I14" s="188" t="s">
        <v>59</v>
      </c>
      <c r="J14" s="192">
        <v>8</v>
      </c>
      <c r="K14" s="192">
        <v>8</v>
      </c>
      <c r="L14" s="192">
        <v>6</v>
      </c>
      <c r="M14" s="192">
        <v>6</v>
      </c>
      <c r="N14" s="192">
        <v>6</v>
      </c>
      <c r="O14" s="192">
        <v>5</v>
      </c>
      <c r="P14" s="192">
        <v>6</v>
      </c>
      <c r="Q14" s="192">
        <v>6</v>
      </c>
      <c r="R14" s="192">
        <v>6</v>
      </c>
      <c r="S14" s="192">
        <v>6</v>
      </c>
      <c r="T14" s="192">
        <v>6</v>
      </c>
    </row>
    <row r="15" spans="3:20" ht="13.5" customHeight="1" x14ac:dyDescent="0.2">
      <c r="D15" s="171"/>
      <c r="E15" s="171"/>
      <c r="F15" s="171"/>
      <c r="G15" s="171"/>
      <c r="H15" s="171"/>
      <c r="I15" s="188" t="s">
        <v>103</v>
      </c>
      <c r="J15" s="192">
        <v>543</v>
      </c>
      <c r="K15" s="192">
        <v>572</v>
      </c>
      <c r="L15" s="192">
        <v>617</v>
      </c>
      <c r="M15" s="192">
        <v>669</v>
      </c>
      <c r="N15" s="192">
        <v>700</v>
      </c>
      <c r="O15" s="192">
        <v>733</v>
      </c>
      <c r="P15" s="192">
        <v>789</v>
      </c>
      <c r="Q15" s="192">
        <v>809</v>
      </c>
      <c r="R15" s="192">
        <v>826</v>
      </c>
      <c r="S15" s="192">
        <v>840</v>
      </c>
      <c r="T15" s="192">
        <v>877</v>
      </c>
    </row>
    <row r="16" spans="3:20" ht="13.5" customHeight="1" x14ac:dyDescent="0.2">
      <c r="D16" s="171"/>
      <c r="E16" s="171"/>
      <c r="F16" s="171"/>
      <c r="G16" s="171"/>
      <c r="H16" s="171"/>
      <c r="I16" s="187" t="s">
        <v>61</v>
      </c>
      <c r="J16" s="192">
        <v>104</v>
      </c>
      <c r="K16" s="192">
        <v>105</v>
      </c>
      <c r="L16" s="192">
        <v>107</v>
      </c>
      <c r="M16" s="192">
        <v>111</v>
      </c>
      <c r="N16" s="192">
        <v>112</v>
      </c>
      <c r="O16" s="192">
        <v>113</v>
      </c>
      <c r="P16" s="192">
        <v>113</v>
      </c>
      <c r="Q16" s="192">
        <v>115</v>
      </c>
      <c r="R16" s="192">
        <v>112</v>
      </c>
      <c r="S16" s="192">
        <v>114</v>
      </c>
      <c r="T16" s="192">
        <v>114</v>
      </c>
    </row>
    <row r="17" spans="3:20" ht="13.5" customHeight="1" x14ac:dyDescent="0.2">
      <c r="D17" s="171"/>
      <c r="E17" s="171"/>
      <c r="F17" s="171"/>
      <c r="G17" s="171"/>
      <c r="H17" s="171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</row>
    <row r="18" spans="3:20" ht="13.5" customHeight="1" x14ac:dyDescent="0.2">
      <c r="D18" s="171"/>
      <c r="E18" s="171"/>
      <c r="F18" s="171"/>
      <c r="G18" s="171"/>
      <c r="H18" s="171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</row>
    <row r="19" spans="3:20" ht="13.5" customHeight="1" x14ac:dyDescent="0.2">
      <c r="D19" s="171"/>
      <c r="E19" s="171"/>
      <c r="F19" s="171"/>
      <c r="G19" s="171"/>
      <c r="H19" s="171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</row>
    <row r="20" spans="3:20" ht="13.5" customHeight="1" x14ac:dyDescent="0.2">
      <c r="D20" s="171"/>
      <c r="E20" s="171"/>
      <c r="F20" s="171"/>
      <c r="G20" s="171"/>
      <c r="H20" s="171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</row>
    <row r="21" spans="3:20" ht="13.5" customHeight="1" x14ac:dyDescent="0.2">
      <c r="D21" s="171"/>
      <c r="E21" s="171"/>
      <c r="F21" s="171"/>
      <c r="G21" s="171"/>
      <c r="H21" s="171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</row>
    <row r="22" spans="3:20" ht="13.5" customHeight="1" x14ac:dyDescent="0.2">
      <c r="D22" s="171"/>
      <c r="E22" s="171"/>
      <c r="F22" s="171"/>
      <c r="G22" s="171"/>
      <c r="H22" s="171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</row>
    <row r="23" spans="3:20" ht="13.5" customHeight="1" x14ac:dyDescent="0.2">
      <c r="D23" s="174"/>
      <c r="E23" s="175"/>
      <c r="F23" s="175"/>
      <c r="G23" s="175"/>
      <c r="H23" s="175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</row>
    <row r="24" spans="3:20" ht="13.5" customHeight="1" x14ac:dyDescent="0.2"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</row>
    <row r="25" spans="3:20" ht="13.5" customHeight="1" x14ac:dyDescent="0.2">
      <c r="C25" s="135"/>
      <c r="D25" s="177"/>
      <c r="E25" s="178"/>
      <c r="F25" s="179"/>
      <c r="G25" s="180"/>
      <c r="H25" s="179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</row>
    <row r="26" spans="3:20" ht="13.5" customHeight="1" x14ac:dyDescent="0.2">
      <c r="C26" s="135"/>
      <c r="D26" s="177"/>
      <c r="E26" s="179"/>
      <c r="F26" s="179"/>
      <c r="G26" s="180"/>
      <c r="H26" s="179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</row>
    <row r="27" spans="3:20" ht="13.5" customHeight="1" x14ac:dyDescent="0.2">
      <c r="D27" s="174"/>
      <c r="E27" s="174"/>
      <c r="F27" s="174"/>
      <c r="G27" s="174"/>
      <c r="H27" s="174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</row>
    <row r="28" spans="3:20" ht="13.5" customHeight="1" x14ac:dyDescent="0.2">
      <c r="C28" s="135"/>
      <c r="D28" s="177"/>
      <c r="E28" s="178"/>
      <c r="F28" s="179"/>
      <c r="G28" s="180"/>
      <c r="H28" s="179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</row>
    <row r="29" spans="3:20" ht="13.15" customHeight="1" x14ac:dyDescent="0.2">
      <c r="C29" s="135"/>
      <c r="D29" s="177"/>
      <c r="E29" s="178"/>
      <c r="F29" s="179"/>
      <c r="G29" s="180"/>
      <c r="H29" s="179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</row>
    <row r="30" spans="3:20" ht="13.5" customHeight="1" x14ac:dyDescent="0.2">
      <c r="C30" s="135"/>
      <c r="D30" s="177"/>
      <c r="E30" s="178"/>
      <c r="F30" s="179"/>
      <c r="G30" s="180"/>
      <c r="H30" s="179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</row>
    <row r="31" spans="3:20" ht="13.5" customHeight="1" x14ac:dyDescent="0.2">
      <c r="C31" s="135"/>
      <c r="D31" s="177"/>
      <c r="E31" s="178"/>
      <c r="F31" s="179"/>
      <c r="G31" s="180"/>
      <c r="H31" s="179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</row>
    <row r="32" spans="3:20" ht="13.5" customHeight="1" x14ac:dyDescent="0.2">
      <c r="C32" s="135"/>
      <c r="D32" s="177"/>
      <c r="E32" s="179"/>
      <c r="F32" s="179"/>
      <c r="G32" s="180"/>
      <c r="H32" s="179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</row>
    <row r="33" spans="3:20" ht="9" customHeight="1" x14ac:dyDescent="0.2">
      <c r="D33" s="174"/>
      <c r="E33" s="174"/>
      <c r="F33" s="174"/>
      <c r="G33" s="174"/>
      <c r="H33" s="174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</row>
    <row r="34" spans="3:20" ht="13.5" hidden="1" customHeight="1" x14ac:dyDescent="0.2">
      <c r="C34" s="135"/>
      <c r="D34" s="177"/>
      <c r="E34" s="184"/>
      <c r="F34" s="184"/>
      <c r="G34" s="180"/>
      <c r="H34" s="179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</row>
    <row r="35" spans="3:20" ht="6.75" customHeight="1" x14ac:dyDescent="0.2">
      <c r="C35" s="135"/>
      <c r="D35" s="177"/>
      <c r="E35" s="179"/>
      <c r="F35" s="179"/>
      <c r="G35" s="180"/>
      <c r="H35" s="179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</row>
    <row r="36" spans="3:20" ht="13.5" x14ac:dyDescent="0.25">
      <c r="D36" s="168"/>
      <c r="E36" s="169"/>
      <c r="F36" s="169"/>
      <c r="G36" s="169"/>
      <c r="H36" s="168"/>
      <c r="I36" s="168"/>
      <c r="J36" s="168"/>
      <c r="K36" s="168"/>
      <c r="L36" s="168"/>
      <c r="M36" s="168"/>
      <c r="N36" s="168"/>
      <c r="O36" s="168"/>
      <c r="P36" s="170"/>
      <c r="Q36" s="170"/>
      <c r="R36" s="170"/>
      <c r="S36" s="170"/>
      <c r="T36" s="170" t="s">
        <v>98</v>
      </c>
    </row>
    <row r="37" spans="3:20" x14ac:dyDescent="0.2">
      <c r="J37" s="112"/>
      <c r="K37" s="112"/>
      <c r="L37" s="112"/>
      <c r="M37" s="112"/>
      <c r="N37" s="112"/>
      <c r="O37" s="112"/>
      <c r="P37" s="112"/>
      <c r="Q37" s="112"/>
      <c r="R37" s="112"/>
      <c r="S37" s="112"/>
    </row>
    <row r="38" spans="3:20" x14ac:dyDescent="0.2">
      <c r="J38" s="112"/>
      <c r="K38" s="112"/>
      <c r="L38" s="112"/>
      <c r="M38" s="112"/>
      <c r="N38" s="112"/>
      <c r="O38" s="112"/>
      <c r="P38" s="112"/>
      <c r="Q38" s="112"/>
      <c r="R38" s="112"/>
      <c r="S38" s="112"/>
    </row>
    <row r="39" spans="3:20" x14ac:dyDescent="0.2">
      <c r="J39" s="152"/>
      <c r="K39" s="152"/>
      <c r="L39" s="152"/>
      <c r="M39" s="152"/>
      <c r="N39" s="152"/>
      <c r="O39" s="152"/>
      <c r="P39" s="152"/>
      <c r="Q39" s="152"/>
      <c r="R39" s="152"/>
      <c r="S39" s="152"/>
    </row>
    <row r="40" spans="3:20" x14ac:dyDescent="0.2">
      <c r="J40" s="111"/>
      <c r="K40" s="111"/>
      <c r="L40" s="111"/>
      <c r="M40" s="111"/>
      <c r="N40" s="111"/>
      <c r="O40" s="111"/>
      <c r="P40" s="111"/>
      <c r="Q40" s="111"/>
      <c r="R40" s="111"/>
      <c r="S40" s="111"/>
    </row>
    <row r="41" spans="3:20" x14ac:dyDescent="0.2">
      <c r="J41" s="111"/>
      <c r="K41" s="111"/>
      <c r="L41" s="111"/>
      <c r="M41" s="111"/>
      <c r="N41" s="111"/>
      <c r="O41" s="111"/>
      <c r="P41" s="111"/>
      <c r="Q41" s="111"/>
      <c r="R41" s="111"/>
      <c r="S41" s="111"/>
    </row>
    <row r="42" spans="3:20" x14ac:dyDescent="0.2">
      <c r="J42" s="111"/>
      <c r="K42" s="111"/>
      <c r="L42" s="111"/>
      <c r="M42" s="111"/>
      <c r="N42" s="111"/>
      <c r="O42" s="111"/>
      <c r="P42" s="111"/>
      <c r="Q42" s="111"/>
      <c r="R42" s="111"/>
      <c r="S42" s="111"/>
    </row>
    <row r="43" spans="3:20" x14ac:dyDescent="0.2">
      <c r="J43" s="111"/>
      <c r="K43" s="111"/>
      <c r="L43" s="111"/>
      <c r="M43" s="111"/>
      <c r="N43" s="111"/>
      <c r="O43" s="111"/>
      <c r="P43" s="111"/>
      <c r="Q43" s="111"/>
      <c r="R43" s="111"/>
      <c r="S43" s="111"/>
    </row>
    <row r="44" spans="3:20" x14ac:dyDescent="0.2">
      <c r="J44" s="111"/>
      <c r="K44" s="111"/>
      <c r="L44" s="111"/>
      <c r="M44" s="111"/>
      <c r="N44" s="111"/>
      <c r="O44" s="111"/>
      <c r="P44" s="111"/>
      <c r="Q44" s="111"/>
      <c r="R44" s="111"/>
      <c r="S44" s="111"/>
    </row>
    <row r="45" spans="3:20" x14ac:dyDescent="0.2">
      <c r="J45" s="111"/>
      <c r="K45" s="111"/>
      <c r="L45" s="111"/>
      <c r="M45" s="111"/>
      <c r="N45" s="111"/>
      <c r="O45" s="111"/>
      <c r="P45" s="111"/>
      <c r="Q45" s="111"/>
      <c r="R45" s="111"/>
      <c r="S45" s="111"/>
    </row>
    <row r="46" spans="3:20" x14ac:dyDescent="0.2">
      <c r="J46" s="111"/>
      <c r="K46" s="111"/>
      <c r="L46" s="111"/>
      <c r="M46" s="111"/>
      <c r="N46" s="111"/>
      <c r="O46" s="111"/>
      <c r="P46" s="111"/>
      <c r="Q46" s="111"/>
      <c r="R46" s="111"/>
      <c r="S46" s="111"/>
    </row>
    <row r="47" spans="3:20" x14ac:dyDescent="0.2">
      <c r="J47" s="111"/>
      <c r="K47" s="111"/>
      <c r="L47" s="111"/>
      <c r="M47" s="111"/>
      <c r="N47" s="111"/>
      <c r="O47" s="111"/>
      <c r="P47" s="111"/>
      <c r="Q47" s="111"/>
      <c r="R47" s="111"/>
      <c r="S47" s="111"/>
    </row>
    <row r="48" spans="3:20" x14ac:dyDescent="0.2">
      <c r="J48" s="111"/>
      <c r="K48" s="111"/>
      <c r="L48" s="111"/>
      <c r="M48" s="111"/>
      <c r="N48" s="111"/>
      <c r="O48" s="111"/>
      <c r="P48" s="111"/>
      <c r="Q48" s="111"/>
      <c r="R48" s="111"/>
      <c r="S48" s="111"/>
    </row>
    <row r="49" spans="10:19" x14ac:dyDescent="0.2">
      <c r="J49" s="111"/>
      <c r="K49" s="111"/>
      <c r="L49" s="111"/>
      <c r="M49" s="111"/>
      <c r="N49" s="111"/>
      <c r="O49" s="111"/>
      <c r="P49" s="111"/>
      <c r="Q49" s="111"/>
      <c r="R49" s="111"/>
      <c r="S49" s="111"/>
    </row>
    <row r="50" spans="10:19" x14ac:dyDescent="0.2">
      <c r="J50" s="111"/>
      <c r="K50" s="111"/>
      <c r="L50" s="111"/>
      <c r="M50" s="111"/>
      <c r="N50" s="111"/>
      <c r="O50" s="111"/>
      <c r="P50" s="111"/>
      <c r="Q50" s="111"/>
      <c r="R50" s="111"/>
      <c r="S50" s="111"/>
    </row>
    <row r="51" spans="10:19" x14ac:dyDescent="0.2">
      <c r="J51" s="111"/>
      <c r="K51" s="111"/>
      <c r="L51" s="111"/>
      <c r="M51" s="111"/>
      <c r="N51" s="111"/>
      <c r="O51" s="111"/>
      <c r="P51" s="111"/>
      <c r="Q51" s="111"/>
      <c r="R51" s="111"/>
      <c r="S51" s="111"/>
    </row>
  </sheetData>
  <phoneticPr fontId="0" type="noConversion"/>
  <conditionalFormatting sqref="D6">
    <cfRule type="cellIs" dxfId="5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46</vt:i4>
      </vt:variant>
    </vt:vector>
  </HeadingPairs>
  <TitlesOfParts>
    <vt:vector size="58" baseType="lpstr">
      <vt:lpstr>Obsah</vt:lpstr>
      <vt:lpstr>B2.1</vt:lpstr>
      <vt:lpstr>B2.2</vt:lpstr>
      <vt:lpstr>B2.3</vt:lpstr>
      <vt:lpstr>B2.4</vt:lpstr>
      <vt:lpstr>B2.5</vt:lpstr>
      <vt:lpstr>B2.6</vt:lpstr>
      <vt:lpstr>B2.7</vt:lpstr>
      <vt:lpstr>GB1</vt:lpstr>
      <vt:lpstr>GB2</vt:lpstr>
      <vt:lpstr>GB3</vt:lpstr>
      <vt:lpstr>GB4</vt:lpstr>
      <vt:lpstr>data_1</vt:lpstr>
      <vt:lpstr>data_11</vt:lpstr>
      <vt:lpstr>'GB1'!data_12</vt:lpstr>
      <vt:lpstr>'GB2'!data_12</vt:lpstr>
      <vt:lpstr>'GB3'!data_12</vt:lpstr>
      <vt:lpstr>'GB4'!data_12</vt:lpstr>
      <vt:lpstr>data_12</vt:lpstr>
      <vt:lpstr>data_2</vt:lpstr>
      <vt:lpstr>data_3</vt:lpstr>
      <vt:lpstr>data_4</vt:lpstr>
      <vt:lpstr>data_5</vt:lpstr>
      <vt:lpstr>B2.1!Datova_oblast</vt:lpstr>
      <vt:lpstr>B2.2!Datova_oblast</vt:lpstr>
      <vt:lpstr>B2.3!Datova_oblast</vt:lpstr>
      <vt:lpstr>B2.4!Datova_oblast</vt:lpstr>
      <vt:lpstr>B2.5!Datova_oblast</vt:lpstr>
      <vt:lpstr>B2.6!Datova_oblast</vt:lpstr>
      <vt:lpstr>B2.7!Datova_oblast</vt:lpstr>
      <vt:lpstr>'GB1'!Datova_oblast</vt:lpstr>
      <vt:lpstr>'GB2'!Datova_oblast</vt:lpstr>
      <vt:lpstr>'GB3'!Datova_oblast</vt:lpstr>
      <vt:lpstr>'GB4'!Datova_oblast</vt:lpstr>
      <vt:lpstr>Obsah!Názvy_tisku</vt:lpstr>
      <vt:lpstr>B2.1!Novy_rok</vt:lpstr>
      <vt:lpstr>B2.2!Novy_rok</vt:lpstr>
      <vt:lpstr>B2.3!Novy_rok</vt:lpstr>
      <vt:lpstr>B2.4!Novy_rok</vt:lpstr>
      <vt:lpstr>B2.5!Novy_rok</vt:lpstr>
      <vt:lpstr>B2.6!Novy_rok</vt:lpstr>
      <vt:lpstr>B2.7!Novy_rok</vt:lpstr>
      <vt:lpstr>'GB1'!Novy_rok</vt:lpstr>
      <vt:lpstr>'GB2'!Novy_rok</vt:lpstr>
      <vt:lpstr>'GB3'!Novy_rok</vt:lpstr>
      <vt:lpstr>'GB4'!Novy_rok</vt:lpstr>
      <vt:lpstr>B2.1!Oblast_tisku</vt:lpstr>
      <vt:lpstr>B2.2!Oblast_tisku</vt:lpstr>
      <vt:lpstr>B2.3!Oblast_tisku</vt:lpstr>
      <vt:lpstr>B2.4!Oblast_tisku</vt:lpstr>
      <vt:lpstr>B2.5!Oblast_tisku</vt:lpstr>
      <vt:lpstr>B2.6!Oblast_tisku</vt:lpstr>
      <vt:lpstr>B2.7!Oblast_tisku</vt:lpstr>
      <vt:lpstr>'GB1'!Oblast_tisku</vt:lpstr>
      <vt:lpstr>'GB2'!Oblast_tisku</vt:lpstr>
      <vt:lpstr>'GB3'!Oblast_tisku</vt:lpstr>
      <vt:lpstr>'GB4'!Oblast_tisku</vt:lpstr>
      <vt:lpstr>Obsah!Oblast_tisku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Palyzová Šárka</cp:lastModifiedBy>
  <cp:lastPrinted>2014-05-26T11:12:07Z</cp:lastPrinted>
  <dcterms:created xsi:type="dcterms:W3CDTF">2000-10-16T14:33:05Z</dcterms:created>
  <dcterms:modified xsi:type="dcterms:W3CDTF">2023-10-17T09:24:08Z</dcterms:modified>
</cp:coreProperties>
</file>